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B100CF30-11A4-4E12-976C-0DEB9EBF35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6" l="1"/>
  <c r="L19" i="6"/>
  <c r="K19" i="6"/>
  <c r="M19" i="6" s="1"/>
  <c r="K79" i="6"/>
  <c r="K78" i="6"/>
  <c r="L24" i="6"/>
  <c r="K24" i="6"/>
  <c r="M24" i="6" l="1"/>
  <c r="P29" i="6"/>
  <c r="K75" i="6" l="1"/>
  <c r="M75" i="6" s="1"/>
  <c r="K74" i="6"/>
  <c r="M74" i="6" s="1"/>
  <c r="K77" i="6"/>
  <c r="M77" i="6" s="1"/>
  <c r="P28" i="6"/>
  <c r="K76" i="6" l="1"/>
  <c r="M76" i="6" s="1"/>
  <c r="L48" i="6"/>
  <c r="K48" i="6"/>
  <c r="L53" i="6"/>
  <c r="K53" i="6"/>
  <c r="K72" i="6"/>
  <c r="K71" i="6"/>
  <c r="M48" i="6" l="1"/>
  <c r="M53" i="6"/>
  <c r="K73" i="6"/>
  <c r="M73" i="6" s="1"/>
  <c r="L15" i="6"/>
  <c r="K15" i="6"/>
  <c r="L51" i="6"/>
  <c r="K51" i="6"/>
  <c r="L49" i="6"/>
  <c r="K49" i="6"/>
  <c r="L52" i="6"/>
  <c r="K52" i="6"/>
  <c r="K69" i="6"/>
  <c r="K68" i="6"/>
  <c r="K70" i="6"/>
  <c r="M70" i="6" s="1"/>
  <c r="M15" i="6" l="1"/>
  <c r="M51" i="6"/>
  <c r="M49" i="6"/>
  <c r="M52" i="6"/>
  <c r="P25" i="6"/>
  <c r="L10" i="6"/>
  <c r="K10" i="6"/>
  <c r="M10" i="6" l="1"/>
  <c r="L50" i="6"/>
  <c r="K50" i="6"/>
  <c r="K67" i="6"/>
  <c r="M67" i="6" s="1"/>
  <c r="M50" i="6" l="1"/>
  <c r="K66" i="6" l="1"/>
  <c r="M66" i="6" s="1"/>
  <c r="K65" i="6"/>
  <c r="M65" i="6" s="1"/>
  <c r="K64" i="6"/>
  <c r="M64" i="6" s="1"/>
  <c r="P23" i="6" l="1"/>
  <c r="P22" i="6"/>
  <c r="L18" i="6"/>
  <c r="K18" i="6"/>
  <c r="K272" i="6"/>
  <c r="L272" i="6" s="1"/>
  <c r="L46" i="6"/>
  <c r="K46" i="6"/>
  <c r="L47" i="6"/>
  <c r="K47" i="6"/>
  <c r="M18" i="6" l="1"/>
  <c r="M46" i="6"/>
  <c r="M47" i="6"/>
  <c r="K63" i="6"/>
  <c r="M63" i="6" s="1"/>
  <c r="L17" i="6" l="1"/>
  <c r="K17" i="6"/>
  <c r="M17" i="6" l="1"/>
  <c r="K62" i="6"/>
  <c r="K61" i="6"/>
  <c r="P21" i="6" l="1"/>
  <c r="P20" i="6"/>
  <c r="K11" i="6"/>
  <c r="L11" i="6"/>
  <c r="L45" i="6"/>
  <c r="K45" i="6"/>
  <c r="L43" i="6"/>
  <c r="K43" i="6"/>
  <c r="L44" i="6"/>
  <c r="K44" i="6"/>
  <c r="M11" i="6" l="1"/>
  <c r="M45" i="6"/>
  <c r="M44" i="6"/>
  <c r="M43" i="6"/>
  <c r="L42" i="6"/>
  <c r="K42" i="6"/>
  <c r="L13" i="6"/>
  <c r="K13" i="6"/>
  <c r="M42" i="6" l="1"/>
  <c r="M13" i="6"/>
  <c r="P16" i="6" l="1"/>
  <c r="K298" i="6" l="1"/>
  <c r="L298" i="6" s="1"/>
  <c r="P14" i="6" l="1"/>
  <c r="P87" i="6" l="1"/>
  <c r="P86" i="6"/>
  <c r="P85" i="6"/>
  <c r="P12" i="6"/>
  <c r="K290" i="6" l="1"/>
  <c r="L290" i="6" s="1"/>
  <c r="K294" i="6" l="1"/>
  <c r="L294" i="6" s="1"/>
  <c r="K299" i="6" l="1"/>
  <c r="L299" i="6" s="1"/>
  <c r="K291" i="6" l="1"/>
  <c r="L291" i="6" s="1"/>
  <c r="K285" i="6"/>
  <c r="L285" i="6" s="1"/>
  <c r="K293" i="6" l="1"/>
  <c r="L293" i="6" s="1"/>
  <c r="K281" i="6" l="1"/>
  <c r="L281" i="6" s="1"/>
  <c r="K282" i="6" l="1"/>
  <c r="L282" i="6" s="1"/>
  <c r="K275" i="6"/>
  <c r="L275" i="6" s="1"/>
  <c r="K292" i="6" l="1"/>
  <c r="L292" i="6" s="1"/>
  <c r="K286" i="6"/>
  <c r="L286" i="6" s="1"/>
  <c r="K288" i="6" l="1"/>
  <c r="L288" i="6" s="1"/>
  <c r="L6" i="2" l="1"/>
  <c r="K6" i="3"/>
  <c r="D7" i="5" l="1"/>
  <c r="M7" i="6"/>
  <c r="K283" i="6" l="1"/>
  <c r="L283" i="6" s="1"/>
  <c r="K280" i="6" l="1"/>
  <c r="L280" i="6" s="1"/>
  <c r="K284" i="6" l="1"/>
  <c r="L284" i="6" s="1"/>
  <c r="K279" i="6"/>
  <c r="L279" i="6" s="1"/>
  <c r="K278" i="6"/>
  <c r="L278" i="6" s="1"/>
  <c r="K276" i="6"/>
  <c r="L276" i="6" s="1"/>
  <c r="H274" i="6"/>
  <c r="K274" i="6" s="1"/>
  <c r="L274" i="6" s="1"/>
  <c r="K273" i="6"/>
  <c r="L273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F235" i="6"/>
  <c r="K235" i="6" s="1"/>
  <c r="L235" i="6" s="1"/>
  <c r="K234" i="6"/>
  <c r="L234" i="6" s="1"/>
  <c r="F233" i="6"/>
  <c r="K233" i="6" s="1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5" i="6"/>
  <c r="L215" i="6" s="1"/>
  <c r="K214" i="6"/>
  <c r="L214" i="6" s="1"/>
  <c r="F213" i="6"/>
  <c r="K213" i="6" s="1"/>
  <c r="L213" i="6" s="1"/>
  <c r="K212" i="6"/>
  <c r="L212" i="6" s="1"/>
  <c r="K209" i="6"/>
  <c r="L209" i="6" s="1"/>
  <c r="K208" i="6"/>
  <c r="L208" i="6" s="1"/>
  <c r="K207" i="6"/>
  <c r="L207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5" i="6"/>
  <c r="L185" i="6" s="1"/>
  <c r="K183" i="6"/>
  <c r="L183" i="6" s="1"/>
  <c r="K181" i="6"/>
  <c r="L181" i="6" s="1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L167" i="6" s="1"/>
  <c r="K166" i="6"/>
  <c r="L166" i="6" s="1"/>
  <c r="F165" i="6"/>
  <c r="K165" i="6" s="1"/>
  <c r="L165" i="6" s="1"/>
  <c r="H164" i="6"/>
  <c r="K164" i="6" s="1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H130" i="6"/>
  <c r="K130" i="6" s="1"/>
  <c r="L130" i="6" s="1"/>
  <c r="F129" i="6"/>
  <c r="K129" i="6" s="1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6" i="4"/>
</calcChain>
</file>

<file path=xl/sharedStrings.xml><?xml version="1.0" encoding="utf-8"?>
<sst xmlns="http://schemas.openxmlformats.org/spreadsheetml/2006/main" count="3586" uniqueCount="1258">
  <si>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</si>
  <si>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</si>
  <si>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</si>
  <si>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</si>
  <si>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</si>
  <si>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</si>
  <si>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</si>
  <si>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</si>
  <si>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</si>
  <si>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</si>
  <si>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</si>
  <si>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</si>
  <si>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</si>
  <si>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</si>
  <si>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</si>
  <si>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</si>
  <si>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</si>
  <si>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</si>
  <si>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</si>
  <si>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</si>
  <si>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</si>
  <si>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</si>
  <si>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</si>
  <si>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</si>
  <si>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</si>
  <si>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</si>
  <si>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</si>
  <si>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</si>
  <si>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</si>
  <si>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</si>
  <si>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</si>
  <si>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</si>
  <si>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</si>
  <si>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</si>
  <si>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</si>
  <si>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</si>
  <si>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</si>
  <si>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</si>
  <si>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</si>
  <si>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</si>
  <si>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</si>
  <si>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</si>
  <si>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</si>
  <si>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</si>
  <si>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</si>
  <si>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</si>
  <si>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</si>
  <si>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</si>
  <si>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</si>
  <si>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</si>
  <si>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</si>
  <si>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</si>
  <si>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</si>
  <si>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</si>
  <si>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</si>
  <si>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</si>
  <si>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</si>
  <si>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</si>
  <si>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</si>
  <si>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</si>
  <si>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</si>
  <si>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</si>
  <si>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</si>
  <si>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</si>
  <si>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</si>
  <si>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</si>
  <si>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</si>
  <si>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</si>
  <si>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</si>
  <si>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</si>
  <si>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</si>
  <si>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</si>
  <si>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</si>
  <si>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</si>
  <si>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</si>
  <si>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</si>
  <si>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</si>
  <si>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</si>
  <si>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</si>
  <si>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</si>
  <si>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</si>
  <si>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</si>
  <si>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</si>
  <si>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</si>
  <si>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</si>
  <si>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</si>
  <si>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</si>
  <si>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</si>
  <si>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</si>
  <si>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</si>
  <si>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</si>
  <si>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</si>
  <si>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</si>
  <si>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</si>
  <si>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</si>
  <si>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</si>
  <si>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</si>
  <si>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</si>
  <si>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</si>
  <si>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</si>
  <si>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</si>
  <si>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</si>
  <si>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</si>
  <si>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</si>
  <si>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</si>
  <si>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</si>
  <si>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</si>
  <si>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</si>
  <si>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</si>
  <si>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</si>
  <si>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</si>
  <si>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</si>
  <si>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</si>
  <si>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</si>
  <si>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</si>
  <si>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</si>
  <si>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</si>
  <si>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</si>
  <si>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</si>
  <si>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</si>
  <si>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</si>
  <si>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</si>
  <si>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</si>
  <si>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</si>
  <si>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</si>
  <si>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</si>
  <si>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</si>
  <si>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</si>
  <si>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</si>
  <si>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</si>
  <si>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</si>
  <si>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</si>
  <si>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</si>
  <si>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</si>
  <si>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</si>
  <si>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</si>
  <si>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</si>
  <si>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</si>
  <si>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</si>
  <si>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</si>
  <si>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</si>
  <si>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</si>
  <si>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</si>
  <si>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</si>
  <si>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</si>
  <si>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</si>
  <si>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</si>
  <si>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</si>
  <si>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</si>
  <si>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</si>
  <si>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</si>
  <si>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</si>
  <si>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</si>
  <si>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</si>
  <si>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</si>
  <si>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</si>
  <si>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</si>
  <si>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</si>
  <si>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</si>
  <si>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</si>
  <si>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</si>
  <si>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</si>
  <si>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</si>
  <si>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</si>
  <si>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</si>
  <si>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</si>
  <si>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</si>
  <si>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</si>
  <si>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</si>
  <si>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</si>
  <si>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</si>
  <si>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</si>
  <si>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</si>
  <si>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</si>
  <si>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</si>
  <si>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</si>
  <si>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</si>
  <si>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</si>
  <si>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</si>
  <si>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</si>
  <si>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</si>
  <si>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</si>
  <si>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</si>
  <si>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</si>
  <si>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</si>
  <si>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</si>
  <si>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</si>
  <si>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</si>
  <si>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</si>
  <si>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</si>
  <si>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</si>
  <si>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</si>
  <si>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</si>
  <si>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</si>
  <si>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</si>
  <si>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</si>
  <si>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</si>
  <si>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</si>
  <si>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</si>
  <si>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</si>
  <si>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</si>
  <si>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</si>
  <si>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</si>
  <si>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</si>
  <si>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</si>
  <si>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</si>
  <si>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</si>
  <si>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</si>
  <si>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</si>
  <si>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</si>
  <si>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</si>
  <si>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</si>
  <si>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</si>
  <si>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</si>
  <si>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</si>
  <si>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</si>
  <si>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</si>
  <si>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</si>
  <si>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</si>
  <si>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</si>
  <si>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</si>
  <si>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</si>
  <si>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</si>
  <si>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</si>
  <si>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</si>
  <si>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</si>
  <si>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</si>
  <si>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</si>
  <si>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</si>
  <si>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</si>
  <si>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</si>
  <si>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</si>
  <si>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</si>
  <si>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</si>
  <si>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</si>
  <si>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</si>
  <si>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</si>
  <si>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</si>
  <si>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</si>
  <si>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</si>
  <si>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</si>
  <si>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</si>
  <si>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</si>
  <si>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</si>
  <si>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</si>
  <si>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</si>
  <si>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</si>
  <si>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</si>
  <si>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</si>
  <si>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</si>
  <si>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</si>
  <si>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</si>
  <si>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</si>
  <si>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</si>
  <si>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</si>
  <si>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</si>
  <si>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</si>
  <si>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</si>
  <si>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</si>
  <si>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</si>
  <si>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</si>
  <si>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</si>
  <si>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</si>
  <si>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</si>
  <si>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</si>
  <si>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</si>
  <si>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</si>
  <si>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</si>
  <si>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</si>
  <si>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</si>
  <si>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</si>
  <si>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</si>
  <si>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</si>
  <si>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</si>
  <si>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</si>
  <si>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</si>
  <si>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</si>
  <si>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</si>
  <si>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</si>
  <si>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</si>
  <si>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</si>
  <si>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</si>
  <si>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</si>
  <si>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</si>
  <si>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</si>
  <si>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</si>
  <si>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</si>
  <si>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</si>
  <si>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</si>
  <si>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</si>
  <si>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</si>
  <si>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</si>
  <si>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</si>
  <si>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</si>
  <si>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</si>
  <si>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</si>
  <si>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</si>
  <si>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</si>
  <si>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</si>
  <si>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</si>
  <si>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</si>
  <si>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</si>
  <si>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</si>
  <si>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</si>
  <si>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</si>
  <si>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</si>
  <si>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</si>
  <si>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</si>
  <si>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</si>
  <si>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</si>
  <si>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</si>
  <si>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</si>
  <si>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</si>
  <si>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</si>
  <si>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</si>
  <si>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</si>
  <si>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</si>
  <si>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</si>
  <si>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</si>
  <si>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</si>
  <si>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</si>
  <si>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</si>
  <si>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</si>
  <si>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</si>
  <si>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</si>
  <si>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</si>
  <si>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</si>
  <si>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</si>
  <si>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</si>
  <si>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</si>
  <si>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</si>
  <si>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</si>
  <si>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</si>
  <si>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</si>
  <si>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</si>
  <si>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</si>
  <si>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</si>
  <si>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</si>
  <si>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</si>
  <si>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</si>
  <si>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</si>
  <si>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</si>
  <si>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</si>
  <si>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</si>
  <si>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</si>
  <si>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</si>
  <si>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</si>
  <si>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</si>
  <si>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</si>
  <si>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</si>
  <si>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</si>
  <si>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</si>
  <si>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</si>
  <si>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</si>
  <si>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</si>
  <si>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</si>
  <si>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</si>
  <si>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</si>
  <si>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</si>
  <si>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</si>
  <si>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</si>
  <si>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</si>
  <si>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</si>
  <si>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</si>
  <si>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</si>
  <si>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</si>
  <si>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</si>
  <si>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</si>
  <si>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</si>
  <si>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</si>
  <si>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</si>
  <si>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</si>
  <si>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</si>
  <si>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</si>
  <si>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</si>
  <si>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</si>
  <si>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</si>
  <si>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</si>
  <si>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</si>
  <si>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</si>
  <si>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</si>
  <si>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</si>
  <si>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</si>
  <si>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</si>
  <si>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</si>
  <si>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</si>
  <si>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</si>
  <si>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</si>
  <si>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</si>
  <si>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</si>
  <si>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</si>
  <si>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</si>
  <si>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</si>
  <si>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</si>
  <si>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</si>
  <si>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</si>
  <si>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</si>
  <si>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</si>
  <si>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</si>
  <si>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</si>
  <si>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</si>
  <si>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</si>
  <si>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</si>
  <si>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</si>
  <si>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</si>
  <si>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</si>
  <si>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</si>
  <si>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</si>
  <si>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</si>
  <si>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</si>
  <si>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</si>
  <si>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</si>
  <si>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</si>
  <si>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</si>
  <si>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</si>
  <si>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</si>
  <si>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</si>
  <si>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</si>
  <si>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</si>
  <si>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</si>
  <si>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</si>
  <si>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</si>
  <si>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</si>
  <si>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</si>
  <si>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</si>
  <si>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</si>
  <si>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</si>
  <si>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</si>
  <si>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</si>
  <si>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</si>
  <si>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</si>
  <si>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</si>
  <si>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</si>
  <si>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</si>
  <si>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</si>
  <si>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</si>
  <si>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</si>
  <si>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</si>
  <si>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</si>
  <si>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</si>
  <si>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</si>
  <si>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</si>
  <si>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</si>
  <si>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</si>
  <si>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</si>
  <si>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</si>
  <si>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</si>
  <si>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</si>
  <si>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</si>
  <si>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</si>
  <si>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</si>
  <si>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</si>
  <si>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</si>
  <si>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</si>
  <si>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</si>
  <si>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</si>
  <si>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</si>
  <si>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</si>
  <si>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</si>
  <si>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</si>
  <si>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</si>
  <si>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</si>
  <si>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</si>
  <si>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</si>
  <si>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</si>
  <si>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</si>
  <si>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</si>
  <si>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</si>
  <si>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</si>
  <si>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</si>
  <si>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</si>
  <si>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</si>
  <si>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</si>
  <si>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</si>
  <si>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</si>
  <si>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</si>
  <si>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</si>
  <si>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</si>
  <si>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</si>
  <si>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</si>
  <si>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</si>
  <si>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</si>
  <si>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</si>
  <si>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</si>
  <si>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</si>
  <si>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</si>
  <si>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</si>
  <si>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</si>
  <si>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</si>
  <si>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</si>
  <si>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</si>
  <si>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</si>
  <si>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</si>
  <si>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</si>
  <si>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</si>
  <si>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</si>
  <si>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</si>
  <si>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</si>
  <si>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</si>
  <si>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</si>
  <si>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</si>
  <si>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</si>
  <si>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</si>
  <si>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</si>
  <si>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</si>
  <si>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</si>
  <si>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</si>
  <si>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</si>
  <si>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</si>
  <si>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</si>
  <si>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</si>
  <si>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</si>
  <si>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</si>
  <si>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</si>
  <si>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</si>
  <si>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</si>
  <si>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</si>
  <si>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</si>
  <si>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</si>
  <si>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</si>
  <si>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</si>
  <si>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</si>
  <si>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</si>
  <si>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</si>
  <si>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</si>
  <si>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</si>
  <si>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</si>
  <si>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</si>
  <si>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</si>
  <si>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</si>
  <si>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</si>
  <si>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</si>
  <si>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</si>
  <si>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</si>
  <si>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</si>
  <si>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</si>
  <si>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</si>
  <si>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</si>
  <si>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</si>
  <si>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</si>
  <si>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</si>
  <si>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</si>
  <si>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</si>
  <si>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</si>
  <si>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</si>
  <si>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</si>
  <si>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</si>
  <si>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</si>
  <si>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</si>
  <si>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</si>
  <si>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</si>
  <si>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</si>
  <si>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</si>
  <si>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</si>
  <si>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</si>
  <si>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</si>
  <si>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</si>
  <si>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</si>
  <si>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</si>
  <si>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</si>
  <si>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</si>
  <si>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</si>
  <si>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</si>
  <si>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</si>
  <si>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</si>
  <si>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</si>
  <si>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</si>
  <si>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</si>
  <si>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</si>
  <si>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</si>
  <si>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</si>
  <si>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</si>
  <si>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</si>
  <si>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</si>
  <si>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</si>
  <si>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</si>
  <si>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</si>
  <si>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</si>
  <si>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</si>
  <si>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</si>
  <si>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</si>
  <si>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</si>
  <si>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</si>
  <si>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</si>
  <si>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</si>
  <si>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</si>
  <si>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</si>
  <si>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</si>
  <si>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</si>
  <si>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</si>
  <si>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</si>
  <si>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</si>
  <si>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</si>
  <si>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</si>
  <si>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</si>
  <si>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</si>
  <si>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</si>
  <si>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</si>
  <si>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</si>
  <si>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</si>
  <si>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</si>
  <si>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</si>
  <si>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</si>
  <si>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</si>
  <si>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</si>
  <si>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</si>
  <si>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</si>
  <si>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</si>
  <si>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</si>
  <si>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</si>
  <si>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</si>
  <si>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</si>
  <si>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</si>
  <si>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</si>
  <si>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</si>
  <si>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</si>
  <si>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</si>
  <si>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</si>
  <si>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</si>
  <si>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</si>
  <si>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</si>
  <si>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</si>
  <si>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</si>
  <si>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</si>
  <si>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</si>
  <si>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</si>
  <si>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</si>
  <si>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</si>
  <si>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</si>
  <si>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</si>
  <si>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</si>
  <si>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</si>
  <si>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</si>
  <si>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</si>
  <si>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</si>
  <si>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</si>
  <si>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</si>
  <si>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</si>
  <si>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</si>
  <si>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</si>
  <si>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</si>
  <si>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</si>
  <si>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</si>
  <si>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</si>
  <si>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</si>
  <si>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</si>
  <si>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</si>
  <si>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</si>
  <si>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</si>
  <si>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</si>
  <si>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</si>
  <si>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</si>
  <si>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</si>
  <si>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</si>
  <si>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</si>
  <si>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</si>
  <si>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</si>
  <si>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</si>
  <si>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</si>
  <si>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</si>
  <si>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</si>
  <si>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</si>
  <si>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</si>
  <si>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</si>
  <si>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</si>
  <si>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</si>
  <si>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</si>
  <si>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</si>
  <si>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</si>
  <si>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</si>
  <si>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</si>
  <si>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</si>
  <si>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</si>
  <si>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</si>
  <si>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</si>
  <si>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</si>
  <si>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</si>
  <si>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</si>
  <si>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</si>
  <si>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</si>
  <si>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</si>
  <si>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</si>
  <si>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</si>
  <si>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</si>
  <si>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</si>
  <si>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</si>
  <si>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</si>
  <si>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</si>
  <si>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</si>
  <si>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</si>
  <si>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</si>
  <si>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</si>
  <si>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</si>
  <si>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</si>
  <si>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</si>
  <si>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</si>
  <si>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</si>
  <si>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</si>
  <si>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</si>
  <si>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</si>
  <si>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</si>
  <si>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</si>
  <si>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</si>
  <si>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</si>
  <si>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</si>
  <si>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</si>
  <si>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</si>
  <si>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</si>
  <si>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</si>
  <si>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</si>
  <si>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</si>
  <si>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</si>
  <si>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</si>
  <si>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</si>
  <si>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</si>
  <si>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</si>
  <si>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</si>
  <si>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</si>
  <si>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</si>
  <si>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</si>
  <si>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</si>
  <si>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</si>
  <si>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</si>
  <si>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</si>
  <si>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</si>
  <si>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</si>
  <si>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</si>
  <si>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</si>
  <si>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</si>
  <si>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</si>
  <si>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</si>
  <si>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</si>
  <si>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</si>
  <si>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</si>
  <si>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</si>
  <si>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</si>
  <si>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</si>
  <si>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</si>
  <si>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</si>
  <si>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</si>
  <si>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</si>
  <si>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</si>
  <si>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</si>
  <si>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</si>
  <si>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</si>
  <si>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</si>
  <si>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</si>
  <si>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</si>
  <si>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</si>
  <si>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</si>
  <si>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</si>
  <si>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</si>
  <si>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</si>
  <si>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</si>
  <si>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</si>
  <si>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</si>
  <si>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</si>
  <si>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</si>
  <si>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</si>
  <si>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</si>
  <si>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</si>
  <si>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</si>
  <si>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</si>
  <si>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</si>
  <si>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</si>
  <si>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</si>
  <si>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</si>
  <si>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</si>
  <si>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</si>
  <si>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</si>
  <si>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</si>
  <si>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</si>
  <si>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</si>
  <si>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</si>
  <si>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</si>
  <si>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</si>
  <si>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</si>
  <si>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</si>
  <si>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</si>
  <si>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</si>
  <si>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</si>
  <si>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</si>
  <si>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</si>
  <si>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</si>
  <si>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</si>
  <si>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</si>
  <si>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</si>
  <si>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</si>
  <si>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</si>
  <si>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</si>
  <si>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</si>
  <si>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</si>
  <si>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</si>
  <si>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</si>
  <si>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</si>
  <si>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</si>
  <si>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</si>
  <si>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</si>
  <si>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</si>
  <si>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</si>
  <si>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</si>
  <si>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</si>
  <si>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</si>
  <si>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</si>
  <si>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</si>
  <si>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</si>
  <si>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</si>
  <si>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</si>
  <si>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</si>
  <si>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</si>
  <si>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</si>
  <si>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</si>
  <si>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</si>
  <si>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</si>
  <si>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</si>
  <si>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</si>
  <si>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</si>
  <si>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</si>
  <si>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</si>
  <si>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</si>
  <si>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</si>
  <si>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</si>
  <si>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</si>
  <si>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</si>
  <si>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</si>
  <si>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</si>
  <si>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</si>
  <si>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</si>
  <si>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</si>
  <si>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</si>
  <si>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</si>
  <si>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</si>
  <si>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</si>
  <si>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</si>
  <si>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</si>
  <si>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</si>
  <si>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</si>
  <si>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</si>
  <si>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</si>
  <si>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</si>
  <si>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</si>
  <si>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</si>
  <si>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</si>
  <si>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</si>
  <si>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</si>
  <si>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</si>
  <si>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</si>
  <si>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</si>
  <si>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</si>
  <si>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</si>
  <si>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</si>
  <si>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</si>
  <si>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</si>
  <si>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</si>
  <si>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</si>
  <si>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</si>
  <si>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</si>
  <si>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</si>
  <si>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</si>
  <si>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</si>
  <si>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</si>
  <si>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</si>
  <si>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</si>
  <si>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</si>
  <si>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</si>
  <si>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</si>
  <si>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</si>
  <si>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</si>
  <si>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</si>
  <si>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</si>
  <si>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</si>
  <si>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</si>
  <si>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</si>
  <si>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</si>
  <si>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</si>
  <si>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</si>
  <si>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</si>
  <si>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</si>
  <si>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</si>
  <si>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</si>
  <si>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</si>
  <si>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</si>
  <si>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</si>
  <si>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</si>
  <si>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</si>
  <si>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</si>
  <si>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</si>
  <si>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</si>
  <si>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</si>
  <si>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</si>
  <si>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</si>
  <si>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</si>
  <si>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</si>
  <si>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</si>
  <si>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</si>
  <si>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</si>
  <si>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</si>
  <si>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</si>
  <si>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</si>
  <si>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</si>
  <si>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</si>
  <si>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</si>
  <si>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</si>
  <si>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</si>
  <si>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</si>
  <si>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</si>
  <si>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</si>
  <si>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</si>
  <si>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</si>
  <si>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</si>
  <si>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</si>
  <si>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</si>
  <si>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</si>
  <si>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</si>
  <si>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</si>
  <si>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</si>
  <si>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</si>
  <si>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</si>
  <si>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Loss of Rs.10/-</t>
  </si>
  <si>
    <t>Loss of Rs.37/-</t>
  </si>
  <si>
    <t>1475-1490</t>
  </si>
  <si>
    <t>Loss of Rs.15/-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</si>
  <si>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</si>
  <si>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</si>
  <si>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</si>
  <si>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</si>
  <si>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</si>
  <si>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</si>
  <si>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</si>
  <si>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</si>
  <si>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</si>
  <si>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</si>
  <si>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</si>
  <si>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</si>
  <si>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</si>
  <si>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</si>
  <si>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</si>
  <si>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PERFECT</t>
  </si>
  <si>
    <t>Perfect Infraengineer Ltd</t>
  </si>
  <si>
    <t>OSIAHYPER</t>
  </si>
  <si>
    <t>Osia Hyper Retail Ltd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</si>
  <si>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</si>
  <si>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</si>
  <si>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</si>
  <si>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</si>
  <si>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</si>
  <si>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</si>
  <si>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</si>
  <si>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</si>
  <si>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</si>
  <si>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10290-10500</t>
  </si>
  <si>
    <t>NIFTY 21500 PE 11 JAN</t>
  </si>
  <si>
    <t>120-150</t>
  </si>
  <si>
    <t>Loss of Rs.54/-</t>
  </si>
  <si>
    <t>BANKNIFTY 47500 CE 10 JAN</t>
  </si>
  <si>
    <t>380-480</t>
  </si>
  <si>
    <t>No Profit No Loss</t>
  </si>
  <si>
    <t>FINNIFTY 21300 CE 09 JAN</t>
  </si>
  <si>
    <t>30-45</t>
  </si>
  <si>
    <t>Loss of Rs.16/-</t>
  </si>
  <si>
    <t>POWERGRID JAN FUT</t>
  </si>
  <si>
    <t>244-247</t>
  </si>
  <si>
    <t>3800-4000</t>
  </si>
  <si>
    <t>RELIANCE JAN FUT</t>
  </si>
  <si>
    <t>2700-2750</t>
  </si>
  <si>
    <t>BANKNIFTY 47600 CE 17 JAN</t>
  </si>
  <si>
    <t>450-520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</si>
  <si>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</si>
  <si>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</si>
  <si>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</si>
  <si>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</si>
  <si>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</si>
  <si>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</si>
  <si>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</si>
  <si>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</si>
  <si>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</si>
  <si>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</si>
  <si>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QE SECURITIES LLP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</si>
  <si>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</si>
  <si>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</si>
  <si>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</si>
  <si>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</si>
  <si>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</si>
  <si>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</si>
  <si>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</si>
  <si>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350-450</t>
  </si>
  <si>
    <t>N</t>
  </si>
  <si>
    <t>NCLRESE</t>
  </si>
  <si>
    <t>VIBRANT SECURITIES PRIVATE LIMITED</t>
  </si>
  <si>
    <t>Profit of Rs.26/-</t>
  </si>
  <si>
    <t>DIVISLAB JAN FUT</t>
  </si>
  <si>
    <t>3940-3993</t>
  </si>
  <si>
    <t>247.5-267.5</t>
  </si>
  <si>
    <t>300-330</t>
  </si>
  <si>
    <t>Profit of Rs.177.5/-</t>
  </si>
  <si>
    <t>Loss of Rs.49.5/-</t>
  </si>
  <si>
    <t>LT 3580 CE JAN</t>
  </si>
  <si>
    <t>LT 3640 CE JAN</t>
  </si>
  <si>
    <t>FINNIFTY 21400 PE 16 JAN</t>
  </si>
  <si>
    <t>30-50</t>
  </si>
  <si>
    <t>300-400</t>
  </si>
  <si>
    <t>MANSI SHARE &amp; STOCK ADVISORS PRIVATE LIMITED</t>
  </si>
  <si>
    <t>SAROJ GUPTA</t>
  </si>
  <si>
    <t>MTNL</t>
  </si>
  <si>
    <t>Maha Tel Nigam Ltd.</t>
  </si>
  <si>
    <t>BLBLIMITED</t>
  </si>
  <si>
    <t>BLB Limited</t>
  </si>
  <si>
    <t>SCI</t>
  </si>
  <si>
    <t>165-171</t>
  </si>
  <si>
    <t>184-196</t>
  </si>
  <si>
    <t>2605-2715</t>
  </si>
  <si>
    <t>3000-3200</t>
  </si>
  <si>
    <t>Loss of Rs.205/-</t>
  </si>
  <si>
    <t>Profit of Rs.5.5/-</t>
  </si>
  <si>
    <t>BRANDBUCKT</t>
  </si>
  <si>
    <t>SYNEMATIC MEDIA AND CONSULTING PRIVATE LIMITED</t>
  </si>
  <si>
    <t>SULEKHARANI</t>
  </si>
  <si>
    <t>SEACOAST</t>
  </si>
  <si>
    <t>AKANKSHA</t>
  </si>
  <si>
    <t>Akanksha Power N Infra L</t>
  </si>
  <si>
    <t>AURUM</t>
  </si>
  <si>
    <t>Aurum PropTech Limited</t>
  </si>
  <si>
    <t>KBCGLOBAL</t>
  </si>
  <si>
    <t>KBC Global Limited</t>
  </si>
  <si>
    <t>PARSHVA TRADING</t>
  </si>
  <si>
    <t>PAKKA</t>
  </si>
  <si>
    <t>PAKKA LIMITED</t>
  </si>
  <si>
    <t>GRASIM-RE</t>
  </si>
  <si>
    <t>Grasim Ind Ltd</t>
  </si>
  <si>
    <t>CITIBANK NA</t>
  </si>
  <si>
    <t>443-455</t>
  </si>
  <si>
    <t>480-500</t>
  </si>
  <si>
    <t>BAJAJ-AUTO 7150 CE JAN</t>
  </si>
  <si>
    <t>BAJAJ-AUTO 7350 CE JAN</t>
  </si>
  <si>
    <t>ADMANUM</t>
  </si>
  <si>
    <t>AEREO DEALCOMM PVT LTD</t>
  </si>
  <si>
    <t>JOHNPHARMA</t>
  </si>
  <si>
    <t>TOPGAIN FINANCE PRIVATE LIMITED</t>
  </si>
  <si>
    <t>KCSL</t>
  </si>
  <si>
    <t>LKPFIN</t>
  </si>
  <si>
    <t>BHAVNAHOLDINGSPVTLTD</t>
  </si>
  <si>
    <t>NAKSH</t>
  </si>
  <si>
    <t>NK SECURITIES RESEARCH PVT. LTD.</t>
  </si>
  <si>
    <t>SONALIS</t>
  </si>
  <si>
    <t>ABHIJITH PUTTA</t>
  </si>
  <si>
    <t>BEELINE BROKING LIMITED</t>
  </si>
  <si>
    <t>SRUSTEELS</t>
  </si>
  <si>
    <t>SWANAGRO</t>
  </si>
  <si>
    <t>GREEN PEAKS ENTERPRISES LLP</t>
  </si>
  <si>
    <t>SPARK FINANCE</t>
  </si>
  <si>
    <t>UCIL</t>
  </si>
  <si>
    <t>APS</t>
  </si>
  <si>
    <t>Australian Prem Solar I L</t>
  </si>
  <si>
    <t>ARIHANTACA</t>
  </si>
  <si>
    <t>Arihant Academy Limited</t>
  </si>
  <si>
    <t>ISFT</t>
  </si>
  <si>
    <t>Intrasoft Tech. Ltd</t>
  </si>
  <si>
    <t>SW CAPITAL PRIVATE LIMITED</t>
  </si>
  <si>
    <t>KELLTONTEC</t>
  </si>
  <si>
    <t>Kellton Tech Sol Ltd</t>
  </si>
  <si>
    <t>SKI CAPITAL SERVICES LTD</t>
  </si>
  <si>
    <t>PRRSAAR COMMODITIES PVT LTD</t>
  </si>
  <si>
    <t>MITTAL</t>
  </si>
  <si>
    <t>Mittal Life Style Limited</t>
  </si>
  <si>
    <t>SHOBA DEVI YADAV</t>
  </si>
  <si>
    <t>TRANSGLOBAL SECURITIES LTD</t>
  </si>
  <si>
    <t>MOS</t>
  </si>
  <si>
    <t>Mos Utility Limited</t>
  </si>
  <si>
    <t>MUNJALSHOW</t>
  </si>
  <si>
    <t>Munjal Showa Ltd</t>
  </si>
  <si>
    <t>MITTAL RIMPY</t>
  </si>
  <si>
    <t>ANCHAL BANSAL</t>
  </si>
  <si>
    <t>SHREDIGCEM</t>
  </si>
  <si>
    <t>Shree Digvijay Cem Co Ltd</t>
  </si>
  <si>
    <t>SOUTHBANK</t>
  </si>
  <si>
    <t>South Indian Bank Ltd.</t>
  </si>
  <si>
    <t>CITADEL SECURITIES INDIA MARKETS PRIVATE LIMITED</t>
  </si>
  <si>
    <t>VASCONEQ</t>
  </si>
  <si>
    <t>Vascon Engineers Ltd</t>
  </si>
  <si>
    <t>VIJIFIN</t>
  </si>
  <si>
    <t>Viji Finance Limited</t>
  </si>
  <si>
    <t>PRITHVI  FINMART  PRIVATE LIMITED</t>
  </si>
  <si>
    <t>VIKASLIFE</t>
  </si>
  <si>
    <t>Vikas Lifecare Limited</t>
  </si>
  <si>
    <t>Zee News Limited</t>
  </si>
  <si>
    <t>KIRTI UMESH PANGAM</t>
  </si>
  <si>
    <t>TANO INVESTMENT OPPORTUNITIES FUND</t>
  </si>
  <si>
    <t>Profit of Rs.14.5/-</t>
  </si>
  <si>
    <t>BANKNIFTY 46000 CE 25 JAN</t>
  </si>
  <si>
    <t>410-420</t>
  </si>
  <si>
    <t>500-600</t>
  </si>
  <si>
    <t>Profit of Rs.257/-</t>
  </si>
  <si>
    <t>TCS&lt;&gt;</t>
  </si>
  <si>
    <t>KSHITIJLAXMANNAGARE</t>
  </si>
  <si>
    <t>ASARFI</t>
  </si>
  <si>
    <t>NAMRATA CHANDRAPRAKASH KHANDELWAL</t>
  </si>
  <si>
    <t>VINEY EQUITY MARKET LLP</t>
  </si>
  <si>
    <t>ASPIRA</t>
  </si>
  <si>
    <t>VINCENT COMMERCIAL COMPANY LIMITED</t>
  </si>
  <si>
    <t>BOMBWIR</t>
  </si>
  <si>
    <t>DHARMESH PRAVIN VAKIL</t>
  </si>
  <si>
    <t>BONLON</t>
  </si>
  <si>
    <t>UMA AGARWAL</t>
  </si>
  <si>
    <t>MUDRAKSH INVESTFIN PRIVATE LIMITED</t>
  </si>
  <si>
    <t>SANKET RAMESH FUKE</t>
  </si>
  <si>
    <t>CFL</t>
  </si>
  <si>
    <t>KARTIKBATHLA</t>
  </si>
  <si>
    <t>SANDIPKUMAR MANSUKHBHAI SANGANI</t>
  </si>
  <si>
    <t>NIKUNJKUMAR MANSUKHBAI SANGANI</t>
  </si>
  <si>
    <t>CONTPTR</t>
  </si>
  <si>
    <t>REKHA SHARMA</t>
  </si>
  <si>
    <t>EARUM</t>
  </si>
  <si>
    <t>ASHOK KUMAR</t>
  </si>
  <si>
    <t>EASTWEST</t>
  </si>
  <si>
    <t>SILVERTOSS SHOPPERS PRIVATE LIMITED</t>
  </si>
  <si>
    <t>AG DYNAMIC FUNDS LIMITED</t>
  </si>
  <si>
    <t>FRANKLININD</t>
  </si>
  <si>
    <t>BHUPENDRA CHAKRADRA</t>
  </si>
  <si>
    <t>GILADAFINS</t>
  </si>
  <si>
    <t>RANJANA AGARWAL</t>
  </si>
  <si>
    <t>MALU PLANTATION AND RESORTS LIMITED</t>
  </si>
  <si>
    <t>GTNINDS</t>
  </si>
  <si>
    <t>KETAN KESHAVJI SHAH</t>
  </si>
  <si>
    <t>JAIHINDS</t>
  </si>
  <si>
    <t>NEHA PANDEY</t>
  </si>
  <si>
    <t>PRATIKATULDESAI</t>
  </si>
  <si>
    <t>MINESH NIRANJAN SHAH</t>
  </si>
  <si>
    <t>JTAPARIA</t>
  </si>
  <si>
    <t>KALPATARU SHARES &amp; STOCK BROKING PRIVATE LIMITED</t>
  </si>
  <si>
    <t>KANUNGO</t>
  </si>
  <si>
    <t>WONDERLAND SUPPLIERS PRIVATE LIMITED</t>
  </si>
  <si>
    <t>KRISHNA</t>
  </si>
  <si>
    <t>RAVI MISHRA</t>
  </si>
  <si>
    <t>FOREST VINCOM PRIVATE LIMITED</t>
  </si>
  <si>
    <t>COLLATE DEALERS PRIVATE LIMITED</t>
  </si>
  <si>
    <t>SEAGLIMPSEINVESTMENTSPRIVATELTD</t>
  </si>
  <si>
    <t>MMLF</t>
  </si>
  <si>
    <t>RAJAN GUPTA</t>
  </si>
  <si>
    <t>OSWAL INFRASTRUCTURE LIMITED</t>
  </si>
  <si>
    <t>MADAN LAL</t>
  </si>
  <si>
    <t>SKYLARK WEALTH MANAGEMENT PRIVATE LIMITED .</t>
  </si>
  <si>
    <t>MASTER CAPITAL SERVICES LIMITED</t>
  </si>
  <si>
    <t>RAJESH KUMAR GUPTA</t>
  </si>
  <si>
    <t>JAI VINAYAK SECURITIES</t>
  </si>
  <si>
    <t>NATHBIOGEN</t>
  </si>
  <si>
    <t>KBS PROPERTIES PRIVATE LIMITED</t>
  </si>
  <si>
    <t>BAKULESH SHAH PRIVATE TRUST</t>
  </si>
  <si>
    <t>NHCFOODS</t>
  </si>
  <si>
    <t>SATYAM SHIRISHCHANDRA JOSHI</t>
  </si>
  <si>
    <t>LAKHUBHA SOLANKI</t>
  </si>
  <si>
    <t>OMNIPOTENT</t>
  </si>
  <si>
    <t>PRINCE P SHAH</t>
  </si>
  <si>
    <t>SAGARPROD</t>
  </si>
  <si>
    <t>SANDEEP PRAMOD SHAH (HUF)</t>
  </si>
  <si>
    <t>SAMYAKINT</t>
  </si>
  <si>
    <t>SUSILA DEVI BOMMISETTI</t>
  </si>
  <si>
    <t>F3 ADVISORS PRIVATE LIMITED</t>
  </si>
  <si>
    <t>SHREE</t>
  </si>
  <si>
    <t>AMARCHAND GOUTAMCHAND BAID</t>
  </si>
  <si>
    <t>P ANITHA .</t>
  </si>
  <si>
    <t>VIMALCHAND A .</t>
  </si>
  <si>
    <t>SWASTIKA FINLEASE LIMITED</t>
  </si>
  <si>
    <t>EPITOME TRADING AND INVESTMENTS</t>
  </si>
  <si>
    <t>SETU SECURITIES PVT. LTD.</t>
  </si>
  <si>
    <t>SHREESEC</t>
  </si>
  <si>
    <t>SUTLAJ SALES PRIVATE LIMITED</t>
  </si>
  <si>
    <t>SIYARAM</t>
  </si>
  <si>
    <t>LC RADIANCE FUND VCC</t>
  </si>
  <si>
    <t>JIMITKUMAR DILIPKUMAR SANGHVI</t>
  </si>
  <si>
    <t>STML</t>
  </si>
  <si>
    <t>NILESH DHIRAJLAL DOSHI</t>
  </si>
  <si>
    <t>NILESH DOSHI HUF</t>
  </si>
  <si>
    <t>REKHA GARG</t>
  </si>
  <si>
    <t>MANOJ KUMAR BANSAL</t>
  </si>
  <si>
    <t>MANIKARAN MERCANTILE PRIVATE LIMITED .</t>
  </si>
  <si>
    <t>ULTRACAB</t>
  </si>
  <si>
    <t>VJTFEDU</t>
  </si>
  <si>
    <t>VINAY DHARAMCHAND JAIN</t>
  </si>
  <si>
    <t>BADRI PRITHVIRAJ BALDAWA</t>
  </si>
  <si>
    <t>AARTISURF</t>
  </si>
  <si>
    <t>Aarti Surfactants Limited</t>
  </si>
  <si>
    <t>AMEYA</t>
  </si>
  <si>
    <t>Ameya Precision Eng Ltd</t>
  </si>
  <si>
    <t>PRATEEK  PARASHAR</t>
  </si>
  <si>
    <t>CAMELLIA TRADEX PRIVATE LIMITED</t>
  </si>
  <si>
    <t>Filatex India Ltd</t>
  </si>
  <si>
    <t>GICHSGFIN</t>
  </si>
  <si>
    <t>Gic Housing Finance Ltd</t>
  </si>
  <si>
    <t>GSLSU</t>
  </si>
  <si>
    <t>Global Surfaces Limited</t>
  </si>
  <si>
    <t>AGGARWAL DIWAKAR</t>
  </si>
  <si>
    <t>HPAL</t>
  </si>
  <si>
    <t>HP Adhesives Limited</t>
  </si>
  <si>
    <t>HRHNEXT</t>
  </si>
  <si>
    <t>HRH Next Services Limited</t>
  </si>
  <si>
    <t>PASHUPATI CAPITA SER PVT LTD</t>
  </si>
  <si>
    <t>Hsg &amp; Urban Dev Corpn Ltd</t>
  </si>
  <si>
    <t>Ircon International Ltd</t>
  </si>
  <si>
    <t>KHAICHEM</t>
  </si>
  <si>
    <t>Khaitan Chem &amp; Fert Ltd</t>
  </si>
  <si>
    <t>KNAGRI</t>
  </si>
  <si>
    <t>KN Agri Resources Limited</t>
  </si>
  <si>
    <t>YUGA STOCKS AND COMMODITIES PRIVATE LIMITED  .</t>
  </si>
  <si>
    <t>LIBERTSHOE</t>
  </si>
  <si>
    <t>Liberty Shoes Ltd</t>
  </si>
  <si>
    <t>ANKITA VISHAL SHAH</t>
  </si>
  <si>
    <t>SOCIETE GENERALE</t>
  </si>
  <si>
    <t>MIRZAINT</t>
  </si>
  <si>
    <t>Mirza International Ltd.</t>
  </si>
  <si>
    <t>MORARJEE</t>
  </si>
  <si>
    <t>Morarjee Textiles Limited</t>
  </si>
  <si>
    <t>LIESHA CORPORATION PRIVATE LIMITED .</t>
  </si>
  <si>
    <t>HJS SECURITIES PRIVATE LIMITED</t>
  </si>
  <si>
    <t>Nath Bio-Genes (I) Ltd</t>
  </si>
  <si>
    <t>Nbcc (India) Ltd</t>
  </si>
  <si>
    <t>Oracle Fin Serv Soft Ltd.</t>
  </si>
  <si>
    <t>ONDOOR</t>
  </si>
  <si>
    <t>On Door Concepts Limited</t>
  </si>
  <si>
    <t>ORIENTPPR</t>
  </si>
  <si>
    <t>Orient Paper &amp; Ind Ltd</t>
  </si>
  <si>
    <t>EVERDELIVER LOGISTICS PRIVATE LIMITED</t>
  </si>
  <si>
    <t>SANTOSH INDUSTRIES LTD</t>
  </si>
  <si>
    <t>SOHAM FINCARE INDIA LLP</t>
  </si>
  <si>
    <t>HEMALI PATHIK THAKKAR</t>
  </si>
  <si>
    <t>PDMJEPAPER</t>
  </si>
  <si>
    <t>Pudumjee Paper Pro. Ltd</t>
  </si>
  <si>
    <t>PRESSTONIC</t>
  </si>
  <si>
    <t>Presstonic Engineering L</t>
  </si>
  <si>
    <t>SUMICKSHA BANSAL</t>
  </si>
  <si>
    <t>RAILTEL</t>
  </si>
  <si>
    <t>Railtel Corp of Ind Ltd</t>
  </si>
  <si>
    <t>RUCHIRA</t>
  </si>
  <si>
    <t>Ruchira Papers Limited</t>
  </si>
  <si>
    <t>Rail Vikas Nigam Limited</t>
  </si>
  <si>
    <t>EVOLUTE TRADING PRIVATE LIMITED</t>
  </si>
  <si>
    <t>SUPREMEPWR</t>
  </si>
  <si>
    <t>Supreme Power Equipment L</t>
  </si>
  <si>
    <t>BHAVESHKUMAR NATVARLAL SHETH</t>
  </si>
  <si>
    <t>VINITAJAIN</t>
  </si>
  <si>
    <t>ATALREAL</t>
  </si>
  <si>
    <t>Atal Realtech Limited</t>
  </si>
  <si>
    <t>FORAUM SAVLA</t>
  </si>
  <si>
    <t>GATECHDVR</t>
  </si>
  <si>
    <t>GACM Technologies Limited</t>
  </si>
  <si>
    <t>BHARATH KUMAR PALATLA</t>
  </si>
  <si>
    <t>MARWADI SHARES AND FINANCE LTD.</t>
  </si>
  <si>
    <t>BISWANATH PROVINCE LLP .</t>
  </si>
  <si>
    <t>SARVESHWAR</t>
  </si>
  <si>
    <t>Sarveshwar Foods Limited</t>
  </si>
  <si>
    <t>SHREE AARNA NIDHI ENTERPRISES</t>
  </si>
  <si>
    <t>VIKAS GARG</t>
  </si>
  <si>
    <t>SILGO</t>
  </si>
  <si>
    <t>Silgo Retail Limited</t>
  </si>
  <si>
    <t>GIRISH KHANDELWAL</t>
  </si>
  <si>
    <t>USK</t>
  </si>
  <si>
    <t>Udayshivakumar Infra Ltd</t>
  </si>
  <si>
    <t>VIVEK MEHROTRA</t>
  </si>
  <si>
    <t>Profit of Rs.267.50/-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</si>
</sst>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5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43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C20" sqref="C20"/>
    </sheetView>
  </sheetViews>
  <sheetFormatPr defaultColWidth="14.42578125" defaultRowHeight="15" customHeight="1" x14ac:dyDescent="0.2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 x14ac:dyDescent="0.2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 x14ac:dyDescent="0.2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 x14ac:dyDescent="0.2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 x14ac:dyDescent="0.2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 x14ac:dyDescent="0.2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 x14ac:dyDescent="0.2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 x14ac:dyDescent="0.2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 x14ac:dyDescent="0.2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 x14ac:dyDescent="0.25">
      <c r="A10" s="1"/>
      <c r="B10" s="7">
        <v>45311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 x14ac:dyDescent="0.2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 x14ac:dyDescent="0.2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 x14ac:dyDescent="0.2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 x14ac:dyDescent="0.2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 x14ac:dyDescent="0.2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 x14ac:dyDescent="0.2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 x14ac:dyDescent="0.2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 x14ac:dyDescent="0.2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G18" sqref="G18"/>
    </sheetView>
  </sheetViews>
  <sheetFormatPr defaultColWidth="14.42578125" defaultRowHeight="15" customHeight="1" x14ac:dyDescent="0.2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 x14ac:dyDescent="0.2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45311</v>
      </c>
      <c r="M6" s="7"/>
      <c r="N6" s="1"/>
      <c r="O6" s="1"/>
      <c r="P6" s="1"/>
    </row>
    <row r="7" spans="1:16" ht="10.5" hidden="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 x14ac:dyDescent="0.25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 x14ac:dyDescent="0.2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 x14ac:dyDescent="0.2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 x14ac:dyDescent="0.25">
      <c r="A11" s="256">
        <v>1</v>
      </c>
      <c r="B11" s="269" t="s">
        <v>34</v>
      </c>
      <c r="C11" s="246" t="s">
        <v>35</v>
      </c>
      <c r="D11" s="260">
        <v>45316</v>
      </c>
      <c r="E11" s="246">
        <v>21672.15</v>
      </c>
      <c r="F11" s="246">
        <v>21653.149999999998</v>
      </c>
      <c r="G11" s="245">
        <v>21598.299999999996</v>
      </c>
      <c r="H11" s="245">
        <v>21524.449999999997</v>
      </c>
      <c r="I11" s="245">
        <v>21469.599999999995</v>
      </c>
      <c r="J11" s="245">
        <v>21726.999999999996</v>
      </c>
      <c r="K11" s="245">
        <v>21781.849999999995</v>
      </c>
      <c r="L11" s="245">
        <v>21855.699999999997</v>
      </c>
      <c r="M11" s="244">
        <v>21708</v>
      </c>
      <c r="N11" s="244">
        <v>21579.3</v>
      </c>
      <c r="O11" s="244">
        <v>15119750</v>
      </c>
      <c r="P11" s="247">
        <v>1.0033701747881534E-2</v>
      </c>
    </row>
    <row r="12" spans="1:16" ht="12.75" customHeight="1" x14ac:dyDescent="0.25">
      <c r="A12" s="256">
        <v>2</v>
      </c>
      <c r="B12" s="269" t="s">
        <v>34</v>
      </c>
      <c r="C12" s="246" t="s">
        <v>36</v>
      </c>
      <c r="D12" s="260">
        <v>45316</v>
      </c>
      <c r="E12" s="246">
        <v>45797.2</v>
      </c>
      <c r="F12" s="246">
        <v>45906.466666666667</v>
      </c>
      <c r="G12" s="245">
        <v>45475.083333333336</v>
      </c>
      <c r="H12" s="245">
        <v>45152.966666666667</v>
      </c>
      <c r="I12" s="245">
        <v>44721.583333333336</v>
      </c>
      <c r="J12" s="245">
        <v>46228.583333333336</v>
      </c>
      <c r="K12" s="245">
        <v>46659.966666666667</v>
      </c>
      <c r="L12" s="245">
        <v>46982.083333333336</v>
      </c>
      <c r="M12" s="244">
        <v>46337.85</v>
      </c>
      <c r="N12" s="244">
        <v>45584.35</v>
      </c>
      <c r="O12" s="244">
        <v>3062475</v>
      </c>
      <c r="P12" s="247">
        <v>3.0277798804026947E-2</v>
      </c>
    </row>
    <row r="13" spans="1:16" ht="12.75" customHeight="1" x14ac:dyDescent="0.25">
      <c r="A13" s="256">
        <v>3</v>
      </c>
      <c r="B13" s="269" t="s">
        <v>34</v>
      </c>
      <c r="C13" s="268" t="s">
        <v>37</v>
      </c>
      <c r="D13" s="262">
        <v>45321</v>
      </c>
      <c r="E13" s="261">
        <v>20493.05</v>
      </c>
      <c r="F13" s="261">
        <v>20525.933333333334</v>
      </c>
      <c r="G13" s="263">
        <v>20381.866666666669</v>
      </c>
      <c r="H13" s="263">
        <v>20270.683333333334</v>
      </c>
      <c r="I13" s="263">
        <v>20126.616666666669</v>
      </c>
      <c r="J13" s="263">
        <v>20637.116666666669</v>
      </c>
      <c r="K13" s="263">
        <v>20781.183333333334</v>
      </c>
      <c r="L13" s="263">
        <v>20892.366666666669</v>
      </c>
      <c r="M13" s="264">
        <v>20670</v>
      </c>
      <c r="N13" s="264">
        <v>20414.75</v>
      </c>
      <c r="O13" s="264">
        <v>92640</v>
      </c>
      <c r="P13" s="265">
        <v>-7.0626003210272875E-2</v>
      </c>
    </row>
    <row r="14" spans="1:16" ht="12.75" customHeight="1" x14ac:dyDescent="0.25">
      <c r="A14" s="256">
        <v>4</v>
      </c>
      <c r="B14" s="269" t="s">
        <v>34</v>
      </c>
      <c r="C14" s="268" t="s">
        <v>38</v>
      </c>
      <c r="D14" s="262">
        <v>45320</v>
      </c>
      <c r="E14" s="261">
        <v>10607.05</v>
      </c>
      <c r="F14" s="261">
        <v>10568.016666666665</v>
      </c>
      <c r="G14" s="263">
        <v>10518.38333333333</v>
      </c>
      <c r="H14" s="263">
        <v>10429.716666666665</v>
      </c>
      <c r="I14" s="263">
        <v>10380.08333333333</v>
      </c>
      <c r="J14" s="263">
        <v>10656.683333333329</v>
      </c>
      <c r="K14" s="263">
        <v>10706.316666666664</v>
      </c>
      <c r="L14" s="263">
        <v>10794.983333333328</v>
      </c>
      <c r="M14" s="264">
        <v>10617.65</v>
      </c>
      <c r="N14" s="264">
        <v>10479.35</v>
      </c>
      <c r="O14" s="264">
        <v>748200</v>
      </c>
      <c r="P14" s="265">
        <v>-4.5632832679613509E-2</v>
      </c>
    </row>
    <row r="15" spans="1:16" ht="12.75" customHeight="1" x14ac:dyDescent="0.25">
      <c r="A15" s="256">
        <v>5</v>
      </c>
      <c r="B15" s="269" t="s">
        <v>39</v>
      </c>
      <c r="C15" s="261" t="s">
        <v>40</v>
      </c>
      <c r="D15" s="262">
        <v>45316</v>
      </c>
      <c r="E15" s="261">
        <v>680.05</v>
      </c>
      <c r="F15" s="261">
        <v>660.75</v>
      </c>
      <c r="G15" s="263">
        <v>633.75</v>
      </c>
      <c r="H15" s="263">
        <v>587.45000000000005</v>
      </c>
      <c r="I15" s="263">
        <v>560.45000000000005</v>
      </c>
      <c r="J15" s="263">
        <v>707.05</v>
      </c>
      <c r="K15" s="263">
        <v>734.05</v>
      </c>
      <c r="L15" s="263">
        <v>780.34999999999991</v>
      </c>
      <c r="M15" s="264">
        <v>687.75</v>
      </c>
      <c r="N15" s="264">
        <v>614.45000000000005</v>
      </c>
      <c r="O15" s="264">
        <v>13320000</v>
      </c>
      <c r="P15" s="265">
        <v>-5.9322033898305086E-2</v>
      </c>
    </row>
    <row r="16" spans="1:16" ht="12.75" customHeight="1" x14ac:dyDescent="0.25">
      <c r="A16" s="256">
        <v>6</v>
      </c>
      <c r="B16" s="269" t="s">
        <v>41</v>
      </c>
      <c r="C16" s="266" t="s">
        <v>42</v>
      </c>
      <c r="D16" s="262">
        <v>45316</v>
      </c>
      <c r="E16" s="261">
        <v>4835.55</v>
      </c>
      <c r="F16" s="261">
        <v>4812.75</v>
      </c>
      <c r="G16" s="263">
        <v>4771.55</v>
      </c>
      <c r="H16" s="263">
        <v>4707.55</v>
      </c>
      <c r="I16" s="263">
        <v>4666.3500000000004</v>
      </c>
      <c r="J16" s="263">
        <v>4876.75</v>
      </c>
      <c r="K16" s="263">
        <v>4917.9500000000007</v>
      </c>
      <c r="L16" s="263">
        <v>4981.95</v>
      </c>
      <c r="M16" s="264">
        <v>4853.95</v>
      </c>
      <c r="N16" s="264">
        <v>4748.75</v>
      </c>
      <c r="O16" s="264">
        <v>991500</v>
      </c>
      <c r="P16" s="265">
        <v>-7.2590738423028789E-3</v>
      </c>
    </row>
    <row r="17" spans="1:16" ht="12.75" customHeight="1" x14ac:dyDescent="0.25">
      <c r="A17" s="256">
        <v>7</v>
      </c>
      <c r="B17" s="269" t="s">
        <v>43</v>
      </c>
      <c r="C17" s="266" t="s">
        <v>44</v>
      </c>
      <c r="D17" s="262">
        <v>45316</v>
      </c>
      <c r="E17" s="261">
        <v>25882.5</v>
      </c>
      <c r="F17" s="261">
        <v>25881.633333333331</v>
      </c>
      <c r="G17" s="263">
        <v>25713.416666666664</v>
      </c>
      <c r="H17" s="263">
        <v>25544.333333333332</v>
      </c>
      <c r="I17" s="263">
        <v>25376.116666666665</v>
      </c>
      <c r="J17" s="263">
        <v>26050.716666666664</v>
      </c>
      <c r="K17" s="263">
        <v>26218.933333333331</v>
      </c>
      <c r="L17" s="263">
        <v>26388.016666666663</v>
      </c>
      <c r="M17" s="264">
        <v>26049.85</v>
      </c>
      <c r="N17" s="264">
        <v>25712.55</v>
      </c>
      <c r="O17" s="264">
        <v>188600</v>
      </c>
      <c r="P17" s="265">
        <v>5.7593856655290101E-3</v>
      </c>
    </row>
    <row r="18" spans="1:16" ht="12.75" customHeight="1" x14ac:dyDescent="0.25">
      <c r="A18" s="256">
        <v>8</v>
      </c>
      <c r="B18" s="269" t="s">
        <v>45</v>
      </c>
      <c r="C18" s="267" t="s">
        <v>46</v>
      </c>
      <c r="D18" s="262">
        <v>45316</v>
      </c>
      <c r="E18" s="261">
        <v>175.2</v>
      </c>
      <c r="F18" s="261">
        <v>175.54999999999998</v>
      </c>
      <c r="G18" s="263">
        <v>174.04999999999995</v>
      </c>
      <c r="H18" s="263">
        <v>172.89999999999998</v>
      </c>
      <c r="I18" s="263">
        <v>171.39999999999995</v>
      </c>
      <c r="J18" s="263">
        <v>176.69999999999996</v>
      </c>
      <c r="K18" s="263">
        <v>178.20000000000002</v>
      </c>
      <c r="L18" s="263">
        <v>179.34999999999997</v>
      </c>
      <c r="M18" s="264">
        <v>177.05</v>
      </c>
      <c r="N18" s="264">
        <v>174.4</v>
      </c>
      <c r="O18" s="264">
        <v>69066000</v>
      </c>
      <c r="P18" s="265">
        <v>3.2200790896618516E-2</v>
      </c>
    </row>
    <row r="19" spans="1:16" ht="12.75" customHeight="1" x14ac:dyDescent="0.25">
      <c r="A19" s="256">
        <v>9</v>
      </c>
      <c r="B19" s="269" t="s">
        <v>47</v>
      </c>
      <c r="C19" s="264" t="s">
        <v>48</v>
      </c>
      <c r="D19" s="262">
        <v>45316</v>
      </c>
      <c r="E19" s="261">
        <v>223.6</v>
      </c>
      <c r="F19" s="261">
        <v>224.56666666666663</v>
      </c>
      <c r="G19" s="263">
        <v>220.68333333333328</v>
      </c>
      <c r="H19" s="263">
        <v>217.76666666666665</v>
      </c>
      <c r="I19" s="263">
        <v>213.8833333333333</v>
      </c>
      <c r="J19" s="263">
        <v>227.48333333333326</v>
      </c>
      <c r="K19" s="263">
        <v>231.36666666666665</v>
      </c>
      <c r="L19" s="263">
        <v>234.28333333333325</v>
      </c>
      <c r="M19" s="264">
        <v>228.45</v>
      </c>
      <c r="N19" s="264">
        <v>221.65</v>
      </c>
      <c r="O19" s="264">
        <v>33430800</v>
      </c>
      <c r="P19" s="265">
        <v>-2.8264812575574366E-2</v>
      </c>
    </row>
    <row r="20" spans="1:16" ht="12.75" customHeight="1" x14ac:dyDescent="0.25">
      <c r="A20" s="256">
        <v>10</v>
      </c>
      <c r="B20" s="269" t="s">
        <v>49</v>
      </c>
      <c r="C20" s="261" t="s">
        <v>50</v>
      </c>
      <c r="D20" s="262">
        <v>45316</v>
      </c>
      <c r="E20" s="261">
        <v>2282.5500000000002</v>
      </c>
      <c r="F20" s="261">
        <v>2270.3500000000004</v>
      </c>
      <c r="G20" s="263">
        <v>2253.3000000000006</v>
      </c>
      <c r="H20" s="263">
        <v>2224.0500000000002</v>
      </c>
      <c r="I20" s="263">
        <v>2207.0000000000005</v>
      </c>
      <c r="J20" s="263">
        <v>2299.6000000000008</v>
      </c>
      <c r="K20" s="263">
        <v>2316.65</v>
      </c>
      <c r="L20" s="263">
        <v>2345.900000000001</v>
      </c>
      <c r="M20" s="264">
        <v>2287.4</v>
      </c>
      <c r="N20" s="264">
        <v>2241.1</v>
      </c>
      <c r="O20" s="264">
        <v>3433800</v>
      </c>
      <c r="P20" s="265">
        <v>1.0327478153411599E-2</v>
      </c>
    </row>
    <row r="21" spans="1:16" ht="12.75" customHeight="1" x14ac:dyDescent="0.25">
      <c r="A21" s="256">
        <v>11</v>
      </c>
      <c r="B21" s="269" t="s">
        <v>45</v>
      </c>
      <c r="C21" s="261" t="s">
        <v>51</v>
      </c>
      <c r="D21" s="262">
        <v>45316</v>
      </c>
      <c r="E21" s="261">
        <v>2928.3</v>
      </c>
      <c r="F21" s="261">
        <v>2934.15</v>
      </c>
      <c r="G21" s="263">
        <v>2910.9500000000003</v>
      </c>
      <c r="H21" s="263">
        <v>2893.6000000000004</v>
      </c>
      <c r="I21" s="263">
        <v>2870.4000000000005</v>
      </c>
      <c r="J21" s="263">
        <v>2951.5</v>
      </c>
      <c r="K21" s="263">
        <v>2974.7</v>
      </c>
      <c r="L21" s="263">
        <v>2992.0499999999997</v>
      </c>
      <c r="M21" s="264">
        <v>2957.35</v>
      </c>
      <c r="N21" s="264">
        <v>2916.8</v>
      </c>
      <c r="O21" s="264">
        <v>14329200</v>
      </c>
      <c r="P21" s="265">
        <v>4.3949111555041534E-3</v>
      </c>
    </row>
    <row r="22" spans="1:16" ht="12.75" customHeight="1" x14ac:dyDescent="0.25">
      <c r="A22" s="256">
        <v>12</v>
      </c>
      <c r="B22" s="269" t="s">
        <v>45</v>
      </c>
      <c r="C22" s="261" t="s">
        <v>52</v>
      </c>
      <c r="D22" s="262">
        <v>45316</v>
      </c>
      <c r="E22" s="261">
        <v>1155.3</v>
      </c>
      <c r="F22" s="261">
        <v>1157.9833333333333</v>
      </c>
      <c r="G22" s="263">
        <v>1148.6666666666667</v>
      </c>
      <c r="H22" s="263">
        <v>1142.0333333333333</v>
      </c>
      <c r="I22" s="263">
        <v>1132.7166666666667</v>
      </c>
      <c r="J22" s="263">
        <v>1164.6166666666668</v>
      </c>
      <c r="K22" s="263">
        <v>1173.9333333333334</v>
      </c>
      <c r="L22" s="263">
        <v>1180.5666666666668</v>
      </c>
      <c r="M22" s="264">
        <v>1167.3</v>
      </c>
      <c r="N22" s="264">
        <v>1151.3499999999999</v>
      </c>
      <c r="O22" s="264">
        <v>41373600</v>
      </c>
      <c r="P22" s="265">
        <v>5.0137002273654757E-3</v>
      </c>
    </row>
    <row r="23" spans="1:16" ht="12.75" customHeight="1" x14ac:dyDescent="0.25">
      <c r="A23" s="256">
        <v>13</v>
      </c>
      <c r="B23" s="269" t="s">
        <v>43</v>
      </c>
      <c r="C23" s="261" t="s">
        <v>53</v>
      </c>
      <c r="D23" s="262">
        <v>45316</v>
      </c>
      <c r="E23" s="261">
        <v>4977.1000000000004</v>
      </c>
      <c r="F23" s="261">
        <v>4964.8666666666659</v>
      </c>
      <c r="G23" s="263">
        <v>4940.2833333333319</v>
      </c>
      <c r="H23" s="263">
        <v>4903.4666666666662</v>
      </c>
      <c r="I23" s="263">
        <v>4878.8833333333323</v>
      </c>
      <c r="J23" s="263">
        <v>5001.6833333333316</v>
      </c>
      <c r="K23" s="263">
        <v>5026.2666666666655</v>
      </c>
      <c r="L23" s="263">
        <v>5063.0833333333312</v>
      </c>
      <c r="M23" s="264">
        <v>4989.45</v>
      </c>
      <c r="N23" s="264">
        <v>4928.05</v>
      </c>
      <c r="O23" s="264">
        <v>1125000</v>
      </c>
      <c r="P23" s="265">
        <v>3.5149061464850938E-2</v>
      </c>
    </row>
    <row r="24" spans="1:16" ht="12.75" customHeight="1" x14ac:dyDescent="0.25">
      <c r="A24" s="256">
        <v>14</v>
      </c>
      <c r="B24" s="269" t="s">
        <v>49</v>
      </c>
      <c r="C24" s="261" t="s">
        <v>54</v>
      </c>
      <c r="D24" s="262">
        <v>45316</v>
      </c>
      <c r="E24" s="261">
        <v>536.9</v>
      </c>
      <c r="F24" s="261">
        <v>533.19999999999993</v>
      </c>
      <c r="G24" s="263">
        <v>528.54999999999984</v>
      </c>
      <c r="H24" s="263">
        <v>520.19999999999993</v>
      </c>
      <c r="I24" s="263">
        <v>515.54999999999984</v>
      </c>
      <c r="J24" s="263">
        <v>541.54999999999984</v>
      </c>
      <c r="K24" s="263">
        <v>546.19999999999993</v>
      </c>
      <c r="L24" s="263">
        <v>554.54999999999984</v>
      </c>
      <c r="M24" s="264">
        <v>537.85</v>
      </c>
      <c r="N24" s="264">
        <v>524.85</v>
      </c>
      <c r="O24" s="264">
        <v>49264200</v>
      </c>
      <c r="P24" s="265">
        <v>1.0970744680851064E-2</v>
      </c>
    </row>
    <row r="25" spans="1:16" ht="12.75" customHeight="1" x14ac:dyDescent="0.25">
      <c r="A25" s="256">
        <v>15</v>
      </c>
      <c r="B25" s="269" t="s">
        <v>45</v>
      </c>
      <c r="C25" s="261" t="s">
        <v>55</v>
      </c>
      <c r="D25" s="262">
        <v>45316</v>
      </c>
      <c r="E25" s="261">
        <v>6096.6</v>
      </c>
      <c r="F25" s="261">
        <v>6055.9666666666672</v>
      </c>
      <c r="G25" s="263">
        <v>6006.0333333333347</v>
      </c>
      <c r="H25" s="263">
        <v>5915.4666666666672</v>
      </c>
      <c r="I25" s="263">
        <v>5865.5333333333347</v>
      </c>
      <c r="J25" s="263">
        <v>6146.5333333333347</v>
      </c>
      <c r="K25" s="263">
        <v>6196.4666666666672</v>
      </c>
      <c r="L25" s="263">
        <v>6287.0333333333347</v>
      </c>
      <c r="M25" s="264">
        <v>6105.9</v>
      </c>
      <c r="N25" s="264">
        <v>5965.4</v>
      </c>
      <c r="O25" s="264">
        <v>2096500</v>
      </c>
      <c r="P25" s="265">
        <v>1.3904001934469834E-2</v>
      </c>
    </row>
    <row r="26" spans="1:16" ht="12.75" customHeight="1" x14ac:dyDescent="0.25">
      <c r="A26" s="256">
        <v>16</v>
      </c>
      <c r="B26" s="269" t="s">
        <v>56</v>
      </c>
      <c r="C26" s="261" t="s">
        <v>57</v>
      </c>
      <c r="D26" s="262">
        <v>45316</v>
      </c>
      <c r="E26" s="261">
        <v>504.25</v>
      </c>
      <c r="F26" s="261">
        <v>501.59999999999997</v>
      </c>
      <c r="G26" s="263">
        <v>497.64999999999992</v>
      </c>
      <c r="H26" s="263">
        <v>491.04999999999995</v>
      </c>
      <c r="I26" s="263">
        <v>487.09999999999991</v>
      </c>
      <c r="J26" s="263">
        <v>508.19999999999993</v>
      </c>
      <c r="K26" s="263">
        <v>512.15</v>
      </c>
      <c r="L26" s="263">
        <v>518.75</v>
      </c>
      <c r="M26" s="264">
        <v>505.55</v>
      </c>
      <c r="N26" s="264">
        <v>495</v>
      </c>
      <c r="O26" s="264">
        <v>15233700</v>
      </c>
      <c r="P26" s="265">
        <v>-1.8510405257393208E-2</v>
      </c>
    </row>
    <row r="27" spans="1:16" ht="12.75" customHeight="1" x14ac:dyDescent="0.25">
      <c r="A27" s="256">
        <v>17</v>
      </c>
      <c r="B27" s="269" t="s">
        <v>56</v>
      </c>
      <c r="C27" s="261" t="s">
        <v>58</v>
      </c>
      <c r="D27" s="262">
        <v>45316</v>
      </c>
      <c r="E27" s="261">
        <v>173.8</v>
      </c>
      <c r="F27" s="261">
        <v>173.01666666666665</v>
      </c>
      <c r="G27" s="263">
        <v>171.0333333333333</v>
      </c>
      <c r="H27" s="263">
        <v>168.26666666666665</v>
      </c>
      <c r="I27" s="263">
        <v>166.2833333333333</v>
      </c>
      <c r="J27" s="263">
        <v>175.7833333333333</v>
      </c>
      <c r="K27" s="263">
        <v>177.76666666666665</v>
      </c>
      <c r="L27" s="263">
        <v>180.5333333333333</v>
      </c>
      <c r="M27" s="264">
        <v>175</v>
      </c>
      <c r="N27" s="264">
        <v>170.25</v>
      </c>
      <c r="O27" s="264">
        <v>95860000</v>
      </c>
      <c r="P27" s="265">
        <v>-1.6316059517701386E-2</v>
      </c>
    </row>
    <row r="28" spans="1:16" ht="12.75" customHeight="1" x14ac:dyDescent="0.25">
      <c r="A28" s="256">
        <v>18</v>
      </c>
      <c r="B28" s="269" t="s">
        <v>59</v>
      </c>
      <c r="C28" s="261" t="s">
        <v>60</v>
      </c>
      <c r="D28" s="262">
        <v>45316</v>
      </c>
      <c r="E28" s="261">
        <v>3165.6</v>
      </c>
      <c r="F28" s="261">
        <v>3169.1166666666663</v>
      </c>
      <c r="G28" s="263">
        <v>3142.2833333333328</v>
      </c>
      <c r="H28" s="263">
        <v>3118.9666666666667</v>
      </c>
      <c r="I28" s="263">
        <v>3092.1333333333332</v>
      </c>
      <c r="J28" s="263">
        <v>3192.4333333333325</v>
      </c>
      <c r="K28" s="263">
        <v>3219.2666666666655</v>
      </c>
      <c r="L28" s="263">
        <v>3242.5833333333321</v>
      </c>
      <c r="M28" s="264">
        <v>3195.95</v>
      </c>
      <c r="N28" s="264">
        <v>3145.8</v>
      </c>
      <c r="O28" s="264">
        <v>5946400</v>
      </c>
      <c r="P28" s="265">
        <v>-7.6101468624833113E-3</v>
      </c>
    </row>
    <row r="29" spans="1:16" ht="12.75" customHeight="1" x14ac:dyDescent="0.25">
      <c r="A29" s="256">
        <v>19</v>
      </c>
      <c r="B29" s="269" t="s">
        <v>45</v>
      </c>
      <c r="C29" s="261" t="s">
        <v>61</v>
      </c>
      <c r="D29" s="262">
        <v>45316</v>
      </c>
      <c r="E29" s="261">
        <v>1850.75</v>
      </c>
      <c r="F29" s="261">
        <v>1837.5666666666666</v>
      </c>
      <c r="G29" s="263">
        <v>1820.1833333333332</v>
      </c>
      <c r="H29" s="263">
        <v>1789.6166666666666</v>
      </c>
      <c r="I29" s="263">
        <v>1772.2333333333331</v>
      </c>
      <c r="J29" s="263">
        <v>1868.1333333333332</v>
      </c>
      <c r="K29" s="263">
        <v>1885.5166666666664</v>
      </c>
      <c r="L29" s="263">
        <v>1916.0833333333333</v>
      </c>
      <c r="M29" s="264">
        <v>1854.95</v>
      </c>
      <c r="N29" s="264">
        <v>1807</v>
      </c>
      <c r="O29" s="264">
        <v>3536779</v>
      </c>
      <c r="P29" s="265">
        <v>-3.8511423725431509E-2</v>
      </c>
    </row>
    <row r="30" spans="1:16" ht="12.75" customHeight="1" x14ac:dyDescent="0.25">
      <c r="A30" s="256">
        <v>20</v>
      </c>
      <c r="B30" s="269" t="s">
        <v>45</v>
      </c>
      <c r="C30" s="266" t="s">
        <v>62</v>
      </c>
      <c r="D30" s="262">
        <v>45316</v>
      </c>
      <c r="E30" s="261">
        <v>6638.6</v>
      </c>
      <c r="F30" s="261">
        <v>6646.6166666666659</v>
      </c>
      <c r="G30" s="263">
        <v>6513.2333333333318</v>
      </c>
      <c r="H30" s="263">
        <v>6387.8666666666659</v>
      </c>
      <c r="I30" s="263">
        <v>6254.4833333333318</v>
      </c>
      <c r="J30" s="263">
        <v>6771.9833333333318</v>
      </c>
      <c r="K30" s="263">
        <v>6905.366666666665</v>
      </c>
      <c r="L30" s="263">
        <v>7030.7333333333318</v>
      </c>
      <c r="M30" s="264">
        <v>6780</v>
      </c>
      <c r="N30" s="264">
        <v>6521.25</v>
      </c>
      <c r="O30" s="264">
        <v>305925</v>
      </c>
      <c r="P30" s="265">
        <v>8.4840425531914898E-2</v>
      </c>
    </row>
    <row r="31" spans="1:16" ht="12.75" customHeight="1" x14ac:dyDescent="0.25">
      <c r="A31" s="256">
        <v>21</v>
      </c>
      <c r="B31" s="269" t="s">
        <v>63</v>
      </c>
      <c r="C31" s="261" t="s">
        <v>64</v>
      </c>
      <c r="D31" s="262">
        <v>45316</v>
      </c>
      <c r="E31" s="261">
        <v>733.3</v>
      </c>
      <c r="F31" s="261">
        <v>735.94999999999993</v>
      </c>
      <c r="G31" s="263">
        <v>723.94999999999982</v>
      </c>
      <c r="H31" s="263">
        <v>714.59999999999991</v>
      </c>
      <c r="I31" s="263">
        <v>702.5999999999998</v>
      </c>
      <c r="J31" s="263">
        <v>745.29999999999984</v>
      </c>
      <c r="K31" s="263">
        <v>757.30000000000007</v>
      </c>
      <c r="L31" s="263">
        <v>766.64999999999986</v>
      </c>
      <c r="M31" s="264">
        <v>747.95</v>
      </c>
      <c r="N31" s="264">
        <v>726.6</v>
      </c>
      <c r="O31" s="264">
        <v>22414000</v>
      </c>
      <c r="P31" s="265">
        <v>5.5869606180516299E-2</v>
      </c>
    </row>
    <row r="32" spans="1:16" ht="12.75" customHeight="1" x14ac:dyDescent="0.25">
      <c r="A32" s="256">
        <v>22</v>
      </c>
      <c r="B32" s="269" t="s">
        <v>43</v>
      </c>
      <c r="C32" s="261" t="s">
        <v>65</v>
      </c>
      <c r="D32" s="262">
        <v>45316</v>
      </c>
      <c r="E32" s="261">
        <v>1151.75</v>
      </c>
      <c r="F32" s="261">
        <v>1141.45</v>
      </c>
      <c r="G32" s="263">
        <v>1124.5</v>
      </c>
      <c r="H32" s="263">
        <v>1097.25</v>
      </c>
      <c r="I32" s="263">
        <v>1080.3</v>
      </c>
      <c r="J32" s="263">
        <v>1168.7</v>
      </c>
      <c r="K32" s="263">
        <v>1185.6500000000003</v>
      </c>
      <c r="L32" s="263">
        <v>1212.9000000000001</v>
      </c>
      <c r="M32" s="264">
        <v>1158.4000000000001</v>
      </c>
      <c r="N32" s="264">
        <v>1114.2</v>
      </c>
      <c r="O32" s="264">
        <v>22228800</v>
      </c>
      <c r="P32" s="265">
        <v>-4.5810551204374167E-3</v>
      </c>
    </row>
    <row r="33" spans="1:16" ht="12.75" customHeight="1" x14ac:dyDescent="0.25">
      <c r="A33" s="256">
        <v>23</v>
      </c>
      <c r="B33" s="269" t="s">
        <v>63</v>
      </c>
      <c r="C33" s="261" t="s">
        <v>66</v>
      </c>
      <c r="D33" s="262">
        <v>45316</v>
      </c>
      <c r="E33" s="261">
        <v>1118.8</v>
      </c>
      <c r="F33" s="261">
        <v>1116.3333333333333</v>
      </c>
      <c r="G33" s="263">
        <v>1106.4166666666665</v>
      </c>
      <c r="H33" s="263">
        <v>1094.0333333333333</v>
      </c>
      <c r="I33" s="263">
        <v>1084.1166666666666</v>
      </c>
      <c r="J33" s="263">
        <v>1128.7166666666665</v>
      </c>
      <c r="K33" s="263">
        <v>1138.633333333333</v>
      </c>
      <c r="L33" s="263">
        <v>1151.0166666666664</v>
      </c>
      <c r="M33" s="264">
        <v>1126.25</v>
      </c>
      <c r="N33" s="264">
        <v>1103.95</v>
      </c>
      <c r="O33" s="264">
        <v>48068125</v>
      </c>
      <c r="P33" s="265">
        <v>1.8891670972271901E-2</v>
      </c>
    </row>
    <row r="34" spans="1:16" ht="12.75" customHeight="1" x14ac:dyDescent="0.25">
      <c r="A34" s="256">
        <v>24</v>
      </c>
      <c r="B34" s="269" t="s">
        <v>56</v>
      </c>
      <c r="C34" s="261" t="s">
        <v>67</v>
      </c>
      <c r="D34" s="262">
        <v>45316</v>
      </c>
      <c r="E34" s="261">
        <v>7165.2</v>
      </c>
      <c r="F34" s="261">
        <v>7161.666666666667</v>
      </c>
      <c r="G34" s="263">
        <v>7120.8333333333339</v>
      </c>
      <c r="H34" s="263">
        <v>7076.4666666666672</v>
      </c>
      <c r="I34" s="263">
        <v>7035.6333333333341</v>
      </c>
      <c r="J34" s="263">
        <v>7206.0333333333338</v>
      </c>
      <c r="K34" s="263">
        <v>7246.8666666666677</v>
      </c>
      <c r="L34" s="263">
        <v>7291.2333333333336</v>
      </c>
      <c r="M34" s="264">
        <v>7202.5</v>
      </c>
      <c r="N34" s="264">
        <v>7117.3</v>
      </c>
      <c r="O34" s="264">
        <v>2074375</v>
      </c>
      <c r="P34" s="265">
        <v>-7.0047632390025219E-2</v>
      </c>
    </row>
    <row r="35" spans="1:16" ht="12.75" customHeight="1" x14ac:dyDescent="0.25">
      <c r="A35" s="256">
        <v>25</v>
      </c>
      <c r="B35" s="269" t="s">
        <v>68</v>
      </c>
      <c r="C35" s="261" t="s">
        <v>69</v>
      </c>
      <c r="D35" s="262">
        <v>45316</v>
      </c>
      <c r="E35" s="261">
        <v>1600</v>
      </c>
      <c r="F35" s="261">
        <v>1595.25</v>
      </c>
      <c r="G35" s="263">
        <v>1585.85</v>
      </c>
      <c r="H35" s="263">
        <v>1571.6999999999998</v>
      </c>
      <c r="I35" s="263">
        <v>1562.2999999999997</v>
      </c>
      <c r="J35" s="263">
        <v>1609.4</v>
      </c>
      <c r="K35" s="263">
        <v>1618.8000000000002</v>
      </c>
      <c r="L35" s="263">
        <v>1632.9500000000003</v>
      </c>
      <c r="M35" s="264">
        <v>1604.65</v>
      </c>
      <c r="N35" s="264">
        <v>1581.1</v>
      </c>
      <c r="O35" s="264">
        <v>10557000</v>
      </c>
      <c r="P35" s="265">
        <v>-7.334273624823695E-3</v>
      </c>
    </row>
    <row r="36" spans="1:16" ht="12.75" customHeight="1" x14ac:dyDescent="0.25">
      <c r="A36" s="256">
        <v>26</v>
      </c>
      <c r="B36" s="269" t="s">
        <v>68</v>
      </c>
      <c r="C36" s="261" t="s">
        <v>70</v>
      </c>
      <c r="D36" s="262">
        <v>45316</v>
      </c>
      <c r="E36" s="261">
        <v>7331.35</v>
      </c>
      <c r="F36" s="261">
        <v>7329.8</v>
      </c>
      <c r="G36" s="263">
        <v>7273.05</v>
      </c>
      <c r="H36" s="263">
        <v>7214.75</v>
      </c>
      <c r="I36" s="263">
        <v>7158</v>
      </c>
      <c r="J36" s="263">
        <v>7388.1</v>
      </c>
      <c r="K36" s="263">
        <v>7444.85</v>
      </c>
      <c r="L36" s="263">
        <v>7503.1500000000005</v>
      </c>
      <c r="M36" s="264">
        <v>7386.55</v>
      </c>
      <c r="N36" s="264">
        <v>7271.5</v>
      </c>
      <c r="O36" s="264">
        <v>5746250</v>
      </c>
      <c r="P36" s="265">
        <v>-1.3685834075554493E-3</v>
      </c>
    </row>
    <row r="37" spans="1:16" ht="12.75" customHeight="1" x14ac:dyDescent="0.25">
      <c r="A37" s="256">
        <v>27</v>
      </c>
      <c r="B37" s="269" t="s">
        <v>56</v>
      </c>
      <c r="C37" s="261" t="s">
        <v>71</v>
      </c>
      <c r="D37" s="262">
        <v>45316</v>
      </c>
      <c r="E37" s="261">
        <v>2645.25</v>
      </c>
      <c r="F37" s="261">
        <v>2624.9500000000003</v>
      </c>
      <c r="G37" s="263">
        <v>2597.0500000000006</v>
      </c>
      <c r="H37" s="263">
        <v>2548.8500000000004</v>
      </c>
      <c r="I37" s="263">
        <v>2520.9500000000007</v>
      </c>
      <c r="J37" s="263">
        <v>2673.1500000000005</v>
      </c>
      <c r="K37" s="263">
        <v>2701.05</v>
      </c>
      <c r="L37" s="263">
        <v>2749.2500000000005</v>
      </c>
      <c r="M37" s="264">
        <v>2652.85</v>
      </c>
      <c r="N37" s="264">
        <v>2576.75</v>
      </c>
      <c r="O37" s="264">
        <v>1833300</v>
      </c>
      <c r="P37" s="265">
        <v>-4.5007032348804502E-2</v>
      </c>
    </row>
    <row r="38" spans="1:16" ht="12.75" customHeight="1" x14ac:dyDescent="0.25">
      <c r="A38" s="256">
        <v>28</v>
      </c>
      <c r="B38" s="269" t="s">
        <v>45</v>
      </c>
      <c r="C38" s="267" t="s">
        <v>72</v>
      </c>
      <c r="D38" s="262">
        <v>45316</v>
      </c>
      <c r="E38" s="261">
        <v>385.35</v>
      </c>
      <c r="F38" s="261">
        <v>386.25</v>
      </c>
      <c r="G38" s="263">
        <v>381.1</v>
      </c>
      <c r="H38" s="263">
        <v>376.85</v>
      </c>
      <c r="I38" s="263">
        <v>371.70000000000005</v>
      </c>
      <c r="J38" s="263">
        <v>390.5</v>
      </c>
      <c r="K38" s="263">
        <v>395.65</v>
      </c>
      <c r="L38" s="263">
        <v>399.9</v>
      </c>
      <c r="M38" s="264">
        <v>391.4</v>
      </c>
      <c r="N38" s="264">
        <v>382</v>
      </c>
      <c r="O38" s="264">
        <v>11833600</v>
      </c>
      <c r="P38" s="265">
        <v>-4.7888774459320285E-2</v>
      </c>
    </row>
    <row r="39" spans="1:16" ht="12.75" customHeight="1" x14ac:dyDescent="0.25">
      <c r="A39" s="256">
        <v>29</v>
      </c>
      <c r="B39" s="269" t="s">
        <v>63</v>
      </c>
      <c r="C39" s="261" t="s">
        <v>73</v>
      </c>
      <c r="D39" s="262">
        <v>45316</v>
      </c>
      <c r="E39" s="261">
        <v>226.25</v>
      </c>
      <c r="F39" s="261">
        <v>227.58333333333334</v>
      </c>
      <c r="G39" s="263">
        <v>224.41666666666669</v>
      </c>
      <c r="H39" s="263">
        <v>222.58333333333334</v>
      </c>
      <c r="I39" s="263">
        <v>219.41666666666669</v>
      </c>
      <c r="J39" s="263">
        <v>229.41666666666669</v>
      </c>
      <c r="K39" s="263">
        <v>232.58333333333337</v>
      </c>
      <c r="L39" s="263">
        <v>234.41666666666669</v>
      </c>
      <c r="M39" s="264">
        <v>230.75</v>
      </c>
      <c r="N39" s="264">
        <v>225.75</v>
      </c>
      <c r="O39" s="264">
        <v>101490000</v>
      </c>
      <c r="P39" s="265">
        <v>-2.5552825552825555E-3</v>
      </c>
    </row>
    <row r="40" spans="1:16" ht="12.75" customHeight="1" x14ac:dyDescent="0.25">
      <c r="A40" s="256">
        <v>30</v>
      </c>
      <c r="B40" s="269" t="s">
        <v>63</v>
      </c>
      <c r="C40" s="261" t="s">
        <v>74</v>
      </c>
      <c r="D40" s="262">
        <v>45316</v>
      </c>
      <c r="E40" s="261">
        <v>230.55</v>
      </c>
      <c r="F40" s="261">
        <v>230.31666666666669</v>
      </c>
      <c r="G40" s="263">
        <v>228.78333333333339</v>
      </c>
      <c r="H40" s="263">
        <v>227.01666666666671</v>
      </c>
      <c r="I40" s="263">
        <v>225.48333333333341</v>
      </c>
      <c r="J40" s="263">
        <v>232.08333333333337</v>
      </c>
      <c r="K40" s="263">
        <v>233.61666666666667</v>
      </c>
      <c r="L40" s="263">
        <v>235.38333333333335</v>
      </c>
      <c r="M40" s="264">
        <v>231.85</v>
      </c>
      <c r="N40" s="264">
        <v>228.55</v>
      </c>
      <c r="O40" s="264">
        <v>111565350</v>
      </c>
      <c r="P40" s="265">
        <v>1.2337577109856938E-3</v>
      </c>
    </row>
    <row r="41" spans="1:16" ht="12.75" customHeight="1" x14ac:dyDescent="0.25">
      <c r="A41" s="256">
        <v>31</v>
      </c>
      <c r="B41" s="269" t="s">
        <v>59</v>
      </c>
      <c r="C41" s="261" t="s">
        <v>75</v>
      </c>
      <c r="D41" s="262">
        <v>45316</v>
      </c>
      <c r="E41" s="261">
        <v>1515.7</v>
      </c>
      <c r="F41" s="261">
        <v>1515.7333333333333</v>
      </c>
      <c r="G41" s="263">
        <v>1504.4666666666667</v>
      </c>
      <c r="H41" s="263">
        <v>1493.2333333333333</v>
      </c>
      <c r="I41" s="263">
        <v>1481.9666666666667</v>
      </c>
      <c r="J41" s="263">
        <v>1526.9666666666667</v>
      </c>
      <c r="K41" s="263">
        <v>1538.2333333333336</v>
      </c>
      <c r="L41" s="263">
        <v>1549.4666666666667</v>
      </c>
      <c r="M41" s="264">
        <v>1527</v>
      </c>
      <c r="N41" s="264">
        <v>1504.5</v>
      </c>
      <c r="O41" s="264">
        <v>2221875</v>
      </c>
      <c r="P41" s="265">
        <v>4.8116044578100127E-2</v>
      </c>
    </row>
    <row r="42" spans="1:16" ht="12.75" customHeight="1" x14ac:dyDescent="0.25">
      <c r="A42" s="256">
        <v>32</v>
      </c>
      <c r="B42" s="269" t="s">
        <v>41</v>
      </c>
      <c r="C42" s="261" t="s">
        <v>76</v>
      </c>
      <c r="D42" s="262">
        <v>45316</v>
      </c>
      <c r="E42" s="261">
        <v>192</v>
      </c>
      <c r="F42" s="261">
        <v>191.85</v>
      </c>
      <c r="G42" s="263">
        <v>190.04999999999998</v>
      </c>
      <c r="H42" s="263">
        <v>188.1</v>
      </c>
      <c r="I42" s="263">
        <v>186.29999999999998</v>
      </c>
      <c r="J42" s="263">
        <v>193.79999999999998</v>
      </c>
      <c r="K42" s="263">
        <v>195.6</v>
      </c>
      <c r="L42" s="263">
        <v>197.54999999999998</v>
      </c>
      <c r="M42" s="264">
        <v>193.65</v>
      </c>
      <c r="N42" s="264">
        <v>189.9</v>
      </c>
      <c r="O42" s="264">
        <v>90778200</v>
      </c>
      <c r="P42" s="265">
        <v>4.8038957620426426E-2</v>
      </c>
    </row>
    <row r="43" spans="1:16" ht="12.75" customHeight="1" x14ac:dyDescent="0.25">
      <c r="A43" s="256">
        <v>33</v>
      </c>
      <c r="B43" s="269" t="s">
        <v>59</v>
      </c>
      <c r="C43" s="261" t="s">
        <v>77</v>
      </c>
      <c r="D43" s="262">
        <v>45316</v>
      </c>
      <c r="E43" s="261">
        <v>579.4</v>
      </c>
      <c r="F43" s="261">
        <v>577.56666666666661</v>
      </c>
      <c r="G43" s="263">
        <v>572.58333333333326</v>
      </c>
      <c r="H43" s="263">
        <v>565.76666666666665</v>
      </c>
      <c r="I43" s="263">
        <v>560.7833333333333</v>
      </c>
      <c r="J43" s="263">
        <v>584.38333333333321</v>
      </c>
      <c r="K43" s="263">
        <v>589.36666666666656</v>
      </c>
      <c r="L43" s="263">
        <v>596.18333333333317</v>
      </c>
      <c r="M43" s="264">
        <v>582.54999999999995</v>
      </c>
      <c r="N43" s="264">
        <v>570.75</v>
      </c>
      <c r="O43" s="264">
        <v>8289600</v>
      </c>
      <c r="P43" s="265">
        <v>2.3134571521668295E-2</v>
      </c>
    </row>
    <row r="44" spans="1:16" ht="12.75" customHeight="1" x14ac:dyDescent="0.25">
      <c r="A44" s="256">
        <v>34</v>
      </c>
      <c r="B44" s="269" t="s">
        <v>56</v>
      </c>
      <c r="C44" s="261" t="s">
        <v>78</v>
      </c>
      <c r="D44" s="262">
        <v>45316</v>
      </c>
      <c r="E44" s="261">
        <v>1238.9000000000001</v>
      </c>
      <c r="F44" s="261">
        <v>1234.7833333333335</v>
      </c>
      <c r="G44" s="263">
        <v>1227.366666666667</v>
      </c>
      <c r="H44" s="263">
        <v>1215.8333333333335</v>
      </c>
      <c r="I44" s="263">
        <v>1208.416666666667</v>
      </c>
      <c r="J44" s="263">
        <v>1246.3166666666671</v>
      </c>
      <c r="K44" s="263">
        <v>1253.7333333333336</v>
      </c>
      <c r="L44" s="263">
        <v>1265.2666666666671</v>
      </c>
      <c r="M44" s="264">
        <v>1242.2</v>
      </c>
      <c r="N44" s="264">
        <v>1223.25</v>
      </c>
      <c r="O44" s="264">
        <v>6023000</v>
      </c>
      <c r="P44" s="265">
        <v>-1.8895585600260629E-2</v>
      </c>
    </row>
    <row r="45" spans="1:16" ht="12.75" customHeight="1" x14ac:dyDescent="0.25">
      <c r="A45" s="256">
        <v>35</v>
      </c>
      <c r="B45" s="269" t="s">
        <v>79</v>
      </c>
      <c r="C45" s="261" t="s">
        <v>80</v>
      </c>
      <c r="D45" s="262">
        <v>45316</v>
      </c>
      <c r="E45" s="261">
        <v>1123.7</v>
      </c>
      <c r="F45" s="261">
        <v>1116.45</v>
      </c>
      <c r="G45" s="263">
        <v>1098.1500000000001</v>
      </c>
      <c r="H45" s="263">
        <v>1072.6000000000001</v>
      </c>
      <c r="I45" s="263">
        <v>1054.3000000000002</v>
      </c>
      <c r="J45" s="263">
        <v>1142</v>
      </c>
      <c r="K45" s="263">
        <v>1160.2999999999997</v>
      </c>
      <c r="L45" s="263">
        <v>1185.8499999999999</v>
      </c>
      <c r="M45" s="264">
        <v>1134.75</v>
      </c>
      <c r="N45" s="264">
        <v>1090.9000000000001</v>
      </c>
      <c r="O45" s="264">
        <v>33137900</v>
      </c>
      <c r="P45" s="265">
        <v>5.8730688681822324E-2</v>
      </c>
    </row>
    <row r="46" spans="1:16" ht="12.75" customHeight="1" x14ac:dyDescent="0.25">
      <c r="A46" s="256">
        <v>36</v>
      </c>
      <c r="B46" s="269" t="s">
        <v>41</v>
      </c>
      <c r="C46" s="261" t="s">
        <v>81</v>
      </c>
      <c r="D46" s="262">
        <v>45316</v>
      </c>
      <c r="E46" s="261">
        <v>222.8</v>
      </c>
      <c r="F46" s="261">
        <v>219.61666666666667</v>
      </c>
      <c r="G46" s="263">
        <v>215.73333333333335</v>
      </c>
      <c r="H46" s="263">
        <v>208.66666666666669</v>
      </c>
      <c r="I46" s="263">
        <v>204.78333333333336</v>
      </c>
      <c r="J46" s="263">
        <v>226.68333333333334</v>
      </c>
      <c r="K46" s="263">
        <v>230.56666666666666</v>
      </c>
      <c r="L46" s="263">
        <v>237.63333333333333</v>
      </c>
      <c r="M46" s="264">
        <v>223.5</v>
      </c>
      <c r="N46" s="264">
        <v>212.55</v>
      </c>
      <c r="O46" s="264">
        <v>104217750</v>
      </c>
      <c r="P46" s="265">
        <v>1.3892435773022115E-2</v>
      </c>
    </row>
    <row r="47" spans="1:16" ht="12.75" customHeight="1" x14ac:dyDescent="0.25">
      <c r="A47" s="256">
        <v>37</v>
      </c>
      <c r="B47" s="269" t="s">
        <v>43</v>
      </c>
      <c r="C47" s="261" t="s">
        <v>82</v>
      </c>
      <c r="D47" s="262">
        <v>45316</v>
      </c>
      <c r="E47" s="261">
        <v>276.89999999999998</v>
      </c>
      <c r="F47" s="261">
        <v>278.88333333333333</v>
      </c>
      <c r="G47" s="263">
        <v>274.16666666666663</v>
      </c>
      <c r="H47" s="263">
        <v>271.43333333333328</v>
      </c>
      <c r="I47" s="263">
        <v>266.71666666666658</v>
      </c>
      <c r="J47" s="263">
        <v>281.61666666666667</v>
      </c>
      <c r="K47" s="263">
        <v>286.33333333333337</v>
      </c>
      <c r="L47" s="263">
        <v>289.06666666666672</v>
      </c>
      <c r="M47" s="264">
        <v>283.60000000000002</v>
      </c>
      <c r="N47" s="264">
        <v>276.14999999999998</v>
      </c>
      <c r="O47" s="264">
        <v>36390000</v>
      </c>
      <c r="P47" s="265">
        <v>1.9756200084068937E-2</v>
      </c>
    </row>
    <row r="48" spans="1:16" ht="12.75" customHeight="1" x14ac:dyDescent="0.25">
      <c r="A48" s="256">
        <v>38</v>
      </c>
      <c r="B48" s="269" t="s">
        <v>56</v>
      </c>
      <c r="C48" s="261" t="s">
        <v>83</v>
      </c>
      <c r="D48" s="262">
        <v>45316</v>
      </c>
      <c r="E48" s="261">
        <v>23277.65</v>
      </c>
      <c r="F48" s="261">
        <v>23138.066666666669</v>
      </c>
      <c r="G48" s="263">
        <v>22972.183333333338</v>
      </c>
      <c r="H48" s="263">
        <v>22666.716666666667</v>
      </c>
      <c r="I48" s="263">
        <v>22500.833333333336</v>
      </c>
      <c r="J48" s="263">
        <v>23443.53333333334</v>
      </c>
      <c r="K48" s="263">
        <v>23609.416666666672</v>
      </c>
      <c r="L48" s="263">
        <v>23914.883333333342</v>
      </c>
      <c r="M48" s="264">
        <v>23303.95</v>
      </c>
      <c r="N48" s="264">
        <v>22832.6</v>
      </c>
      <c r="O48" s="264">
        <v>112350</v>
      </c>
      <c r="P48" s="265">
        <v>-2.7693639117265252E-2</v>
      </c>
    </row>
    <row r="49" spans="1:16" ht="12.75" customHeight="1" x14ac:dyDescent="0.25">
      <c r="A49" s="256">
        <v>39</v>
      </c>
      <c r="B49" s="269" t="s">
        <v>84</v>
      </c>
      <c r="C49" s="261" t="s">
        <v>85</v>
      </c>
      <c r="D49" s="262">
        <v>45316</v>
      </c>
      <c r="E49" s="261">
        <v>482.9</v>
      </c>
      <c r="F49" s="261">
        <v>480.88333333333327</v>
      </c>
      <c r="G49" s="263">
        <v>475.56666666666655</v>
      </c>
      <c r="H49" s="263">
        <v>468.23333333333329</v>
      </c>
      <c r="I49" s="263">
        <v>462.91666666666657</v>
      </c>
      <c r="J49" s="263">
        <v>488.21666666666653</v>
      </c>
      <c r="K49" s="263">
        <v>493.53333333333325</v>
      </c>
      <c r="L49" s="263">
        <v>500.8666666666665</v>
      </c>
      <c r="M49" s="264">
        <v>486.2</v>
      </c>
      <c r="N49" s="264">
        <v>473.55</v>
      </c>
      <c r="O49" s="264">
        <v>43279200</v>
      </c>
      <c r="P49" s="265">
        <v>5.1655513274723355E-2</v>
      </c>
    </row>
    <row r="50" spans="1:16" ht="12.75" customHeight="1" x14ac:dyDescent="0.25">
      <c r="A50" s="256">
        <v>40</v>
      </c>
      <c r="B50" s="269" t="s">
        <v>59</v>
      </c>
      <c r="C50" s="261" t="s">
        <v>86</v>
      </c>
      <c r="D50" s="262">
        <v>45316</v>
      </c>
      <c r="E50" s="261">
        <v>5141.1499999999996</v>
      </c>
      <c r="F50" s="261">
        <v>5105.5999999999995</v>
      </c>
      <c r="G50" s="263">
        <v>5057.1999999999989</v>
      </c>
      <c r="H50" s="263">
        <v>4973.2499999999991</v>
      </c>
      <c r="I50" s="263">
        <v>4924.8499999999985</v>
      </c>
      <c r="J50" s="263">
        <v>5189.5499999999993</v>
      </c>
      <c r="K50" s="263">
        <v>5237.9499999999989</v>
      </c>
      <c r="L50" s="263">
        <v>5321.9</v>
      </c>
      <c r="M50" s="264">
        <v>5154</v>
      </c>
      <c r="N50" s="264">
        <v>5021.6499999999996</v>
      </c>
      <c r="O50" s="264">
        <v>2454000</v>
      </c>
      <c r="P50" s="265">
        <v>-2.4874831121354208E-2</v>
      </c>
    </row>
    <row r="51" spans="1:16" ht="12.75" customHeight="1" x14ac:dyDescent="0.25">
      <c r="A51" s="256">
        <v>41</v>
      </c>
      <c r="B51" s="269" t="s">
        <v>87</v>
      </c>
      <c r="C51" s="266" t="s">
        <v>88</v>
      </c>
      <c r="D51" s="262">
        <v>45316</v>
      </c>
      <c r="E51" s="261">
        <v>801.4</v>
      </c>
      <c r="F51" s="261">
        <v>799.61666666666667</v>
      </c>
      <c r="G51" s="263">
        <v>789.63333333333333</v>
      </c>
      <c r="H51" s="263">
        <v>777.86666666666667</v>
      </c>
      <c r="I51" s="263">
        <v>767.88333333333333</v>
      </c>
      <c r="J51" s="263">
        <v>811.38333333333333</v>
      </c>
      <c r="K51" s="263">
        <v>821.36666666666667</v>
      </c>
      <c r="L51" s="263">
        <v>833.13333333333333</v>
      </c>
      <c r="M51" s="264">
        <v>809.6</v>
      </c>
      <c r="N51" s="264">
        <v>787.85</v>
      </c>
      <c r="O51" s="264">
        <v>5289000</v>
      </c>
      <c r="P51" s="265">
        <v>5.4005579912315665E-2</v>
      </c>
    </row>
    <row r="52" spans="1:16" ht="12.75" customHeight="1" x14ac:dyDescent="0.25">
      <c r="A52" s="256">
        <v>42</v>
      </c>
      <c r="B52" s="269" t="s">
        <v>63</v>
      </c>
      <c r="C52" s="261" t="s">
        <v>89</v>
      </c>
      <c r="D52" s="262">
        <v>45316</v>
      </c>
      <c r="E52" s="261">
        <v>467.8</v>
      </c>
      <c r="F52" s="261">
        <v>465.58333333333331</v>
      </c>
      <c r="G52" s="263">
        <v>462.56666666666661</v>
      </c>
      <c r="H52" s="263">
        <v>457.33333333333331</v>
      </c>
      <c r="I52" s="263">
        <v>454.31666666666661</v>
      </c>
      <c r="J52" s="263">
        <v>470.81666666666661</v>
      </c>
      <c r="K52" s="263">
        <v>473.83333333333337</v>
      </c>
      <c r="L52" s="263">
        <v>479.06666666666661</v>
      </c>
      <c r="M52" s="264">
        <v>468.6</v>
      </c>
      <c r="N52" s="264">
        <v>460.35</v>
      </c>
      <c r="O52" s="264">
        <v>52863300</v>
      </c>
      <c r="P52" s="265">
        <v>4.1990420436402338E-2</v>
      </c>
    </row>
    <row r="53" spans="1:16" ht="12.75" customHeight="1" x14ac:dyDescent="0.25">
      <c r="A53" s="256">
        <v>43</v>
      </c>
      <c r="B53" s="269" t="s">
        <v>68</v>
      </c>
      <c r="C53" s="268" t="s">
        <v>90</v>
      </c>
      <c r="D53" s="262">
        <v>45316</v>
      </c>
      <c r="E53" s="261">
        <v>795.85</v>
      </c>
      <c r="F53" s="261">
        <v>792.51666666666677</v>
      </c>
      <c r="G53" s="263">
        <v>783.03333333333353</v>
      </c>
      <c r="H53" s="263">
        <v>770.21666666666681</v>
      </c>
      <c r="I53" s="263">
        <v>760.73333333333358</v>
      </c>
      <c r="J53" s="263">
        <v>805.33333333333348</v>
      </c>
      <c r="K53" s="263">
        <v>814.81666666666683</v>
      </c>
      <c r="L53" s="263">
        <v>827.63333333333344</v>
      </c>
      <c r="M53" s="264">
        <v>802</v>
      </c>
      <c r="N53" s="264">
        <v>779.7</v>
      </c>
      <c r="O53" s="264">
        <v>6482775</v>
      </c>
      <c r="P53" s="265">
        <v>9.4305464121132318E-2</v>
      </c>
    </row>
    <row r="54" spans="1:16" ht="12.75" customHeight="1" x14ac:dyDescent="0.25">
      <c r="A54" s="256">
        <v>44</v>
      </c>
      <c r="B54" s="269" t="s">
        <v>45</v>
      </c>
      <c r="C54" s="266" t="s">
        <v>91</v>
      </c>
      <c r="D54" s="262">
        <v>45316</v>
      </c>
      <c r="E54" s="261">
        <v>373.05</v>
      </c>
      <c r="F54" s="261">
        <v>376.43333333333339</v>
      </c>
      <c r="G54" s="263">
        <v>365.21666666666681</v>
      </c>
      <c r="H54" s="263">
        <v>357.38333333333344</v>
      </c>
      <c r="I54" s="263">
        <v>346.16666666666686</v>
      </c>
      <c r="J54" s="263">
        <v>384.26666666666677</v>
      </c>
      <c r="K54" s="263">
        <v>395.48333333333335</v>
      </c>
      <c r="L54" s="263">
        <v>403.31666666666672</v>
      </c>
      <c r="M54" s="264">
        <v>387.65</v>
      </c>
      <c r="N54" s="264">
        <v>368.6</v>
      </c>
      <c r="O54" s="264">
        <v>11094100</v>
      </c>
      <c r="P54" s="265">
        <v>-1.5389876880984952E-3</v>
      </c>
    </row>
    <row r="55" spans="1:16" ht="12.75" customHeight="1" x14ac:dyDescent="0.25">
      <c r="A55" s="256">
        <v>45</v>
      </c>
      <c r="B55" s="269" t="s">
        <v>68</v>
      </c>
      <c r="C55" s="261" t="s">
        <v>92</v>
      </c>
      <c r="D55" s="262">
        <v>45316</v>
      </c>
      <c r="E55" s="261">
        <v>1268.3499999999999</v>
      </c>
      <c r="F55" s="261">
        <v>1274.7833333333333</v>
      </c>
      <c r="G55" s="263">
        <v>1250.5666666666666</v>
      </c>
      <c r="H55" s="263">
        <v>1232.7833333333333</v>
      </c>
      <c r="I55" s="263">
        <v>1208.5666666666666</v>
      </c>
      <c r="J55" s="263">
        <v>1292.5666666666666</v>
      </c>
      <c r="K55" s="263">
        <v>1316.7833333333333</v>
      </c>
      <c r="L55" s="263">
        <v>1334.5666666666666</v>
      </c>
      <c r="M55" s="264">
        <v>1299</v>
      </c>
      <c r="N55" s="264">
        <v>1257</v>
      </c>
      <c r="O55" s="264">
        <v>9645000</v>
      </c>
      <c r="P55" s="265">
        <v>1.1801730920535013E-2</v>
      </c>
    </row>
    <row r="56" spans="1:16" ht="12.75" customHeight="1" x14ac:dyDescent="0.25">
      <c r="A56" s="256">
        <v>46</v>
      </c>
      <c r="B56" s="269" t="s">
        <v>43</v>
      </c>
      <c r="C56" s="261" t="s">
        <v>93</v>
      </c>
      <c r="D56" s="262">
        <v>45316</v>
      </c>
      <c r="E56" s="261">
        <v>1327.8</v>
      </c>
      <c r="F56" s="261">
        <v>1325.3999999999999</v>
      </c>
      <c r="G56" s="263">
        <v>1317.8999999999996</v>
      </c>
      <c r="H56" s="263">
        <v>1307.9999999999998</v>
      </c>
      <c r="I56" s="263">
        <v>1300.4999999999995</v>
      </c>
      <c r="J56" s="263">
        <v>1335.2999999999997</v>
      </c>
      <c r="K56" s="263">
        <v>1342.8000000000002</v>
      </c>
      <c r="L56" s="263">
        <v>1352.6999999999998</v>
      </c>
      <c r="M56" s="264">
        <v>1332.9</v>
      </c>
      <c r="N56" s="264">
        <v>1315.5</v>
      </c>
      <c r="O56" s="264">
        <v>9496500</v>
      </c>
      <c r="P56" s="265">
        <v>-6.1224489795918364E-3</v>
      </c>
    </row>
    <row r="57" spans="1:16" ht="12.75" customHeight="1" x14ac:dyDescent="0.25">
      <c r="A57" s="256">
        <v>47</v>
      </c>
      <c r="B57" s="269" t="s">
        <v>45</v>
      </c>
      <c r="C57" s="261" t="s">
        <v>94</v>
      </c>
      <c r="D57" s="262">
        <v>45316</v>
      </c>
      <c r="E57" s="261">
        <v>384.35</v>
      </c>
      <c r="F57" s="261">
        <v>383.18333333333334</v>
      </c>
      <c r="G57" s="263">
        <v>380.4666666666667</v>
      </c>
      <c r="H57" s="263">
        <v>376.58333333333337</v>
      </c>
      <c r="I57" s="263">
        <v>373.86666666666673</v>
      </c>
      <c r="J57" s="263">
        <v>387.06666666666666</v>
      </c>
      <c r="K57" s="263">
        <v>389.78333333333325</v>
      </c>
      <c r="L57" s="263">
        <v>393.66666666666663</v>
      </c>
      <c r="M57" s="264">
        <v>385.9</v>
      </c>
      <c r="N57" s="264">
        <v>379.3</v>
      </c>
      <c r="O57" s="264">
        <v>67250400</v>
      </c>
      <c r="P57" s="265">
        <v>5.9625438422341338E-2</v>
      </c>
    </row>
    <row r="58" spans="1:16" ht="12.75" customHeight="1" x14ac:dyDescent="0.25">
      <c r="A58" s="256">
        <v>48</v>
      </c>
      <c r="B58" s="269" t="s">
        <v>87</v>
      </c>
      <c r="C58" s="261" t="s">
        <v>95</v>
      </c>
      <c r="D58" s="262">
        <v>45316</v>
      </c>
      <c r="E58" s="261">
        <v>6435.35</v>
      </c>
      <c r="F58" s="261">
        <v>6454.8166666666657</v>
      </c>
      <c r="G58" s="263">
        <v>6359.6833333333316</v>
      </c>
      <c r="H58" s="263">
        <v>6284.0166666666655</v>
      </c>
      <c r="I58" s="263">
        <v>6188.8833333333314</v>
      </c>
      <c r="J58" s="263">
        <v>6530.4833333333318</v>
      </c>
      <c r="K58" s="263">
        <v>6625.6166666666668</v>
      </c>
      <c r="L58" s="263">
        <v>6701.2833333333319</v>
      </c>
      <c r="M58" s="264">
        <v>6549.95</v>
      </c>
      <c r="N58" s="264">
        <v>6379.15</v>
      </c>
      <c r="O58" s="264">
        <v>1168050</v>
      </c>
      <c r="P58" s="265">
        <v>1.6314278256329941E-2</v>
      </c>
    </row>
    <row r="59" spans="1:16" ht="12.75" customHeight="1" x14ac:dyDescent="0.25">
      <c r="A59" s="256">
        <v>49</v>
      </c>
      <c r="B59" s="269" t="s">
        <v>59</v>
      </c>
      <c r="C59" s="261" t="s">
        <v>96</v>
      </c>
      <c r="D59" s="262">
        <v>45316</v>
      </c>
      <c r="E59" s="261">
        <v>2500</v>
      </c>
      <c r="F59" s="261">
        <v>2498.2666666666664</v>
      </c>
      <c r="G59" s="263">
        <v>2481.833333333333</v>
      </c>
      <c r="H59" s="263">
        <v>2463.6666666666665</v>
      </c>
      <c r="I59" s="263">
        <v>2447.2333333333331</v>
      </c>
      <c r="J59" s="263">
        <v>2516.4333333333329</v>
      </c>
      <c r="K59" s="263">
        <v>2532.8666666666663</v>
      </c>
      <c r="L59" s="263">
        <v>2551.0333333333328</v>
      </c>
      <c r="M59" s="264">
        <v>2514.6999999999998</v>
      </c>
      <c r="N59" s="264">
        <v>2480.1</v>
      </c>
      <c r="O59" s="264">
        <v>4634350</v>
      </c>
      <c r="P59" s="265">
        <v>1.664271124895983E-3</v>
      </c>
    </row>
    <row r="60" spans="1:16" ht="12.75" customHeight="1" x14ac:dyDescent="0.25">
      <c r="A60" s="256">
        <v>50</v>
      </c>
      <c r="B60" s="269" t="s">
        <v>45</v>
      </c>
      <c r="C60" s="261" t="s">
        <v>97</v>
      </c>
      <c r="D60" s="262">
        <v>45316</v>
      </c>
      <c r="E60" s="261">
        <v>863.35</v>
      </c>
      <c r="F60" s="261">
        <v>859.11666666666667</v>
      </c>
      <c r="G60" s="263">
        <v>847.38333333333333</v>
      </c>
      <c r="H60" s="263">
        <v>831.41666666666663</v>
      </c>
      <c r="I60" s="263">
        <v>819.68333333333328</v>
      </c>
      <c r="J60" s="263">
        <v>875.08333333333337</v>
      </c>
      <c r="K60" s="263">
        <v>886.81666666666672</v>
      </c>
      <c r="L60" s="263">
        <v>902.78333333333342</v>
      </c>
      <c r="M60" s="264">
        <v>870.85</v>
      </c>
      <c r="N60" s="264">
        <v>843.15</v>
      </c>
      <c r="O60" s="264">
        <v>11388000</v>
      </c>
      <c r="P60" s="265">
        <v>2.9005150447275686E-2</v>
      </c>
    </row>
    <row r="61" spans="1:16" ht="12.75" customHeight="1" x14ac:dyDescent="0.25">
      <c r="A61" s="256">
        <v>51</v>
      </c>
      <c r="B61" s="269" t="s">
        <v>45</v>
      </c>
      <c r="C61" s="268" t="s">
        <v>98</v>
      </c>
      <c r="D61" s="262">
        <v>45316</v>
      </c>
      <c r="E61" s="261">
        <v>1187.2</v>
      </c>
      <c r="F61" s="261">
        <v>1179.0666666666666</v>
      </c>
      <c r="G61" s="263">
        <v>1168.1333333333332</v>
      </c>
      <c r="H61" s="263">
        <v>1149.0666666666666</v>
      </c>
      <c r="I61" s="263">
        <v>1138.1333333333332</v>
      </c>
      <c r="J61" s="263">
        <v>1198.1333333333332</v>
      </c>
      <c r="K61" s="263">
        <v>1209.0666666666666</v>
      </c>
      <c r="L61" s="263">
        <v>1228.1333333333332</v>
      </c>
      <c r="M61" s="264">
        <v>1190</v>
      </c>
      <c r="N61" s="264">
        <v>1160</v>
      </c>
      <c r="O61" s="264">
        <v>994700</v>
      </c>
      <c r="P61" s="265">
        <v>-0.1029040404040404</v>
      </c>
    </row>
    <row r="62" spans="1:16" ht="12.75" customHeight="1" x14ac:dyDescent="0.25">
      <c r="A62" s="256">
        <v>52</v>
      </c>
      <c r="B62" s="269" t="s">
        <v>41</v>
      </c>
      <c r="C62" s="266" t="s">
        <v>99</v>
      </c>
      <c r="D62" s="262">
        <v>45316</v>
      </c>
      <c r="E62" s="261">
        <v>311.39999999999998</v>
      </c>
      <c r="F62" s="261">
        <v>311.98333333333335</v>
      </c>
      <c r="G62" s="263">
        <v>308.16666666666669</v>
      </c>
      <c r="H62" s="263">
        <v>304.93333333333334</v>
      </c>
      <c r="I62" s="263">
        <v>301.11666666666667</v>
      </c>
      <c r="J62" s="263">
        <v>315.2166666666667</v>
      </c>
      <c r="K62" s="263">
        <v>319.0333333333333</v>
      </c>
      <c r="L62" s="263">
        <v>322.26666666666671</v>
      </c>
      <c r="M62" s="264">
        <v>315.8</v>
      </c>
      <c r="N62" s="264">
        <v>308.75</v>
      </c>
      <c r="O62" s="264">
        <v>18792000</v>
      </c>
      <c r="P62" s="265">
        <v>6.7502410800385727E-3</v>
      </c>
    </row>
    <row r="63" spans="1:16" ht="12.75" customHeight="1" x14ac:dyDescent="0.25">
      <c r="A63" s="256">
        <v>53</v>
      </c>
      <c r="B63" s="269" t="s">
        <v>63</v>
      </c>
      <c r="C63" s="261" t="s">
        <v>100</v>
      </c>
      <c r="D63" s="262">
        <v>45316</v>
      </c>
      <c r="E63" s="261">
        <v>144.05000000000001</v>
      </c>
      <c r="F63" s="261">
        <v>144.38333333333333</v>
      </c>
      <c r="G63" s="263">
        <v>142.81666666666666</v>
      </c>
      <c r="H63" s="263">
        <v>141.58333333333334</v>
      </c>
      <c r="I63" s="263">
        <v>140.01666666666668</v>
      </c>
      <c r="J63" s="263">
        <v>145.61666666666665</v>
      </c>
      <c r="K63" s="263">
        <v>147.18333333333331</v>
      </c>
      <c r="L63" s="263">
        <v>148.41666666666663</v>
      </c>
      <c r="M63" s="264">
        <v>145.94999999999999</v>
      </c>
      <c r="N63" s="264">
        <v>143.15</v>
      </c>
      <c r="O63" s="264">
        <v>34375000</v>
      </c>
      <c r="P63" s="265">
        <v>-9.6513972918467299E-3</v>
      </c>
    </row>
    <row r="64" spans="1:16" ht="12.75" customHeight="1" x14ac:dyDescent="0.25">
      <c r="A64" s="256">
        <v>54</v>
      </c>
      <c r="B64" s="269" t="s">
        <v>41</v>
      </c>
      <c r="C64" s="261" t="s">
        <v>101</v>
      </c>
      <c r="D64" s="262">
        <v>45316</v>
      </c>
      <c r="E64" s="261">
        <v>2120.5500000000002</v>
      </c>
      <c r="F64" s="261">
        <v>2097.7833333333333</v>
      </c>
      <c r="G64" s="263">
        <v>2071.5666666666666</v>
      </c>
      <c r="H64" s="263">
        <v>2022.5833333333335</v>
      </c>
      <c r="I64" s="263">
        <v>1996.3666666666668</v>
      </c>
      <c r="J64" s="263">
        <v>2146.7666666666664</v>
      </c>
      <c r="K64" s="263">
        <v>2172.9833333333327</v>
      </c>
      <c r="L64" s="263">
        <v>2221.9666666666662</v>
      </c>
      <c r="M64" s="264">
        <v>2124</v>
      </c>
      <c r="N64" s="264">
        <v>2048.8000000000002</v>
      </c>
      <c r="O64" s="264">
        <v>3519000</v>
      </c>
      <c r="P64" s="265">
        <v>-4.2136207741303285E-2</v>
      </c>
    </row>
    <row r="65" spans="1:16" ht="12.75" customHeight="1" x14ac:dyDescent="0.25">
      <c r="A65" s="256">
        <v>55</v>
      </c>
      <c r="B65" s="269" t="s">
        <v>59</v>
      </c>
      <c r="C65" s="261" t="s">
        <v>102</v>
      </c>
      <c r="D65" s="262">
        <v>45316</v>
      </c>
      <c r="E65" s="261">
        <v>543.85</v>
      </c>
      <c r="F65" s="261">
        <v>543.26666666666677</v>
      </c>
      <c r="G65" s="263">
        <v>541.58333333333348</v>
      </c>
      <c r="H65" s="263">
        <v>539.31666666666672</v>
      </c>
      <c r="I65" s="263">
        <v>537.63333333333344</v>
      </c>
      <c r="J65" s="263">
        <v>545.53333333333353</v>
      </c>
      <c r="K65" s="263">
        <v>547.2166666666667</v>
      </c>
      <c r="L65" s="263">
        <v>549.48333333333358</v>
      </c>
      <c r="M65" s="264">
        <v>544.95000000000005</v>
      </c>
      <c r="N65" s="264">
        <v>541</v>
      </c>
      <c r="O65" s="264">
        <v>23657500</v>
      </c>
      <c r="P65" s="265">
        <v>2.2143011449557139E-2</v>
      </c>
    </row>
    <row r="66" spans="1:16" ht="12.75" customHeight="1" x14ac:dyDescent="0.25">
      <c r="A66" s="256">
        <v>56</v>
      </c>
      <c r="B66" s="269" t="s">
        <v>49</v>
      </c>
      <c r="C66" s="266" t="s">
        <v>103</v>
      </c>
      <c r="D66" s="262">
        <v>45316</v>
      </c>
      <c r="E66" s="261">
        <v>2222.4</v>
      </c>
      <c r="F66" s="261">
        <v>2205</v>
      </c>
      <c r="G66" s="263">
        <v>2178</v>
      </c>
      <c r="H66" s="263">
        <v>2133.6</v>
      </c>
      <c r="I66" s="263">
        <v>2106.6</v>
      </c>
      <c r="J66" s="263">
        <v>2249.4</v>
      </c>
      <c r="K66" s="263">
        <v>2276.4</v>
      </c>
      <c r="L66" s="263">
        <v>2320.8000000000002</v>
      </c>
      <c r="M66" s="264">
        <v>2232</v>
      </c>
      <c r="N66" s="264">
        <v>2160.6</v>
      </c>
      <c r="O66" s="264">
        <v>3227000</v>
      </c>
      <c r="P66" s="265">
        <v>3.1155136603291261E-2</v>
      </c>
    </row>
    <row r="67" spans="1:16" ht="12.75" customHeight="1" x14ac:dyDescent="0.25">
      <c r="A67" s="256">
        <v>57</v>
      </c>
      <c r="B67" s="269" t="s">
        <v>39</v>
      </c>
      <c r="C67" s="261" t="s">
        <v>104</v>
      </c>
      <c r="D67" s="262">
        <v>45316</v>
      </c>
      <c r="E67" s="261">
        <v>2364.85</v>
      </c>
      <c r="F67" s="261">
        <v>2365.0833333333335</v>
      </c>
      <c r="G67" s="263">
        <v>2318.2666666666669</v>
      </c>
      <c r="H67" s="263">
        <v>2271.6833333333334</v>
      </c>
      <c r="I67" s="263">
        <v>2224.8666666666668</v>
      </c>
      <c r="J67" s="263">
        <v>2411.666666666667</v>
      </c>
      <c r="K67" s="263">
        <v>2458.4833333333336</v>
      </c>
      <c r="L67" s="263">
        <v>2505.0666666666671</v>
      </c>
      <c r="M67" s="264">
        <v>2411.9</v>
      </c>
      <c r="N67" s="264">
        <v>2318.5</v>
      </c>
      <c r="O67" s="264">
        <v>2253300</v>
      </c>
      <c r="P67" s="265">
        <v>9.3283582089552237E-4</v>
      </c>
    </row>
    <row r="68" spans="1:16" ht="12.75" customHeight="1" x14ac:dyDescent="0.25">
      <c r="A68" s="256">
        <v>58</v>
      </c>
      <c r="B68" s="269" t="s">
        <v>45</v>
      </c>
      <c r="C68" s="266" t="s">
        <v>105</v>
      </c>
      <c r="D68" s="262">
        <v>45316</v>
      </c>
      <c r="E68" s="261">
        <v>144.25</v>
      </c>
      <c r="F68" s="261">
        <v>144.79999999999998</v>
      </c>
      <c r="G68" s="263">
        <v>143.34999999999997</v>
      </c>
      <c r="H68" s="263">
        <v>142.44999999999999</v>
      </c>
      <c r="I68" s="263">
        <v>140.99999999999997</v>
      </c>
      <c r="J68" s="263">
        <v>145.69999999999996</v>
      </c>
      <c r="K68" s="263">
        <v>147.14999999999995</v>
      </c>
      <c r="L68" s="263">
        <v>148.04999999999995</v>
      </c>
      <c r="M68" s="264">
        <v>146.25</v>
      </c>
      <c r="N68" s="264">
        <v>143.9</v>
      </c>
      <c r="O68" s="264">
        <v>19089000</v>
      </c>
      <c r="P68" s="265">
        <v>-8.2605985037406491E-3</v>
      </c>
    </row>
    <row r="69" spans="1:16" ht="12.75" customHeight="1" x14ac:dyDescent="0.25">
      <c r="A69" s="256">
        <v>59</v>
      </c>
      <c r="B69" s="269" t="s">
        <v>43</v>
      </c>
      <c r="C69" s="261" t="s">
        <v>106</v>
      </c>
      <c r="D69" s="262">
        <v>45316</v>
      </c>
      <c r="E69" s="261">
        <v>3700.55</v>
      </c>
      <c r="F69" s="261">
        <v>3702.9333333333329</v>
      </c>
      <c r="G69" s="263">
        <v>3666.516666666666</v>
      </c>
      <c r="H69" s="263">
        <v>3632.4833333333331</v>
      </c>
      <c r="I69" s="263">
        <v>3596.0666666666662</v>
      </c>
      <c r="J69" s="263">
        <v>3736.9666666666658</v>
      </c>
      <c r="K69" s="263">
        <v>3773.3833333333328</v>
      </c>
      <c r="L69" s="263">
        <v>3807.4166666666656</v>
      </c>
      <c r="M69" s="264">
        <v>3739.35</v>
      </c>
      <c r="N69" s="264">
        <v>3668.9</v>
      </c>
      <c r="O69" s="264">
        <v>4247200</v>
      </c>
      <c r="P69" s="265">
        <v>2.5966668240404137E-3</v>
      </c>
    </row>
    <row r="70" spans="1:16" ht="12.75" customHeight="1" x14ac:dyDescent="0.25">
      <c r="A70" s="256">
        <v>60</v>
      </c>
      <c r="B70" s="269" t="s">
        <v>45</v>
      </c>
      <c r="C70" s="268" t="s">
        <v>107</v>
      </c>
      <c r="D70" s="262">
        <v>45316</v>
      </c>
      <c r="E70" s="261">
        <v>6094.75</v>
      </c>
      <c r="F70" s="261">
        <v>6101.0166666666664</v>
      </c>
      <c r="G70" s="263">
        <v>6000.7333333333327</v>
      </c>
      <c r="H70" s="263">
        <v>5906.7166666666662</v>
      </c>
      <c r="I70" s="263">
        <v>5806.4333333333325</v>
      </c>
      <c r="J70" s="263">
        <v>6195.0333333333328</v>
      </c>
      <c r="K70" s="263">
        <v>6295.3166666666657</v>
      </c>
      <c r="L70" s="263">
        <v>6389.333333333333</v>
      </c>
      <c r="M70" s="264">
        <v>6201.3</v>
      </c>
      <c r="N70" s="264">
        <v>6007</v>
      </c>
      <c r="O70" s="264">
        <v>1219000</v>
      </c>
      <c r="P70" s="265">
        <v>3.6476490094379727E-2</v>
      </c>
    </row>
    <row r="71" spans="1:16" ht="12.75" customHeight="1" x14ac:dyDescent="0.25">
      <c r="A71" s="256">
        <v>61</v>
      </c>
      <c r="B71" s="269" t="s">
        <v>108</v>
      </c>
      <c r="C71" s="261" t="s">
        <v>109</v>
      </c>
      <c r="D71" s="262">
        <v>45316</v>
      </c>
      <c r="E71" s="261">
        <v>785.65</v>
      </c>
      <c r="F71" s="261">
        <v>784.4</v>
      </c>
      <c r="G71" s="263">
        <v>780.25</v>
      </c>
      <c r="H71" s="263">
        <v>774.85</v>
      </c>
      <c r="I71" s="263">
        <v>770.7</v>
      </c>
      <c r="J71" s="263">
        <v>789.8</v>
      </c>
      <c r="K71" s="263">
        <v>793.94999999999982</v>
      </c>
      <c r="L71" s="263">
        <v>799.34999999999991</v>
      </c>
      <c r="M71" s="264">
        <v>788.55</v>
      </c>
      <c r="N71" s="264">
        <v>779</v>
      </c>
      <c r="O71" s="264">
        <v>41695500</v>
      </c>
      <c r="P71" s="265">
        <v>1.5756893640967922E-2</v>
      </c>
    </row>
    <row r="72" spans="1:16" ht="12.75" customHeight="1" x14ac:dyDescent="0.25">
      <c r="A72" s="256">
        <v>62</v>
      </c>
      <c r="B72" s="269" t="s">
        <v>43</v>
      </c>
      <c r="C72" s="261" t="s">
        <v>110</v>
      </c>
      <c r="D72" s="262">
        <v>45316</v>
      </c>
      <c r="E72" s="261">
        <v>5682.7</v>
      </c>
      <c r="F72" s="261">
        <v>5672.8500000000013</v>
      </c>
      <c r="G72" s="263">
        <v>5631.7000000000025</v>
      </c>
      <c r="H72" s="263">
        <v>5580.7000000000016</v>
      </c>
      <c r="I72" s="263">
        <v>5539.5500000000029</v>
      </c>
      <c r="J72" s="263">
        <v>5723.8500000000022</v>
      </c>
      <c r="K72" s="263">
        <v>5765.0000000000018</v>
      </c>
      <c r="L72" s="263">
        <v>5816.0000000000018</v>
      </c>
      <c r="M72" s="264">
        <v>5714</v>
      </c>
      <c r="N72" s="264">
        <v>5621.85</v>
      </c>
      <c r="O72" s="264">
        <v>2219125</v>
      </c>
      <c r="P72" s="265">
        <v>1.4573094067893474E-2</v>
      </c>
    </row>
    <row r="73" spans="1:16" ht="12.75" customHeight="1" x14ac:dyDescent="0.25">
      <c r="A73" s="256">
        <v>63</v>
      </c>
      <c r="B73" s="269" t="s">
        <v>56</v>
      </c>
      <c r="C73" s="261" t="s">
        <v>111</v>
      </c>
      <c r="D73" s="262">
        <v>45316</v>
      </c>
      <c r="E73" s="261">
        <v>3713.7</v>
      </c>
      <c r="F73" s="261">
        <v>3721.3333333333335</v>
      </c>
      <c r="G73" s="263">
        <v>3644.916666666667</v>
      </c>
      <c r="H73" s="263">
        <v>3576.1333333333337</v>
      </c>
      <c r="I73" s="263">
        <v>3499.7166666666672</v>
      </c>
      <c r="J73" s="263">
        <v>3790.1166666666668</v>
      </c>
      <c r="K73" s="263">
        <v>3866.5333333333338</v>
      </c>
      <c r="L73" s="263">
        <v>3935.3166666666666</v>
      </c>
      <c r="M73" s="264">
        <v>3797.75</v>
      </c>
      <c r="N73" s="264">
        <v>3652.55</v>
      </c>
      <c r="O73" s="264">
        <v>4158175</v>
      </c>
      <c r="P73" s="265">
        <v>1.8081323107245383E-2</v>
      </c>
    </row>
    <row r="74" spans="1:16" ht="12.75" customHeight="1" x14ac:dyDescent="0.25">
      <c r="A74" s="256">
        <v>64</v>
      </c>
      <c r="B74" s="269" t="s">
        <v>56</v>
      </c>
      <c r="C74" s="261" t="s">
        <v>112</v>
      </c>
      <c r="D74" s="262">
        <v>45316</v>
      </c>
      <c r="E74" s="261">
        <v>2986.1</v>
      </c>
      <c r="F74" s="261">
        <v>2966.9500000000003</v>
      </c>
      <c r="G74" s="263">
        <v>2937.5000000000005</v>
      </c>
      <c r="H74" s="263">
        <v>2888.9</v>
      </c>
      <c r="I74" s="263">
        <v>2859.4500000000003</v>
      </c>
      <c r="J74" s="263">
        <v>3015.5500000000006</v>
      </c>
      <c r="K74" s="263">
        <v>3045.0000000000005</v>
      </c>
      <c r="L74" s="263">
        <v>3093.6000000000008</v>
      </c>
      <c r="M74" s="264">
        <v>2996.4</v>
      </c>
      <c r="N74" s="264">
        <v>2918.35</v>
      </c>
      <c r="O74" s="264">
        <v>3387725</v>
      </c>
      <c r="P74" s="265">
        <v>3.8001348163127738E-2</v>
      </c>
    </row>
    <row r="75" spans="1:16" ht="12.75" customHeight="1" x14ac:dyDescent="0.25">
      <c r="A75" s="256">
        <v>65</v>
      </c>
      <c r="B75" s="269" t="s">
        <v>56</v>
      </c>
      <c r="C75" s="261" t="s">
        <v>113</v>
      </c>
      <c r="D75" s="262">
        <v>45316</v>
      </c>
      <c r="E75" s="261">
        <v>327.3</v>
      </c>
      <c r="F75" s="261">
        <v>325.73333333333335</v>
      </c>
      <c r="G75" s="263">
        <v>323.11666666666667</v>
      </c>
      <c r="H75" s="263">
        <v>318.93333333333334</v>
      </c>
      <c r="I75" s="263">
        <v>316.31666666666666</v>
      </c>
      <c r="J75" s="263">
        <v>329.91666666666669</v>
      </c>
      <c r="K75" s="263">
        <v>332.53333333333336</v>
      </c>
      <c r="L75" s="263">
        <v>336.7166666666667</v>
      </c>
      <c r="M75" s="264">
        <v>328.35</v>
      </c>
      <c r="N75" s="264">
        <v>321.55</v>
      </c>
      <c r="O75" s="264">
        <v>19357200</v>
      </c>
      <c r="P75" s="265">
        <v>-4.1020153379703939E-2</v>
      </c>
    </row>
    <row r="76" spans="1:16" ht="12.75" customHeight="1" x14ac:dyDescent="0.25">
      <c r="A76" s="256">
        <v>66</v>
      </c>
      <c r="B76" s="269" t="s">
        <v>63</v>
      </c>
      <c r="C76" s="261" t="s">
        <v>114</v>
      </c>
      <c r="D76" s="262">
        <v>45316</v>
      </c>
      <c r="E76" s="261">
        <v>146.6</v>
      </c>
      <c r="F76" s="261">
        <v>146.88333333333333</v>
      </c>
      <c r="G76" s="263">
        <v>145.21666666666664</v>
      </c>
      <c r="H76" s="263">
        <v>143.83333333333331</v>
      </c>
      <c r="I76" s="263">
        <v>142.16666666666663</v>
      </c>
      <c r="J76" s="263">
        <v>148.26666666666665</v>
      </c>
      <c r="K76" s="263">
        <v>149.93333333333334</v>
      </c>
      <c r="L76" s="263">
        <v>151.31666666666666</v>
      </c>
      <c r="M76" s="264">
        <v>148.55000000000001</v>
      </c>
      <c r="N76" s="264">
        <v>145.5</v>
      </c>
      <c r="O76" s="264">
        <v>120625000</v>
      </c>
      <c r="P76" s="265">
        <v>-8.6295459215122248E-3</v>
      </c>
    </row>
    <row r="77" spans="1:16" ht="12.75" customHeight="1" x14ac:dyDescent="0.25">
      <c r="A77" s="256">
        <v>67</v>
      </c>
      <c r="B77" s="269" t="s">
        <v>84</v>
      </c>
      <c r="C77" s="261" t="s">
        <v>115</v>
      </c>
      <c r="D77" s="262">
        <v>45316</v>
      </c>
      <c r="E77" s="261">
        <v>169.1</v>
      </c>
      <c r="F77" s="261">
        <v>167.86666666666667</v>
      </c>
      <c r="G77" s="263">
        <v>165.98333333333335</v>
      </c>
      <c r="H77" s="263">
        <v>162.86666666666667</v>
      </c>
      <c r="I77" s="263">
        <v>160.98333333333335</v>
      </c>
      <c r="J77" s="263">
        <v>170.98333333333335</v>
      </c>
      <c r="K77" s="263">
        <v>172.86666666666667</v>
      </c>
      <c r="L77" s="263">
        <v>175.98333333333335</v>
      </c>
      <c r="M77" s="264">
        <v>169.75</v>
      </c>
      <c r="N77" s="264">
        <v>164.75</v>
      </c>
      <c r="O77" s="264">
        <v>184075125</v>
      </c>
      <c r="P77" s="265">
        <v>3.3165428158196597E-3</v>
      </c>
    </row>
    <row r="78" spans="1:16" ht="12.75" customHeight="1" x14ac:dyDescent="0.25">
      <c r="A78" s="256">
        <v>68</v>
      </c>
      <c r="B78" s="269" t="s">
        <v>43</v>
      </c>
      <c r="C78" s="261" t="s">
        <v>116</v>
      </c>
      <c r="D78" s="262">
        <v>45316</v>
      </c>
      <c r="E78" s="261">
        <v>881.35</v>
      </c>
      <c r="F78" s="261">
        <v>880.38333333333321</v>
      </c>
      <c r="G78" s="263">
        <v>870.76666666666642</v>
      </c>
      <c r="H78" s="263">
        <v>860.18333333333317</v>
      </c>
      <c r="I78" s="263">
        <v>850.56666666666638</v>
      </c>
      <c r="J78" s="263">
        <v>890.96666666666647</v>
      </c>
      <c r="K78" s="263">
        <v>900.58333333333326</v>
      </c>
      <c r="L78" s="263">
        <v>911.16666666666652</v>
      </c>
      <c r="M78" s="264">
        <v>890</v>
      </c>
      <c r="N78" s="264">
        <v>869.8</v>
      </c>
      <c r="O78" s="264">
        <v>12839750</v>
      </c>
      <c r="P78" s="265">
        <v>2.2045244690674055E-2</v>
      </c>
    </row>
    <row r="79" spans="1:16" ht="12.75" customHeight="1" x14ac:dyDescent="0.25">
      <c r="A79" s="256">
        <v>69</v>
      </c>
      <c r="B79" s="269" t="s">
        <v>117</v>
      </c>
      <c r="C79" s="261" t="s">
        <v>118</v>
      </c>
      <c r="D79" s="262">
        <v>45316</v>
      </c>
      <c r="E79" s="261">
        <v>82.75</v>
      </c>
      <c r="F79" s="261">
        <v>83.266666666666666</v>
      </c>
      <c r="G79" s="263">
        <v>81.833333333333329</v>
      </c>
      <c r="H79" s="263">
        <v>80.916666666666657</v>
      </c>
      <c r="I79" s="263">
        <v>79.48333333333332</v>
      </c>
      <c r="J79" s="263">
        <v>84.183333333333337</v>
      </c>
      <c r="K79" s="263">
        <v>85.616666666666674</v>
      </c>
      <c r="L79" s="263">
        <v>86.533333333333346</v>
      </c>
      <c r="M79" s="264">
        <v>84.7</v>
      </c>
      <c r="N79" s="264">
        <v>82.35</v>
      </c>
      <c r="O79" s="264">
        <v>196065000</v>
      </c>
      <c r="P79" s="265">
        <v>4.0167114294240525E-2</v>
      </c>
    </row>
    <row r="80" spans="1:16" ht="12.75" customHeight="1" x14ac:dyDescent="0.25">
      <c r="A80" s="256">
        <v>70</v>
      </c>
      <c r="B80" s="269" t="s">
        <v>45</v>
      </c>
      <c r="C80" s="267" t="s">
        <v>119</v>
      </c>
      <c r="D80" s="262">
        <v>45316</v>
      </c>
      <c r="E80" s="261">
        <v>746.4</v>
      </c>
      <c r="F80" s="261">
        <v>744.86666666666679</v>
      </c>
      <c r="G80" s="263">
        <v>737.23333333333358</v>
      </c>
      <c r="H80" s="263">
        <v>728.06666666666683</v>
      </c>
      <c r="I80" s="263">
        <v>720.43333333333362</v>
      </c>
      <c r="J80" s="263">
        <v>754.03333333333353</v>
      </c>
      <c r="K80" s="263">
        <v>761.66666666666674</v>
      </c>
      <c r="L80" s="263">
        <v>770.83333333333348</v>
      </c>
      <c r="M80" s="264">
        <v>752.5</v>
      </c>
      <c r="N80" s="264">
        <v>735.7</v>
      </c>
      <c r="O80" s="264">
        <v>8347300</v>
      </c>
      <c r="P80" s="265">
        <v>-9.4106757173711818E-3</v>
      </c>
    </row>
    <row r="81" spans="1:16" ht="12.75" customHeight="1" x14ac:dyDescent="0.25">
      <c r="A81" s="256">
        <v>71</v>
      </c>
      <c r="B81" s="269" t="s">
        <v>59</v>
      </c>
      <c r="C81" s="261" t="s">
        <v>120</v>
      </c>
      <c r="D81" s="262">
        <v>45316</v>
      </c>
      <c r="E81" s="261">
        <v>1148.9000000000001</v>
      </c>
      <c r="F81" s="261">
        <v>1139.1499999999999</v>
      </c>
      <c r="G81" s="263">
        <v>1126.7999999999997</v>
      </c>
      <c r="H81" s="263">
        <v>1104.6999999999998</v>
      </c>
      <c r="I81" s="263">
        <v>1092.3499999999997</v>
      </c>
      <c r="J81" s="263">
        <v>1161.2499999999998</v>
      </c>
      <c r="K81" s="263">
        <v>1173.5999999999997</v>
      </c>
      <c r="L81" s="263">
        <v>1195.6999999999998</v>
      </c>
      <c r="M81" s="264">
        <v>1151.5</v>
      </c>
      <c r="N81" s="264">
        <v>1117.05</v>
      </c>
      <c r="O81" s="264">
        <v>6691500</v>
      </c>
      <c r="P81" s="265">
        <v>-4.1057609630266549E-2</v>
      </c>
    </row>
    <row r="82" spans="1:16" ht="12.75" customHeight="1" x14ac:dyDescent="0.25">
      <c r="A82" s="256">
        <v>72</v>
      </c>
      <c r="B82" s="269" t="s">
        <v>108</v>
      </c>
      <c r="C82" s="261" t="s">
        <v>121</v>
      </c>
      <c r="D82" s="262">
        <v>45316</v>
      </c>
      <c r="E82" s="261">
        <v>2342.15</v>
      </c>
      <c r="F82" s="261">
        <v>2336.0666666666666</v>
      </c>
      <c r="G82" s="263">
        <v>2310.0333333333333</v>
      </c>
      <c r="H82" s="263">
        <v>2277.9166666666665</v>
      </c>
      <c r="I82" s="263">
        <v>2251.8833333333332</v>
      </c>
      <c r="J82" s="263">
        <v>2368.1833333333334</v>
      </c>
      <c r="K82" s="263">
        <v>2394.2166666666662</v>
      </c>
      <c r="L82" s="263">
        <v>2426.3333333333335</v>
      </c>
      <c r="M82" s="264">
        <v>2362.1</v>
      </c>
      <c r="N82" s="264">
        <v>2303.9499999999998</v>
      </c>
      <c r="O82" s="264">
        <v>3254225</v>
      </c>
      <c r="P82" s="265">
        <v>1.46177459435755E-3</v>
      </c>
    </row>
    <row r="83" spans="1:16" ht="12.75" customHeight="1" x14ac:dyDescent="0.25">
      <c r="A83" s="256">
        <v>73</v>
      </c>
      <c r="B83" s="269" t="s">
        <v>43</v>
      </c>
      <c r="C83" s="261" t="s">
        <v>122</v>
      </c>
      <c r="D83" s="262">
        <v>45316</v>
      </c>
      <c r="E83" s="261">
        <v>422.9</v>
      </c>
      <c r="F83" s="261">
        <v>424.5</v>
      </c>
      <c r="G83" s="263">
        <v>419.05</v>
      </c>
      <c r="H83" s="263">
        <v>415.2</v>
      </c>
      <c r="I83" s="263">
        <v>409.75</v>
      </c>
      <c r="J83" s="263">
        <v>428.35</v>
      </c>
      <c r="K83" s="263">
        <v>433.80000000000007</v>
      </c>
      <c r="L83" s="263">
        <v>437.65000000000003</v>
      </c>
      <c r="M83" s="264">
        <v>429.95</v>
      </c>
      <c r="N83" s="264">
        <v>420.65</v>
      </c>
      <c r="O83" s="264">
        <v>12346000</v>
      </c>
      <c r="P83" s="265">
        <v>-1.389776357827476E-2</v>
      </c>
    </row>
    <row r="84" spans="1:16" ht="12.75" customHeight="1" x14ac:dyDescent="0.25">
      <c r="A84" s="256">
        <v>74</v>
      </c>
      <c r="B84" s="269" t="s">
        <v>49</v>
      </c>
      <c r="C84" s="261" t="s">
        <v>123</v>
      </c>
      <c r="D84" s="262">
        <v>45316</v>
      </c>
      <c r="E84" s="261">
        <v>2083.3000000000002</v>
      </c>
      <c r="F84" s="261">
        <v>2074.3500000000004</v>
      </c>
      <c r="G84" s="263">
        <v>2061.0500000000006</v>
      </c>
      <c r="H84" s="263">
        <v>2038.8000000000002</v>
      </c>
      <c r="I84" s="263">
        <v>2025.5000000000005</v>
      </c>
      <c r="J84" s="263">
        <v>2096.6000000000008</v>
      </c>
      <c r="K84" s="263">
        <v>2109.9</v>
      </c>
      <c r="L84" s="263">
        <v>2132.150000000001</v>
      </c>
      <c r="M84" s="264">
        <v>2087.65</v>
      </c>
      <c r="N84" s="264">
        <v>2052.1</v>
      </c>
      <c r="O84" s="264">
        <v>9446508</v>
      </c>
      <c r="P84" s="265">
        <v>2.3568327475708084E-2</v>
      </c>
    </row>
    <row r="85" spans="1:16" ht="12.75" customHeight="1" x14ac:dyDescent="0.25">
      <c r="A85" s="256">
        <v>75</v>
      </c>
      <c r="B85" s="269" t="s">
        <v>84</v>
      </c>
      <c r="C85" s="261" t="s">
        <v>124</v>
      </c>
      <c r="D85" s="262">
        <v>45316</v>
      </c>
      <c r="E85" s="261">
        <v>554.04999999999995</v>
      </c>
      <c r="F85" s="261">
        <v>553.9</v>
      </c>
      <c r="G85" s="263">
        <v>547.79999999999995</v>
      </c>
      <c r="H85" s="263">
        <v>541.54999999999995</v>
      </c>
      <c r="I85" s="263">
        <v>535.44999999999993</v>
      </c>
      <c r="J85" s="263">
        <v>560.15</v>
      </c>
      <c r="K85" s="263">
        <v>566.25000000000011</v>
      </c>
      <c r="L85" s="263">
        <v>572.5</v>
      </c>
      <c r="M85" s="264">
        <v>560</v>
      </c>
      <c r="N85" s="264">
        <v>547.65</v>
      </c>
      <c r="O85" s="264">
        <v>6818750</v>
      </c>
      <c r="P85" s="265">
        <v>5.9223300970873784E-2</v>
      </c>
    </row>
    <row r="86" spans="1:16" ht="12.75" customHeight="1" x14ac:dyDescent="0.25">
      <c r="A86" s="256">
        <v>76</v>
      </c>
      <c r="B86" s="269" t="s">
        <v>45</v>
      </c>
      <c r="C86" s="268" t="s">
        <v>125</v>
      </c>
      <c r="D86" s="262">
        <v>45316</v>
      </c>
      <c r="E86" s="261">
        <v>3035.35</v>
      </c>
      <c r="F86" s="261">
        <v>3019.4333333333329</v>
      </c>
      <c r="G86" s="263">
        <v>3000.8666666666659</v>
      </c>
      <c r="H86" s="263">
        <v>2966.3833333333328</v>
      </c>
      <c r="I86" s="263">
        <v>2947.8166666666657</v>
      </c>
      <c r="J86" s="263">
        <v>3053.9166666666661</v>
      </c>
      <c r="K86" s="263">
        <v>3072.4833333333327</v>
      </c>
      <c r="L86" s="263">
        <v>3106.9666666666662</v>
      </c>
      <c r="M86" s="264">
        <v>3038</v>
      </c>
      <c r="N86" s="264">
        <v>2984.95</v>
      </c>
      <c r="O86" s="264">
        <v>8490000</v>
      </c>
      <c r="P86" s="265">
        <v>-1.9573878399445695E-2</v>
      </c>
    </row>
    <row r="87" spans="1:16" ht="12.75" customHeight="1" x14ac:dyDescent="0.25">
      <c r="A87" s="256">
        <v>77</v>
      </c>
      <c r="B87" s="269" t="s">
        <v>41</v>
      </c>
      <c r="C87" s="261" t="s">
        <v>126</v>
      </c>
      <c r="D87" s="262">
        <v>45316</v>
      </c>
      <c r="E87" s="261">
        <v>1380.6</v>
      </c>
      <c r="F87" s="261">
        <v>1386.55</v>
      </c>
      <c r="G87" s="263">
        <v>1363.05</v>
      </c>
      <c r="H87" s="263">
        <v>1345.5</v>
      </c>
      <c r="I87" s="263">
        <v>1322</v>
      </c>
      <c r="J87" s="263">
        <v>1404.1</v>
      </c>
      <c r="K87" s="263">
        <v>1427.6</v>
      </c>
      <c r="L87" s="263">
        <v>1445.1499999999999</v>
      </c>
      <c r="M87" s="264">
        <v>1410.05</v>
      </c>
      <c r="N87" s="264">
        <v>1369</v>
      </c>
      <c r="O87" s="264">
        <v>5962000</v>
      </c>
      <c r="P87" s="265">
        <v>2.2290809327846366E-2</v>
      </c>
    </row>
    <row r="88" spans="1:16" ht="12.75" customHeight="1" x14ac:dyDescent="0.25">
      <c r="A88" s="256">
        <v>78</v>
      </c>
      <c r="B88" s="269" t="s">
        <v>87</v>
      </c>
      <c r="C88" s="261" t="s">
        <v>127</v>
      </c>
      <c r="D88" s="262">
        <v>45316</v>
      </c>
      <c r="E88" s="261">
        <v>1567.2</v>
      </c>
      <c r="F88" s="261">
        <v>1571.6166666666668</v>
      </c>
      <c r="G88" s="263">
        <v>1554.4333333333336</v>
      </c>
      <c r="H88" s="263">
        <v>1541.6666666666667</v>
      </c>
      <c r="I88" s="263">
        <v>1524.4833333333336</v>
      </c>
      <c r="J88" s="263">
        <v>1584.3833333333337</v>
      </c>
      <c r="K88" s="263">
        <v>1601.5666666666671</v>
      </c>
      <c r="L88" s="263">
        <v>1614.3333333333337</v>
      </c>
      <c r="M88" s="264">
        <v>1588.8</v>
      </c>
      <c r="N88" s="264">
        <v>1558.85</v>
      </c>
      <c r="O88" s="264">
        <v>14128100</v>
      </c>
      <c r="P88" s="265">
        <v>1.4886121173026349E-3</v>
      </c>
    </row>
    <row r="89" spans="1:16" ht="12.75" customHeight="1" x14ac:dyDescent="0.25">
      <c r="A89" s="256">
        <v>79</v>
      </c>
      <c r="B89" s="269" t="s">
        <v>68</v>
      </c>
      <c r="C89" s="261" t="s">
        <v>128</v>
      </c>
      <c r="D89" s="262">
        <v>45316</v>
      </c>
      <c r="E89" s="261">
        <v>3484.6</v>
      </c>
      <c r="F89" s="261">
        <v>3456.6166666666668</v>
      </c>
      <c r="G89" s="263">
        <v>3422.2333333333336</v>
      </c>
      <c r="H89" s="263">
        <v>3359.8666666666668</v>
      </c>
      <c r="I89" s="263">
        <v>3325.4833333333336</v>
      </c>
      <c r="J89" s="263">
        <v>3518.9833333333336</v>
      </c>
      <c r="K89" s="263">
        <v>3553.3666666666668</v>
      </c>
      <c r="L89" s="263">
        <v>3615.7333333333336</v>
      </c>
      <c r="M89" s="264">
        <v>3491</v>
      </c>
      <c r="N89" s="264">
        <v>3394.25</v>
      </c>
      <c r="O89" s="264">
        <v>3078900</v>
      </c>
      <c r="P89" s="265">
        <v>-4.7075208913649025E-2</v>
      </c>
    </row>
    <row r="90" spans="1:16" ht="12.75" customHeight="1" x14ac:dyDescent="0.25">
      <c r="A90" s="256">
        <v>80</v>
      </c>
      <c r="B90" s="269" t="s">
        <v>63</v>
      </c>
      <c r="C90" s="261" t="s">
        <v>129</v>
      </c>
      <c r="D90" s="262">
        <v>45316</v>
      </c>
      <c r="E90" s="261">
        <v>1476.1</v>
      </c>
      <c r="F90" s="261">
        <v>1486.5999999999997</v>
      </c>
      <c r="G90" s="263">
        <v>1462.3499999999995</v>
      </c>
      <c r="H90" s="263">
        <v>1448.5999999999997</v>
      </c>
      <c r="I90" s="263">
        <v>1424.3499999999995</v>
      </c>
      <c r="J90" s="263">
        <v>1500.3499999999995</v>
      </c>
      <c r="K90" s="263">
        <v>1524.6</v>
      </c>
      <c r="L90" s="263">
        <v>1538.3499999999995</v>
      </c>
      <c r="M90" s="264">
        <v>1510.85</v>
      </c>
      <c r="N90" s="264">
        <v>1472.85</v>
      </c>
      <c r="O90" s="264">
        <v>171766650</v>
      </c>
      <c r="P90" s="265">
        <v>4.28488902097365E-2</v>
      </c>
    </row>
    <row r="91" spans="1:16" ht="12.75" customHeight="1" x14ac:dyDescent="0.25">
      <c r="A91" s="256">
        <v>81</v>
      </c>
      <c r="B91" s="269" t="s">
        <v>68</v>
      </c>
      <c r="C91" s="261" t="s">
        <v>130</v>
      </c>
      <c r="D91" s="262">
        <v>45316</v>
      </c>
      <c r="E91" s="261">
        <v>615.45000000000005</v>
      </c>
      <c r="F91" s="261">
        <v>614.23333333333323</v>
      </c>
      <c r="G91" s="263">
        <v>610.81666666666649</v>
      </c>
      <c r="H91" s="263">
        <v>606.18333333333328</v>
      </c>
      <c r="I91" s="263">
        <v>602.76666666666654</v>
      </c>
      <c r="J91" s="263">
        <v>618.86666666666645</v>
      </c>
      <c r="K91" s="263">
        <v>622.28333333333319</v>
      </c>
      <c r="L91" s="263">
        <v>626.9166666666664</v>
      </c>
      <c r="M91" s="264">
        <v>617.65</v>
      </c>
      <c r="N91" s="264">
        <v>609.6</v>
      </c>
      <c r="O91" s="264">
        <v>29969500</v>
      </c>
      <c r="P91" s="265">
        <v>-2.8317700345946717E-2</v>
      </c>
    </row>
    <row r="92" spans="1:16" ht="12.75" customHeight="1" x14ac:dyDescent="0.25">
      <c r="A92" s="256">
        <v>82</v>
      </c>
      <c r="B92" s="269" t="s">
        <v>56</v>
      </c>
      <c r="C92" s="261" t="s">
        <v>131</v>
      </c>
      <c r="D92" s="262">
        <v>45316</v>
      </c>
      <c r="E92" s="261">
        <v>4400.95</v>
      </c>
      <c r="F92" s="261">
        <v>4406.0333333333328</v>
      </c>
      <c r="G92" s="263">
        <v>4372.9666666666653</v>
      </c>
      <c r="H92" s="263">
        <v>4344.9833333333327</v>
      </c>
      <c r="I92" s="263">
        <v>4311.9166666666652</v>
      </c>
      <c r="J92" s="263">
        <v>4434.0166666666655</v>
      </c>
      <c r="K92" s="263">
        <v>4467.083333333333</v>
      </c>
      <c r="L92" s="263">
        <v>4495.0666666666657</v>
      </c>
      <c r="M92" s="264">
        <v>4439.1000000000004</v>
      </c>
      <c r="N92" s="264">
        <v>4378.05</v>
      </c>
      <c r="O92" s="264">
        <v>3823200</v>
      </c>
      <c r="P92" s="265">
        <v>-3.7523452157598499E-3</v>
      </c>
    </row>
    <row r="93" spans="1:16" ht="12.75" customHeight="1" x14ac:dyDescent="0.25">
      <c r="A93" s="256">
        <v>83</v>
      </c>
      <c r="B93" s="269" t="s">
        <v>132</v>
      </c>
      <c r="C93" s="261" t="s">
        <v>133</v>
      </c>
      <c r="D93" s="262">
        <v>45316</v>
      </c>
      <c r="E93" s="261">
        <v>558.45000000000005</v>
      </c>
      <c r="F93" s="261">
        <v>558.75</v>
      </c>
      <c r="G93" s="263">
        <v>555.1</v>
      </c>
      <c r="H93" s="263">
        <v>551.75</v>
      </c>
      <c r="I93" s="263">
        <v>548.1</v>
      </c>
      <c r="J93" s="263">
        <v>562.1</v>
      </c>
      <c r="K93" s="263">
        <v>565.75000000000011</v>
      </c>
      <c r="L93" s="263">
        <v>569.1</v>
      </c>
      <c r="M93" s="264">
        <v>562.4</v>
      </c>
      <c r="N93" s="264">
        <v>555.4</v>
      </c>
      <c r="O93" s="264">
        <v>41986000</v>
      </c>
      <c r="P93" s="265">
        <v>9.0508394737727534E-3</v>
      </c>
    </row>
    <row r="94" spans="1:16" ht="12.75" customHeight="1" x14ac:dyDescent="0.25">
      <c r="A94" s="256">
        <v>84</v>
      </c>
      <c r="B94" s="269" t="s">
        <v>132</v>
      </c>
      <c r="C94" s="267" t="s">
        <v>134</v>
      </c>
      <c r="D94" s="262">
        <v>45316</v>
      </c>
      <c r="E94" s="261">
        <v>265.35000000000002</v>
      </c>
      <c r="F94" s="261">
        <v>262.81666666666666</v>
      </c>
      <c r="G94" s="263">
        <v>258.7833333333333</v>
      </c>
      <c r="H94" s="263">
        <v>252.21666666666664</v>
      </c>
      <c r="I94" s="263">
        <v>248.18333333333328</v>
      </c>
      <c r="J94" s="263">
        <v>269.38333333333333</v>
      </c>
      <c r="K94" s="263">
        <v>273.41666666666674</v>
      </c>
      <c r="L94" s="263">
        <v>279.98333333333335</v>
      </c>
      <c r="M94" s="264">
        <v>266.85000000000002</v>
      </c>
      <c r="N94" s="264">
        <v>256.25</v>
      </c>
      <c r="O94" s="264">
        <v>30215300</v>
      </c>
      <c r="P94" s="265">
        <v>-2.2126929674099485E-2</v>
      </c>
    </row>
    <row r="95" spans="1:16" ht="12.75" customHeight="1" x14ac:dyDescent="0.25">
      <c r="A95" s="256">
        <v>85</v>
      </c>
      <c r="B95" s="269" t="s">
        <v>84</v>
      </c>
      <c r="C95" s="261" t="s">
        <v>135</v>
      </c>
      <c r="D95" s="262">
        <v>45316</v>
      </c>
      <c r="E95" s="261">
        <v>466.55</v>
      </c>
      <c r="F95" s="261">
        <v>463.06666666666661</v>
      </c>
      <c r="G95" s="263">
        <v>456.63333333333321</v>
      </c>
      <c r="H95" s="263">
        <v>446.71666666666658</v>
      </c>
      <c r="I95" s="263">
        <v>440.28333333333319</v>
      </c>
      <c r="J95" s="263">
        <v>472.98333333333323</v>
      </c>
      <c r="K95" s="263">
        <v>479.41666666666663</v>
      </c>
      <c r="L95" s="263">
        <v>489.33333333333326</v>
      </c>
      <c r="M95" s="264">
        <v>469.5</v>
      </c>
      <c r="N95" s="264">
        <v>453.15</v>
      </c>
      <c r="O95" s="264">
        <v>33647400</v>
      </c>
      <c r="P95" s="265">
        <v>3.7030872930015814E-2</v>
      </c>
    </row>
    <row r="96" spans="1:16" ht="12.75" customHeight="1" x14ac:dyDescent="0.25">
      <c r="A96" s="256">
        <v>86</v>
      </c>
      <c r="B96" s="269" t="s">
        <v>59</v>
      </c>
      <c r="C96" s="261" t="s">
        <v>136</v>
      </c>
      <c r="D96" s="262">
        <v>45316</v>
      </c>
      <c r="E96" s="261">
        <v>2564.65</v>
      </c>
      <c r="F96" s="261">
        <v>2557.9833333333331</v>
      </c>
      <c r="G96" s="263">
        <v>2544.9666666666662</v>
      </c>
      <c r="H96" s="263">
        <v>2525.2833333333333</v>
      </c>
      <c r="I96" s="263">
        <v>2512.2666666666664</v>
      </c>
      <c r="J96" s="263">
        <v>2577.6666666666661</v>
      </c>
      <c r="K96" s="263">
        <v>2590.6833333333334</v>
      </c>
      <c r="L96" s="263">
        <v>2610.3666666666659</v>
      </c>
      <c r="M96" s="264">
        <v>2571</v>
      </c>
      <c r="N96" s="264">
        <v>2538.3000000000002</v>
      </c>
      <c r="O96" s="264">
        <v>11356500</v>
      </c>
      <c r="P96" s="265">
        <v>8.6328634995070739E-3</v>
      </c>
    </row>
    <row r="97" spans="1:16" ht="12.75" customHeight="1" x14ac:dyDescent="0.25">
      <c r="A97" s="256">
        <v>87</v>
      </c>
      <c r="B97" s="269" t="s">
        <v>63</v>
      </c>
      <c r="C97" s="261" t="s">
        <v>138</v>
      </c>
      <c r="D97" s="262">
        <v>45316</v>
      </c>
      <c r="E97" s="261">
        <v>998.25</v>
      </c>
      <c r="F97" s="261">
        <v>998.5</v>
      </c>
      <c r="G97" s="263">
        <v>987.15</v>
      </c>
      <c r="H97" s="263">
        <v>976.05</v>
      </c>
      <c r="I97" s="263">
        <v>964.69999999999993</v>
      </c>
      <c r="J97" s="263">
        <v>1009.6</v>
      </c>
      <c r="K97" s="263">
        <v>1020.9499999999999</v>
      </c>
      <c r="L97" s="263">
        <v>1032.0500000000002</v>
      </c>
      <c r="M97" s="264">
        <v>1009.85</v>
      </c>
      <c r="N97" s="264">
        <v>987.4</v>
      </c>
      <c r="O97" s="264">
        <v>85017800</v>
      </c>
      <c r="P97" s="265">
        <v>-7.345020674081873E-2</v>
      </c>
    </row>
    <row r="98" spans="1:16" ht="12.75" customHeight="1" x14ac:dyDescent="0.25">
      <c r="A98" s="256">
        <v>88</v>
      </c>
      <c r="B98" s="269" t="s">
        <v>68</v>
      </c>
      <c r="C98" s="261" t="s">
        <v>139</v>
      </c>
      <c r="D98" s="262">
        <v>45316</v>
      </c>
      <c r="E98" s="261">
        <v>1486.4</v>
      </c>
      <c r="F98" s="261">
        <v>1473.6333333333332</v>
      </c>
      <c r="G98" s="263">
        <v>1447.2666666666664</v>
      </c>
      <c r="H98" s="263">
        <v>1408.1333333333332</v>
      </c>
      <c r="I98" s="263">
        <v>1381.7666666666664</v>
      </c>
      <c r="J98" s="263">
        <v>1512.7666666666664</v>
      </c>
      <c r="K98" s="263">
        <v>1539.1333333333332</v>
      </c>
      <c r="L98" s="263">
        <v>1578.2666666666664</v>
      </c>
      <c r="M98" s="264">
        <v>1500</v>
      </c>
      <c r="N98" s="264">
        <v>1434.5</v>
      </c>
      <c r="O98" s="264">
        <v>3782000</v>
      </c>
      <c r="P98" s="265">
        <v>-4.7355163727959698E-2</v>
      </c>
    </row>
    <row r="99" spans="1:16" ht="12.75" customHeight="1" x14ac:dyDescent="0.25">
      <c r="A99" s="256">
        <v>89</v>
      </c>
      <c r="B99" s="269" t="s">
        <v>68</v>
      </c>
      <c r="C99" s="261" t="s">
        <v>140</v>
      </c>
      <c r="D99" s="262">
        <v>45316</v>
      </c>
      <c r="E99" s="261">
        <v>494.9</v>
      </c>
      <c r="F99" s="261">
        <v>493.56666666666666</v>
      </c>
      <c r="G99" s="263">
        <v>489.38333333333333</v>
      </c>
      <c r="H99" s="263">
        <v>483.86666666666667</v>
      </c>
      <c r="I99" s="263">
        <v>479.68333333333334</v>
      </c>
      <c r="J99" s="263">
        <v>499.08333333333331</v>
      </c>
      <c r="K99" s="263">
        <v>503.26666666666659</v>
      </c>
      <c r="L99" s="263">
        <v>508.7833333333333</v>
      </c>
      <c r="M99" s="264">
        <v>497.75</v>
      </c>
      <c r="N99" s="264">
        <v>488.05</v>
      </c>
      <c r="O99" s="264">
        <v>15603000</v>
      </c>
      <c r="P99" s="265">
        <v>-1.3373802523001044E-2</v>
      </c>
    </row>
    <row r="100" spans="1:16" ht="12.75" customHeight="1" x14ac:dyDescent="0.25">
      <c r="A100" s="256">
        <v>90</v>
      </c>
      <c r="B100" s="269" t="s">
        <v>79</v>
      </c>
      <c r="C100" s="261" t="s">
        <v>141</v>
      </c>
      <c r="D100" s="262">
        <v>45316</v>
      </c>
      <c r="E100" s="261">
        <v>15.15</v>
      </c>
      <c r="F100" s="261">
        <v>15.216666666666669</v>
      </c>
      <c r="G100" s="263">
        <v>14.983333333333338</v>
      </c>
      <c r="H100" s="263">
        <v>14.81666666666667</v>
      </c>
      <c r="I100" s="263">
        <v>14.583333333333339</v>
      </c>
      <c r="J100" s="263">
        <v>15.383333333333336</v>
      </c>
      <c r="K100" s="263">
        <v>15.616666666666667</v>
      </c>
      <c r="L100" s="263">
        <v>15.783333333333335</v>
      </c>
      <c r="M100" s="264">
        <v>15.45</v>
      </c>
      <c r="N100" s="264">
        <v>15.05</v>
      </c>
      <c r="O100" s="264">
        <v>2118560000</v>
      </c>
      <c r="P100" s="265">
        <v>3.1150221945331361E-2</v>
      </c>
    </row>
    <row r="101" spans="1:16" ht="12.75" customHeight="1" x14ac:dyDescent="0.25">
      <c r="A101" s="256">
        <v>91</v>
      </c>
      <c r="B101" s="269" t="s">
        <v>68</v>
      </c>
      <c r="C101" s="261" t="s">
        <v>142</v>
      </c>
      <c r="D101" s="262">
        <v>45316</v>
      </c>
      <c r="E101" s="261">
        <v>122.2</v>
      </c>
      <c r="F101" s="261">
        <v>122.75</v>
      </c>
      <c r="G101" s="263">
        <v>120.15</v>
      </c>
      <c r="H101" s="263">
        <v>118.10000000000001</v>
      </c>
      <c r="I101" s="263">
        <v>115.50000000000001</v>
      </c>
      <c r="J101" s="263">
        <v>124.8</v>
      </c>
      <c r="K101" s="263">
        <v>127.39999999999999</v>
      </c>
      <c r="L101" s="263">
        <v>129.44999999999999</v>
      </c>
      <c r="M101" s="264">
        <v>125.35</v>
      </c>
      <c r="N101" s="264">
        <v>120.7</v>
      </c>
      <c r="O101" s="264">
        <v>73240000</v>
      </c>
      <c r="P101" s="265">
        <v>2.3047911719513897E-2</v>
      </c>
    </row>
    <row r="102" spans="1:16" ht="12.75" customHeight="1" x14ac:dyDescent="0.25">
      <c r="A102" s="256">
        <v>92</v>
      </c>
      <c r="B102" s="269" t="s">
        <v>63</v>
      </c>
      <c r="C102" s="267" t="s">
        <v>143</v>
      </c>
      <c r="D102" s="262">
        <v>45316</v>
      </c>
      <c r="E102" s="261">
        <v>85.7</v>
      </c>
      <c r="F102" s="261">
        <v>85.8</v>
      </c>
      <c r="G102" s="263">
        <v>84.35</v>
      </c>
      <c r="H102" s="263">
        <v>83</v>
      </c>
      <c r="I102" s="263">
        <v>81.55</v>
      </c>
      <c r="J102" s="263">
        <v>87.149999999999991</v>
      </c>
      <c r="K102" s="263">
        <v>88.600000000000009</v>
      </c>
      <c r="L102" s="263">
        <v>89.949999999999989</v>
      </c>
      <c r="M102" s="264">
        <v>87.25</v>
      </c>
      <c r="N102" s="264">
        <v>84.45</v>
      </c>
      <c r="O102" s="264">
        <v>305160000</v>
      </c>
      <c r="P102" s="265">
        <v>-7.3677489071172458E-4</v>
      </c>
    </row>
    <row r="103" spans="1:16" ht="12.75" customHeight="1" x14ac:dyDescent="0.25">
      <c r="A103" s="256">
        <v>93</v>
      </c>
      <c r="B103" s="269" t="s">
        <v>45</v>
      </c>
      <c r="C103" s="261" t="s">
        <v>144</v>
      </c>
      <c r="D103" s="262">
        <v>45316</v>
      </c>
      <c r="E103" s="261">
        <v>141.44999999999999</v>
      </c>
      <c r="F103" s="261">
        <v>140.9</v>
      </c>
      <c r="G103" s="263">
        <v>138.80000000000001</v>
      </c>
      <c r="H103" s="263">
        <v>136.15</v>
      </c>
      <c r="I103" s="263">
        <v>134.05000000000001</v>
      </c>
      <c r="J103" s="263">
        <v>143.55000000000001</v>
      </c>
      <c r="K103" s="263">
        <v>145.64999999999998</v>
      </c>
      <c r="L103" s="263">
        <v>148.30000000000001</v>
      </c>
      <c r="M103" s="264">
        <v>143</v>
      </c>
      <c r="N103" s="264">
        <v>138.25</v>
      </c>
      <c r="O103" s="264">
        <v>69663750</v>
      </c>
      <c r="P103" s="265">
        <v>-5.441311208388476E-2</v>
      </c>
    </row>
    <row r="104" spans="1:16" ht="12.75" customHeight="1" x14ac:dyDescent="0.25">
      <c r="A104" s="256">
        <v>94</v>
      </c>
      <c r="B104" s="269" t="s">
        <v>84</v>
      </c>
      <c r="C104" s="268" t="s">
        <v>145</v>
      </c>
      <c r="D104" s="262">
        <v>45316</v>
      </c>
      <c r="E104" s="261">
        <v>445.95</v>
      </c>
      <c r="F104" s="261">
        <v>444.0333333333333</v>
      </c>
      <c r="G104" s="263">
        <v>440.41666666666663</v>
      </c>
      <c r="H104" s="263">
        <v>434.88333333333333</v>
      </c>
      <c r="I104" s="263">
        <v>431.26666666666665</v>
      </c>
      <c r="J104" s="263">
        <v>449.56666666666661</v>
      </c>
      <c r="K104" s="263">
        <v>453.18333333333328</v>
      </c>
      <c r="L104" s="263">
        <v>458.71666666666658</v>
      </c>
      <c r="M104" s="264">
        <v>447.65</v>
      </c>
      <c r="N104" s="264">
        <v>438.5</v>
      </c>
      <c r="O104" s="264">
        <v>14430625</v>
      </c>
      <c r="P104" s="265">
        <v>-1.9158878504672898E-2</v>
      </c>
    </row>
    <row r="105" spans="1:16" ht="12.75" customHeight="1" x14ac:dyDescent="0.25">
      <c r="A105" s="256">
        <v>95</v>
      </c>
      <c r="B105" s="269" t="s">
        <v>117</v>
      </c>
      <c r="C105" s="261" t="s">
        <v>146</v>
      </c>
      <c r="D105" s="262">
        <v>45316</v>
      </c>
      <c r="E105" s="261">
        <v>482.2</v>
      </c>
      <c r="F105" s="261">
        <v>477.01666666666665</v>
      </c>
      <c r="G105" s="263">
        <v>469.63333333333333</v>
      </c>
      <c r="H105" s="263">
        <v>457.06666666666666</v>
      </c>
      <c r="I105" s="263">
        <v>449.68333333333334</v>
      </c>
      <c r="J105" s="263">
        <v>489.58333333333331</v>
      </c>
      <c r="K105" s="263">
        <v>496.96666666666664</v>
      </c>
      <c r="L105" s="263">
        <v>509.5333333333333</v>
      </c>
      <c r="M105" s="264">
        <v>484.4</v>
      </c>
      <c r="N105" s="264">
        <v>464.45</v>
      </c>
      <c r="O105" s="264">
        <v>16764000</v>
      </c>
      <c r="P105" s="265">
        <v>-2.896200185356812E-2</v>
      </c>
    </row>
    <row r="106" spans="1:16" ht="12.75" customHeight="1" x14ac:dyDescent="0.25">
      <c r="A106" s="256">
        <v>96</v>
      </c>
      <c r="B106" s="269" t="s">
        <v>49</v>
      </c>
      <c r="C106" s="268" t="s">
        <v>147</v>
      </c>
      <c r="D106" s="262">
        <v>45316</v>
      </c>
      <c r="E106" s="261">
        <v>253.85</v>
      </c>
      <c r="F106" s="261">
        <v>253.20000000000002</v>
      </c>
      <c r="G106" s="263">
        <v>250.65000000000003</v>
      </c>
      <c r="H106" s="263">
        <v>247.45000000000002</v>
      </c>
      <c r="I106" s="263">
        <v>244.90000000000003</v>
      </c>
      <c r="J106" s="263">
        <v>256.40000000000003</v>
      </c>
      <c r="K106" s="263">
        <v>258.95000000000005</v>
      </c>
      <c r="L106" s="263">
        <v>262.15000000000003</v>
      </c>
      <c r="M106" s="264">
        <v>255.75</v>
      </c>
      <c r="N106" s="264">
        <v>250</v>
      </c>
      <c r="O106" s="264">
        <v>21793500</v>
      </c>
      <c r="P106" s="265">
        <v>1.9536019536019536E-2</v>
      </c>
    </row>
    <row r="107" spans="1:16" ht="12.75" customHeight="1" x14ac:dyDescent="0.25">
      <c r="A107" s="256">
        <v>97</v>
      </c>
      <c r="B107" s="269" t="s">
        <v>45</v>
      </c>
      <c r="C107" s="266" t="s">
        <v>148</v>
      </c>
      <c r="D107" s="262">
        <v>45316</v>
      </c>
      <c r="E107" s="261">
        <v>2642.85</v>
      </c>
      <c r="F107" s="261">
        <v>2608.7333333333331</v>
      </c>
      <c r="G107" s="263">
        <v>2515.6666666666661</v>
      </c>
      <c r="H107" s="263">
        <v>2388.4833333333331</v>
      </c>
      <c r="I107" s="263">
        <v>2295.4166666666661</v>
      </c>
      <c r="J107" s="263">
        <v>2735.9166666666661</v>
      </c>
      <c r="K107" s="263">
        <v>2828.9833333333327</v>
      </c>
      <c r="L107" s="263">
        <v>2956.1666666666661</v>
      </c>
      <c r="M107" s="264">
        <v>2701.8</v>
      </c>
      <c r="N107" s="264">
        <v>2481.5500000000002</v>
      </c>
      <c r="O107" s="264">
        <v>1323600</v>
      </c>
      <c r="P107" s="265">
        <v>-0.10197435375534297</v>
      </c>
    </row>
    <row r="108" spans="1:16" ht="12.75" customHeight="1" x14ac:dyDescent="0.25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3039.7</v>
      </c>
      <c r="F108" s="261">
        <v>3057.0666666666671</v>
      </c>
      <c r="G108" s="263">
        <v>3006.6333333333341</v>
      </c>
      <c r="H108" s="263">
        <v>2973.5666666666671</v>
      </c>
      <c r="I108" s="263">
        <v>2923.1333333333341</v>
      </c>
      <c r="J108" s="263">
        <v>3090.1333333333341</v>
      </c>
      <c r="K108" s="263">
        <v>3140.5666666666675</v>
      </c>
      <c r="L108" s="263">
        <v>3173.6333333333341</v>
      </c>
      <c r="M108" s="264">
        <v>3107.5</v>
      </c>
      <c r="N108" s="264">
        <v>3024</v>
      </c>
      <c r="O108" s="264">
        <v>4366500</v>
      </c>
      <c r="P108" s="265">
        <v>1.7547539149888144E-2</v>
      </c>
    </row>
    <row r="109" spans="1:16" ht="12.75" customHeight="1" x14ac:dyDescent="0.25">
      <c r="A109" s="256">
        <v>99</v>
      </c>
      <c r="B109" s="269" t="s">
        <v>63</v>
      </c>
      <c r="C109" s="261" t="s">
        <v>150</v>
      </c>
      <c r="D109" s="262">
        <v>45316</v>
      </c>
      <c r="E109" s="261">
        <v>1564.55</v>
      </c>
      <c r="F109" s="261">
        <v>1585.0166666666667</v>
      </c>
      <c r="G109" s="263">
        <v>1532.0333333333333</v>
      </c>
      <c r="H109" s="263">
        <v>1499.5166666666667</v>
      </c>
      <c r="I109" s="263">
        <v>1446.5333333333333</v>
      </c>
      <c r="J109" s="263">
        <v>1617.5333333333333</v>
      </c>
      <c r="K109" s="263">
        <v>1670.5166666666664</v>
      </c>
      <c r="L109" s="263">
        <v>1703.0333333333333</v>
      </c>
      <c r="M109" s="264">
        <v>1638</v>
      </c>
      <c r="N109" s="264">
        <v>1552.5</v>
      </c>
      <c r="O109" s="264">
        <v>21050000</v>
      </c>
      <c r="P109" s="265">
        <v>0.22686871630482297</v>
      </c>
    </row>
    <row r="110" spans="1:16" ht="12.75" customHeight="1" x14ac:dyDescent="0.25">
      <c r="A110" s="256">
        <v>100</v>
      </c>
      <c r="B110" s="269" t="s">
        <v>79</v>
      </c>
      <c r="C110" s="261" t="s">
        <v>151</v>
      </c>
      <c r="D110" s="262">
        <v>45316</v>
      </c>
      <c r="E110" s="261">
        <v>220.8</v>
      </c>
      <c r="F110" s="261">
        <v>219.78333333333333</v>
      </c>
      <c r="G110" s="263">
        <v>217.31666666666666</v>
      </c>
      <c r="H110" s="263">
        <v>213.83333333333334</v>
      </c>
      <c r="I110" s="263">
        <v>211.36666666666667</v>
      </c>
      <c r="J110" s="263">
        <v>223.26666666666665</v>
      </c>
      <c r="K110" s="263">
        <v>225.73333333333329</v>
      </c>
      <c r="L110" s="263">
        <v>229.21666666666664</v>
      </c>
      <c r="M110" s="264">
        <v>222.25</v>
      </c>
      <c r="N110" s="264">
        <v>216.3</v>
      </c>
      <c r="O110" s="264">
        <v>97110800</v>
      </c>
      <c r="P110" s="265">
        <v>2.3507489428796675E-2</v>
      </c>
    </row>
    <row r="111" spans="1:16" ht="12.75" customHeight="1" x14ac:dyDescent="0.25">
      <c r="A111" s="256">
        <v>101</v>
      </c>
      <c r="B111" s="269" t="s">
        <v>87</v>
      </c>
      <c r="C111" s="261" t="s">
        <v>152</v>
      </c>
      <c r="D111" s="262">
        <v>45316</v>
      </c>
      <c r="E111" s="261">
        <v>1657.15</v>
      </c>
      <c r="F111" s="261">
        <v>1654.7333333333333</v>
      </c>
      <c r="G111" s="263">
        <v>1645.9166666666667</v>
      </c>
      <c r="H111" s="263">
        <v>1634.6833333333334</v>
      </c>
      <c r="I111" s="263">
        <v>1625.8666666666668</v>
      </c>
      <c r="J111" s="263">
        <v>1665.9666666666667</v>
      </c>
      <c r="K111" s="263">
        <v>1674.7833333333333</v>
      </c>
      <c r="L111" s="263">
        <v>1686.0166666666667</v>
      </c>
      <c r="M111" s="264">
        <v>1663.55</v>
      </c>
      <c r="N111" s="264">
        <v>1643.5</v>
      </c>
      <c r="O111" s="264">
        <v>28850800</v>
      </c>
      <c r="P111" s="265">
        <v>-1.3135030853640182E-2</v>
      </c>
    </row>
    <row r="112" spans="1:16" ht="12.75" customHeight="1" x14ac:dyDescent="0.25">
      <c r="A112" s="256">
        <v>102</v>
      </c>
      <c r="B112" s="269" t="s">
        <v>84</v>
      </c>
      <c r="C112" s="261" t="s">
        <v>154</v>
      </c>
      <c r="D112" s="262">
        <v>45316</v>
      </c>
      <c r="E112" s="261">
        <v>149</v>
      </c>
      <c r="F112" s="261">
        <v>147.63333333333333</v>
      </c>
      <c r="G112" s="263">
        <v>145.51666666666665</v>
      </c>
      <c r="H112" s="263">
        <v>142.03333333333333</v>
      </c>
      <c r="I112" s="263">
        <v>139.91666666666666</v>
      </c>
      <c r="J112" s="263">
        <v>151.11666666666665</v>
      </c>
      <c r="K112" s="263">
        <v>153.23333333333332</v>
      </c>
      <c r="L112" s="263">
        <v>156.71666666666664</v>
      </c>
      <c r="M112" s="264">
        <v>149.75</v>
      </c>
      <c r="N112" s="264">
        <v>144.15</v>
      </c>
      <c r="O112" s="264">
        <v>136753500</v>
      </c>
      <c r="P112" s="265">
        <v>4.1818316868454282E-2</v>
      </c>
    </row>
    <row r="113" spans="1:16" ht="12.75" customHeight="1" x14ac:dyDescent="0.25">
      <c r="A113" s="256">
        <v>103</v>
      </c>
      <c r="B113" s="269" t="s">
        <v>43</v>
      </c>
      <c r="C113" s="261" t="s">
        <v>155</v>
      </c>
      <c r="D113" s="262">
        <v>45316</v>
      </c>
      <c r="E113" s="261">
        <v>1103.25</v>
      </c>
      <c r="F113" s="261">
        <v>1096.2833333333333</v>
      </c>
      <c r="G113" s="263">
        <v>1084.0666666666666</v>
      </c>
      <c r="H113" s="263">
        <v>1064.8833333333332</v>
      </c>
      <c r="I113" s="263">
        <v>1052.6666666666665</v>
      </c>
      <c r="J113" s="263">
        <v>1115.4666666666667</v>
      </c>
      <c r="K113" s="263">
        <v>1127.6833333333334</v>
      </c>
      <c r="L113" s="263">
        <v>1146.8666666666668</v>
      </c>
      <c r="M113" s="264">
        <v>1108.5</v>
      </c>
      <c r="N113" s="264">
        <v>1077.0999999999999</v>
      </c>
      <c r="O113" s="264">
        <v>2310100</v>
      </c>
      <c r="P113" s="265">
        <v>2.2145527753810755E-2</v>
      </c>
    </row>
    <row r="114" spans="1:16" ht="12.75" customHeight="1" x14ac:dyDescent="0.25">
      <c r="A114" s="256">
        <v>104</v>
      </c>
      <c r="B114" s="269" t="s">
        <v>45</v>
      </c>
      <c r="C114" s="268" t="s">
        <v>156</v>
      </c>
      <c r="D114" s="262">
        <v>45316</v>
      </c>
      <c r="E114" s="261">
        <v>987.4</v>
      </c>
      <c r="F114" s="261">
        <v>971.68333333333339</v>
      </c>
      <c r="G114" s="263">
        <v>951.16666666666674</v>
      </c>
      <c r="H114" s="263">
        <v>914.93333333333339</v>
      </c>
      <c r="I114" s="263">
        <v>894.41666666666674</v>
      </c>
      <c r="J114" s="263">
        <v>1007.9166666666667</v>
      </c>
      <c r="K114" s="263">
        <v>1028.4333333333334</v>
      </c>
      <c r="L114" s="263">
        <v>1064.6666666666667</v>
      </c>
      <c r="M114" s="264">
        <v>992.2</v>
      </c>
      <c r="N114" s="264">
        <v>935.45</v>
      </c>
      <c r="O114" s="264">
        <v>20723500</v>
      </c>
      <c r="P114" s="265">
        <v>0.11859443631039532</v>
      </c>
    </row>
    <row r="115" spans="1:16" ht="12.75" customHeight="1" x14ac:dyDescent="0.25">
      <c r="A115" s="256">
        <v>105</v>
      </c>
      <c r="B115" s="269" t="s">
        <v>59</v>
      </c>
      <c r="C115" s="261" t="s">
        <v>157</v>
      </c>
      <c r="D115" s="262">
        <v>45316</v>
      </c>
      <c r="E115" s="261">
        <v>472.6</v>
      </c>
      <c r="F115" s="261">
        <v>471.13333333333338</v>
      </c>
      <c r="G115" s="263">
        <v>468.46666666666675</v>
      </c>
      <c r="H115" s="263">
        <v>464.33333333333337</v>
      </c>
      <c r="I115" s="263">
        <v>461.66666666666674</v>
      </c>
      <c r="J115" s="263">
        <v>475.26666666666677</v>
      </c>
      <c r="K115" s="263">
        <v>477.93333333333339</v>
      </c>
      <c r="L115" s="263">
        <v>482.06666666666678</v>
      </c>
      <c r="M115" s="264">
        <v>473.8</v>
      </c>
      <c r="N115" s="264">
        <v>467</v>
      </c>
      <c r="O115" s="264">
        <v>88145600</v>
      </c>
      <c r="P115" s="265">
        <v>1.4828869321740412E-2</v>
      </c>
    </row>
    <row r="116" spans="1:16" ht="12.75" customHeight="1" x14ac:dyDescent="0.25">
      <c r="A116" s="256">
        <v>106</v>
      </c>
      <c r="B116" s="269" t="s">
        <v>132</v>
      </c>
      <c r="C116" s="261" t="s">
        <v>158</v>
      </c>
      <c r="D116" s="262">
        <v>45316</v>
      </c>
      <c r="E116" s="261">
        <v>730.7</v>
      </c>
      <c r="F116" s="261">
        <v>729.31666666666672</v>
      </c>
      <c r="G116" s="263">
        <v>724.78333333333342</v>
      </c>
      <c r="H116" s="263">
        <v>718.86666666666667</v>
      </c>
      <c r="I116" s="263">
        <v>714.33333333333337</v>
      </c>
      <c r="J116" s="263">
        <v>735.23333333333346</v>
      </c>
      <c r="K116" s="263">
        <v>739.76666666666677</v>
      </c>
      <c r="L116" s="263">
        <v>745.68333333333351</v>
      </c>
      <c r="M116" s="264">
        <v>733.85</v>
      </c>
      <c r="N116" s="264">
        <v>723.4</v>
      </c>
      <c r="O116" s="264">
        <v>26173750</v>
      </c>
      <c r="P116" s="265">
        <v>-2.0018111624803396E-3</v>
      </c>
    </row>
    <row r="117" spans="1:16" ht="12.75" customHeight="1" x14ac:dyDescent="0.25">
      <c r="A117" s="256">
        <v>107</v>
      </c>
      <c r="B117" s="269" t="s">
        <v>49</v>
      </c>
      <c r="C117" s="261" t="s">
        <v>159</v>
      </c>
      <c r="D117" s="262">
        <v>45316</v>
      </c>
      <c r="E117" s="261">
        <v>4065.6</v>
      </c>
      <c r="F117" s="261">
        <v>4055.1333333333332</v>
      </c>
      <c r="G117" s="263">
        <v>4032.7166666666662</v>
      </c>
      <c r="H117" s="263">
        <v>3999.833333333333</v>
      </c>
      <c r="I117" s="263">
        <v>3977.4166666666661</v>
      </c>
      <c r="J117" s="263">
        <v>4088.0166666666664</v>
      </c>
      <c r="K117" s="263">
        <v>4110.4333333333334</v>
      </c>
      <c r="L117" s="263">
        <v>4143.3166666666666</v>
      </c>
      <c r="M117" s="264">
        <v>4077.55</v>
      </c>
      <c r="N117" s="264">
        <v>4022.25</v>
      </c>
      <c r="O117" s="264">
        <v>858000</v>
      </c>
      <c r="P117" s="265">
        <v>4.6022554099359951E-2</v>
      </c>
    </row>
    <row r="118" spans="1:16" ht="12.75" customHeight="1" x14ac:dyDescent="0.25">
      <c r="A118" s="256">
        <v>108</v>
      </c>
      <c r="B118" s="269" t="s">
        <v>132</v>
      </c>
      <c r="C118" s="266" t="s">
        <v>160</v>
      </c>
      <c r="D118" s="262">
        <v>45316</v>
      </c>
      <c r="E118" s="261">
        <v>818.65</v>
      </c>
      <c r="F118" s="261">
        <v>816.11666666666667</v>
      </c>
      <c r="G118" s="263">
        <v>809.63333333333333</v>
      </c>
      <c r="H118" s="263">
        <v>800.61666666666667</v>
      </c>
      <c r="I118" s="263">
        <v>794.13333333333333</v>
      </c>
      <c r="J118" s="263">
        <v>825.13333333333333</v>
      </c>
      <c r="K118" s="263">
        <v>831.61666666666667</v>
      </c>
      <c r="L118" s="263">
        <v>840.63333333333333</v>
      </c>
      <c r="M118" s="264">
        <v>822.6</v>
      </c>
      <c r="N118" s="264">
        <v>807.1</v>
      </c>
      <c r="O118" s="264">
        <v>17302275</v>
      </c>
      <c r="P118" s="265">
        <v>4.6836579368486787E-4</v>
      </c>
    </row>
    <row r="119" spans="1:16" ht="12.75" customHeight="1" x14ac:dyDescent="0.25">
      <c r="A119" s="256">
        <v>109</v>
      </c>
      <c r="B119" s="269" t="s">
        <v>45</v>
      </c>
      <c r="C119" s="261" t="s">
        <v>161</v>
      </c>
      <c r="D119" s="262">
        <v>45316</v>
      </c>
      <c r="E119" s="261">
        <v>533.6</v>
      </c>
      <c r="F119" s="261">
        <v>533.0333333333333</v>
      </c>
      <c r="G119" s="263">
        <v>528.06666666666661</v>
      </c>
      <c r="H119" s="263">
        <v>522.5333333333333</v>
      </c>
      <c r="I119" s="263">
        <v>517.56666666666661</v>
      </c>
      <c r="J119" s="263">
        <v>538.56666666666661</v>
      </c>
      <c r="K119" s="263">
        <v>543.5333333333333</v>
      </c>
      <c r="L119" s="263">
        <v>549.06666666666661</v>
      </c>
      <c r="M119" s="264">
        <v>538</v>
      </c>
      <c r="N119" s="264">
        <v>527.5</v>
      </c>
      <c r="O119" s="264">
        <v>21052500</v>
      </c>
      <c r="P119" s="265">
        <v>-2.9335484986456113E-2</v>
      </c>
    </row>
    <row r="120" spans="1:16" ht="12.75" customHeight="1" x14ac:dyDescent="0.25">
      <c r="A120" s="256">
        <v>110</v>
      </c>
      <c r="B120" s="269" t="s">
        <v>63</v>
      </c>
      <c r="C120" s="261" t="s">
        <v>162</v>
      </c>
      <c r="D120" s="262">
        <v>45316</v>
      </c>
      <c r="E120" s="261">
        <v>1764.2</v>
      </c>
      <c r="F120" s="261">
        <v>1774.0999999999997</v>
      </c>
      <c r="G120" s="263">
        <v>1743.6999999999994</v>
      </c>
      <c r="H120" s="263">
        <v>1723.1999999999996</v>
      </c>
      <c r="I120" s="263">
        <v>1692.7999999999993</v>
      </c>
      <c r="J120" s="263">
        <v>1794.5999999999995</v>
      </c>
      <c r="K120" s="263">
        <v>1824.9999999999995</v>
      </c>
      <c r="L120" s="263">
        <v>1845.4999999999995</v>
      </c>
      <c r="M120" s="264">
        <v>1804.5</v>
      </c>
      <c r="N120" s="264">
        <v>1753.6</v>
      </c>
      <c r="O120" s="264">
        <v>33616400</v>
      </c>
      <c r="P120" s="265">
        <v>8.060550084563807E-3</v>
      </c>
    </row>
    <row r="121" spans="1:16" ht="12.75" customHeight="1" x14ac:dyDescent="0.25">
      <c r="A121" s="256">
        <v>111</v>
      </c>
      <c r="B121" s="269" t="s">
        <v>68</v>
      </c>
      <c r="C121" s="261" t="s">
        <v>163</v>
      </c>
      <c r="D121" s="262">
        <v>45316</v>
      </c>
      <c r="E121" s="261">
        <v>168.7</v>
      </c>
      <c r="F121" s="261">
        <v>168.06666666666666</v>
      </c>
      <c r="G121" s="263">
        <v>166.68333333333334</v>
      </c>
      <c r="H121" s="263">
        <v>164.66666666666669</v>
      </c>
      <c r="I121" s="263">
        <v>163.28333333333336</v>
      </c>
      <c r="J121" s="263">
        <v>170.08333333333331</v>
      </c>
      <c r="K121" s="263">
        <v>171.46666666666664</v>
      </c>
      <c r="L121" s="263">
        <v>173.48333333333329</v>
      </c>
      <c r="M121" s="264">
        <v>169.45</v>
      </c>
      <c r="N121" s="264">
        <v>166.05</v>
      </c>
      <c r="O121" s="264">
        <v>40398948</v>
      </c>
      <c r="P121" s="265">
        <v>-1.1787819253438114E-2</v>
      </c>
    </row>
    <row r="122" spans="1:16" ht="12.75" customHeight="1" x14ac:dyDescent="0.25">
      <c r="A122" s="256">
        <v>112</v>
      </c>
      <c r="B122" s="269" t="s">
        <v>45</v>
      </c>
      <c r="C122" s="261" t="s">
        <v>164</v>
      </c>
      <c r="D122" s="262">
        <v>45316</v>
      </c>
      <c r="E122" s="261">
        <v>2454.4499999999998</v>
      </c>
      <c r="F122" s="261">
        <v>2458.2166666666667</v>
      </c>
      <c r="G122" s="263">
        <v>2439.7333333333336</v>
      </c>
      <c r="H122" s="263">
        <v>2425.0166666666669</v>
      </c>
      <c r="I122" s="263">
        <v>2406.5333333333338</v>
      </c>
      <c r="J122" s="263">
        <v>2472.9333333333334</v>
      </c>
      <c r="K122" s="263">
        <v>2491.4166666666661</v>
      </c>
      <c r="L122" s="263">
        <v>2506.1333333333332</v>
      </c>
      <c r="M122" s="264">
        <v>2476.6999999999998</v>
      </c>
      <c r="N122" s="264">
        <v>2443.5</v>
      </c>
      <c r="O122" s="264">
        <v>1293600</v>
      </c>
      <c r="P122" s="265">
        <v>2.6911169326030007E-2</v>
      </c>
    </row>
    <row r="123" spans="1:16" ht="12.75" customHeight="1" x14ac:dyDescent="0.25">
      <c r="A123" s="256">
        <v>113</v>
      </c>
      <c r="B123" s="269" t="s">
        <v>43</v>
      </c>
      <c r="C123" s="261" t="s">
        <v>165</v>
      </c>
      <c r="D123" s="262">
        <v>45316</v>
      </c>
      <c r="E123" s="261">
        <v>413.45</v>
      </c>
      <c r="F123" s="261">
        <v>415.63333333333338</v>
      </c>
      <c r="G123" s="263">
        <v>410.31666666666678</v>
      </c>
      <c r="H123" s="263">
        <v>407.18333333333339</v>
      </c>
      <c r="I123" s="263">
        <v>401.86666666666679</v>
      </c>
      <c r="J123" s="263">
        <v>418.76666666666677</v>
      </c>
      <c r="K123" s="263">
        <v>424.08333333333337</v>
      </c>
      <c r="L123" s="263">
        <v>427.21666666666675</v>
      </c>
      <c r="M123" s="264">
        <v>420.95</v>
      </c>
      <c r="N123" s="264">
        <v>412.5</v>
      </c>
      <c r="O123" s="264">
        <v>15468300</v>
      </c>
      <c r="P123" s="265">
        <v>-2.0665159832095575E-2</v>
      </c>
    </row>
    <row r="124" spans="1:16" ht="12.75" customHeight="1" x14ac:dyDescent="0.25">
      <c r="A124" s="256">
        <v>114</v>
      </c>
      <c r="B124" s="269" t="s">
        <v>68</v>
      </c>
      <c r="C124" s="266" t="s">
        <v>166</v>
      </c>
      <c r="D124" s="262">
        <v>45316</v>
      </c>
      <c r="E124" s="261">
        <v>584.15</v>
      </c>
      <c r="F124" s="261">
        <v>583.65</v>
      </c>
      <c r="G124" s="263">
        <v>578.04999999999995</v>
      </c>
      <c r="H124" s="263">
        <v>571.94999999999993</v>
      </c>
      <c r="I124" s="263">
        <v>566.34999999999991</v>
      </c>
      <c r="J124" s="263">
        <v>589.75</v>
      </c>
      <c r="K124" s="263">
        <v>595.35000000000014</v>
      </c>
      <c r="L124" s="263">
        <v>601.45000000000005</v>
      </c>
      <c r="M124" s="264">
        <v>589.25</v>
      </c>
      <c r="N124" s="264">
        <v>577.54999999999995</v>
      </c>
      <c r="O124" s="264">
        <v>17748000</v>
      </c>
      <c r="P124" s="265">
        <v>3.0063842135809635E-2</v>
      </c>
    </row>
    <row r="125" spans="1:16" ht="12.75" customHeight="1" x14ac:dyDescent="0.25">
      <c r="A125" s="256">
        <v>115</v>
      </c>
      <c r="B125" s="269" t="s">
        <v>41</v>
      </c>
      <c r="C125" s="261" t="s">
        <v>167</v>
      </c>
      <c r="D125" s="262">
        <v>45316</v>
      </c>
      <c r="E125" s="261">
        <v>3652.5</v>
      </c>
      <c r="F125" s="261">
        <v>3639.0500000000006</v>
      </c>
      <c r="G125" s="263">
        <v>3621.5000000000014</v>
      </c>
      <c r="H125" s="263">
        <v>3590.5000000000009</v>
      </c>
      <c r="I125" s="263">
        <v>3572.9500000000016</v>
      </c>
      <c r="J125" s="263">
        <v>3670.0500000000011</v>
      </c>
      <c r="K125" s="263">
        <v>3687.6000000000004</v>
      </c>
      <c r="L125" s="263">
        <v>3718.6000000000008</v>
      </c>
      <c r="M125" s="264">
        <v>3656.6</v>
      </c>
      <c r="N125" s="264">
        <v>3608.05</v>
      </c>
      <c r="O125" s="264">
        <v>9956400</v>
      </c>
      <c r="P125" s="265">
        <v>2.8638730473592861E-2</v>
      </c>
    </row>
    <row r="126" spans="1:16" ht="12.75" customHeight="1" x14ac:dyDescent="0.25">
      <c r="A126" s="256">
        <v>116</v>
      </c>
      <c r="B126" s="269" t="s">
        <v>87</v>
      </c>
      <c r="C126" s="261" t="s">
        <v>168</v>
      </c>
      <c r="D126" s="262">
        <v>45316</v>
      </c>
      <c r="E126" s="261">
        <v>5644.4</v>
      </c>
      <c r="F126" s="261">
        <v>5636.083333333333</v>
      </c>
      <c r="G126" s="263">
        <v>5582.4666666666662</v>
      </c>
      <c r="H126" s="263">
        <v>5520.5333333333328</v>
      </c>
      <c r="I126" s="263">
        <v>5466.9166666666661</v>
      </c>
      <c r="J126" s="263">
        <v>5698.0166666666664</v>
      </c>
      <c r="K126" s="263">
        <v>5751.6333333333332</v>
      </c>
      <c r="L126" s="263">
        <v>5813.5666666666666</v>
      </c>
      <c r="M126" s="264">
        <v>5689.7</v>
      </c>
      <c r="N126" s="264">
        <v>5574.15</v>
      </c>
      <c r="O126" s="264">
        <v>1964700</v>
      </c>
      <c r="P126" s="265">
        <v>2.5604886070002348E-2</v>
      </c>
    </row>
    <row r="127" spans="1:16" ht="12.75" customHeight="1" x14ac:dyDescent="0.25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5410.35</v>
      </c>
      <c r="F127" s="261">
        <v>5430.3499999999995</v>
      </c>
      <c r="G127" s="263">
        <v>5341.4499999999989</v>
      </c>
      <c r="H127" s="263">
        <v>5272.5499999999993</v>
      </c>
      <c r="I127" s="263">
        <v>5183.6499999999987</v>
      </c>
      <c r="J127" s="263">
        <v>5499.2499999999991</v>
      </c>
      <c r="K127" s="263">
        <v>5588.1499999999987</v>
      </c>
      <c r="L127" s="263">
        <v>5657.0499999999993</v>
      </c>
      <c r="M127" s="264">
        <v>5519.25</v>
      </c>
      <c r="N127" s="264">
        <v>5361.45</v>
      </c>
      <c r="O127" s="264">
        <v>801400</v>
      </c>
      <c r="P127" s="265">
        <v>3.2998195411188452E-2</v>
      </c>
    </row>
    <row r="128" spans="1:16" ht="12.75" customHeight="1" x14ac:dyDescent="0.25">
      <c r="A128" s="256">
        <v>118</v>
      </c>
      <c r="B128" s="269" t="s">
        <v>43</v>
      </c>
      <c r="C128" s="261" t="s">
        <v>170</v>
      </c>
      <c r="D128" s="262">
        <v>45316</v>
      </c>
      <c r="E128" s="261">
        <v>1429.8</v>
      </c>
      <c r="F128" s="261">
        <v>1430.3166666666668</v>
      </c>
      <c r="G128" s="263">
        <v>1420.6333333333337</v>
      </c>
      <c r="H128" s="263">
        <v>1411.4666666666669</v>
      </c>
      <c r="I128" s="263">
        <v>1401.7833333333338</v>
      </c>
      <c r="J128" s="263">
        <v>1439.4833333333336</v>
      </c>
      <c r="K128" s="263">
        <v>1449.1666666666665</v>
      </c>
      <c r="L128" s="263">
        <v>1458.3333333333335</v>
      </c>
      <c r="M128" s="264">
        <v>1440</v>
      </c>
      <c r="N128" s="264">
        <v>1421.15</v>
      </c>
      <c r="O128" s="264">
        <v>8901200</v>
      </c>
      <c r="P128" s="265">
        <v>-2.4766622213755001E-3</v>
      </c>
    </row>
    <row r="129" spans="1:16" ht="12.75" customHeight="1" x14ac:dyDescent="0.25">
      <c r="A129" s="256">
        <v>119</v>
      </c>
      <c r="B129" s="269" t="s">
        <v>56</v>
      </c>
      <c r="C129" s="261" t="s">
        <v>171</v>
      </c>
      <c r="D129" s="262">
        <v>45316</v>
      </c>
      <c r="E129" s="261">
        <v>1659.75</v>
      </c>
      <c r="F129" s="261">
        <v>1648.2</v>
      </c>
      <c r="G129" s="263">
        <v>1634</v>
      </c>
      <c r="H129" s="263">
        <v>1608.25</v>
      </c>
      <c r="I129" s="263">
        <v>1594.05</v>
      </c>
      <c r="J129" s="263">
        <v>1673.95</v>
      </c>
      <c r="K129" s="263">
        <v>1688.1500000000003</v>
      </c>
      <c r="L129" s="263">
        <v>1713.9</v>
      </c>
      <c r="M129" s="264">
        <v>1662.4</v>
      </c>
      <c r="N129" s="264">
        <v>1622.45</v>
      </c>
      <c r="O129" s="264">
        <v>13844950</v>
      </c>
      <c r="P129" s="265">
        <v>-2.0332854524741196E-2</v>
      </c>
    </row>
    <row r="130" spans="1:16" ht="12.75" customHeight="1" x14ac:dyDescent="0.25">
      <c r="A130" s="256">
        <v>120</v>
      </c>
      <c r="B130" s="269" t="s">
        <v>68</v>
      </c>
      <c r="C130" s="261" t="s">
        <v>172</v>
      </c>
      <c r="D130" s="262">
        <v>45316</v>
      </c>
      <c r="E130" s="261">
        <v>282.45</v>
      </c>
      <c r="F130" s="261">
        <v>281.16666666666663</v>
      </c>
      <c r="G130" s="263">
        <v>278.43333333333328</v>
      </c>
      <c r="H130" s="263">
        <v>274.41666666666663</v>
      </c>
      <c r="I130" s="263">
        <v>271.68333333333328</v>
      </c>
      <c r="J130" s="263">
        <v>285.18333333333328</v>
      </c>
      <c r="K130" s="263">
        <v>287.91666666666663</v>
      </c>
      <c r="L130" s="263">
        <v>291.93333333333328</v>
      </c>
      <c r="M130" s="264">
        <v>283.89999999999998</v>
      </c>
      <c r="N130" s="264">
        <v>277.14999999999998</v>
      </c>
      <c r="O130" s="264">
        <v>34990000</v>
      </c>
      <c r="P130" s="265">
        <v>1.5203388846979632E-2</v>
      </c>
    </row>
    <row r="131" spans="1:16" ht="12.75" customHeight="1" x14ac:dyDescent="0.25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178.6</v>
      </c>
      <c r="F131" s="261">
        <v>176.43333333333331</v>
      </c>
      <c r="G131" s="263">
        <v>173.61666666666662</v>
      </c>
      <c r="H131" s="263">
        <v>168.6333333333333</v>
      </c>
      <c r="I131" s="263">
        <v>165.81666666666661</v>
      </c>
      <c r="J131" s="263">
        <v>181.41666666666663</v>
      </c>
      <c r="K131" s="263">
        <v>184.23333333333329</v>
      </c>
      <c r="L131" s="263">
        <v>189.21666666666664</v>
      </c>
      <c r="M131" s="264">
        <v>179.25</v>
      </c>
      <c r="N131" s="264">
        <v>171.45</v>
      </c>
      <c r="O131" s="264">
        <v>55536000</v>
      </c>
      <c r="P131" s="265">
        <v>2.7082656266926661E-3</v>
      </c>
    </row>
    <row r="132" spans="1:16" ht="12.75" customHeight="1" x14ac:dyDescent="0.25">
      <c r="A132" s="256">
        <v>122</v>
      </c>
      <c r="B132" s="269" t="s">
        <v>59</v>
      </c>
      <c r="C132" s="261" t="s">
        <v>174</v>
      </c>
      <c r="D132" s="262">
        <v>45316</v>
      </c>
      <c r="E132" s="261">
        <v>530.70000000000005</v>
      </c>
      <c r="F132" s="261">
        <v>529.40000000000009</v>
      </c>
      <c r="G132" s="263">
        <v>526.95000000000016</v>
      </c>
      <c r="H132" s="263">
        <v>523.20000000000005</v>
      </c>
      <c r="I132" s="263">
        <v>520.75000000000011</v>
      </c>
      <c r="J132" s="263">
        <v>533.1500000000002</v>
      </c>
      <c r="K132" s="263">
        <v>535.6</v>
      </c>
      <c r="L132" s="263">
        <v>539.35000000000025</v>
      </c>
      <c r="M132" s="264">
        <v>531.85</v>
      </c>
      <c r="N132" s="264">
        <v>525.65</v>
      </c>
      <c r="O132" s="264">
        <v>12528000</v>
      </c>
      <c r="P132" s="265">
        <v>4.5222746079091698E-3</v>
      </c>
    </row>
    <row r="133" spans="1:16" ht="12.75" customHeight="1" x14ac:dyDescent="0.25">
      <c r="A133" s="256">
        <v>123</v>
      </c>
      <c r="B133" s="269" t="s">
        <v>56</v>
      </c>
      <c r="C133" s="261" t="s">
        <v>175</v>
      </c>
      <c r="D133" s="262">
        <v>45316</v>
      </c>
      <c r="E133" s="261">
        <v>10036.25</v>
      </c>
      <c r="F133" s="261">
        <v>10015.433333333334</v>
      </c>
      <c r="G133" s="263">
        <v>9981.216666666669</v>
      </c>
      <c r="H133" s="263">
        <v>9926.1833333333343</v>
      </c>
      <c r="I133" s="263">
        <v>9891.966666666669</v>
      </c>
      <c r="J133" s="263">
        <v>10070.466666666669</v>
      </c>
      <c r="K133" s="263">
        <v>10104.683333333336</v>
      </c>
      <c r="L133" s="263">
        <v>10159.716666666669</v>
      </c>
      <c r="M133" s="264">
        <v>10049.65</v>
      </c>
      <c r="N133" s="264">
        <v>9960.4</v>
      </c>
      <c r="O133" s="264">
        <v>3473050</v>
      </c>
      <c r="P133" s="265">
        <v>6.1707829361917869E-3</v>
      </c>
    </row>
    <row r="134" spans="1:16" ht="12.75" customHeight="1" x14ac:dyDescent="0.25">
      <c r="A134" s="256">
        <v>124</v>
      </c>
      <c r="B134" s="269" t="s">
        <v>59</v>
      </c>
      <c r="C134" s="261" t="s">
        <v>176</v>
      </c>
      <c r="D134" s="262">
        <v>45316</v>
      </c>
      <c r="E134" s="261">
        <v>1082.5999999999999</v>
      </c>
      <c r="F134" s="261">
        <v>1078.2166666666667</v>
      </c>
      <c r="G134" s="263">
        <v>1070.0333333333333</v>
      </c>
      <c r="H134" s="263">
        <v>1057.4666666666667</v>
      </c>
      <c r="I134" s="263">
        <v>1049.2833333333333</v>
      </c>
      <c r="J134" s="263">
        <v>1090.7833333333333</v>
      </c>
      <c r="K134" s="263">
        <v>1098.9666666666667</v>
      </c>
      <c r="L134" s="263">
        <v>1111.5333333333333</v>
      </c>
      <c r="M134" s="264">
        <v>1086.4000000000001</v>
      </c>
      <c r="N134" s="264">
        <v>1065.6500000000001</v>
      </c>
      <c r="O134" s="264">
        <v>9187500</v>
      </c>
      <c r="P134" s="265">
        <v>2.0613834173156208E-3</v>
      </c>
    </row>
    <row r="135" spans="1:16" ht="12.75" customHeight="1" x14ac:dyDescent="0.25">
      <c r="A135" s="256">
        <v>125</v>
      </c>
      <c r="B135" s="269" t="s">
        <v>45</v>
      </c>
      <c r="C135" s="261" t="s">
        <v>177</v>
      </c>
      <c r="D135" s="262">
        <v>45316</v>
      </c>
      <c r="E135" s="261">
        <v>3201.5</v>
      </c>
      <c r="F135" s="261">
        <v>3196.7333333333336</v>
      </c>
      <c r="G135" s="263">
        <v>3174.4666666666672</v>
      </c>
      <c r="H135" s="263">
        <v>3147.4333333333334</v>
      </c>
      <c r="I135" s="263">
        <v>3125.166666666667</v>
      </c>
      <c r="J135" s="263">
        <v>3223.7666666666673</v>
      </c>
      <c r="K135" s="263">
        <v>3246.0333333333338</v>
      </c>
      <c r="L135" s="263">
        <v>3273.0666666666675</v>
      </c>
      <c r="M135" s="264">
        <v>3219</v>
      </c>
      <c r="N135" s="264">
        <v>3169.7</v>
      </c>
      <c r="O135" s="264">
        <v>2970000</v>
      </c>
      <c r="P135" s="265">
        <v>2.5654874426140968E-3</v>
      </c>
    </row>
    <row r="136" spans="1:16" ht="12.75" customHeight="1" x14ac:dyDescent="0.25">
      <c r="A136" s="256">
        <v>126</v>
      </c>
      <c r="B136" s="269" t="s">
        <v>43</v>
      </c>
      <c r="C136" s="268" t="s">
        <v>178</v>
      </c>
      <c r="D136" s="262">
        <v>45316</v>
      </c>
      <c r="E136" s="261">
        <v>1588.5</v>
      </c>
      <c r="F136" s="261">
        <v>1579.4833333333333</v>
      </c>
      <c r="G136" s="263">
        <v>1566.2666666666667</v>
      </c>
      <c r="H136" s="263">
        <v>1544.0333333333333</v>
      </c>
      <c r="I136" s="263">
        <v>1530.8166666666666</v>
      </c>
      <c r="J136" s="263">
        <v>1601.7166666666667</v>
      </c>
      <c r="K136" s="263">
        <v>1614.9333333333334</v>
      </c>
      <c r="L136" s="263">
        <v>1637.1666666666667</v>
      </c>
      <c r="M136" s="264">
        <v>1592.7</v>
      </c>
      <c r="N136" s="264">
        <v>1557.25</v>
      </c>
      <c r="O136" s="264">
        <v>1449600</v>
      </c>
      <c r="P136" s="265">
        <v>-4.025423728813559E-2</v>
      </c>
    </row>
    <row r="137" spans="1:16" ht="12.75" customHeight="1" x14ac:dyDescent="0.25">
      <c r="A137" s="256">
        <v>127</v>
      </c>
      <c r="B137" s="269" t="s">
        <v>68</v>
      </c>
      <c r="C137" s="268" t="s">
        <v>179</v>
      </c>
      <c r="D137" s="262">
        <v>45316</v>
      </c>
      <c r="E137" s="261">
        <v>908.2</v>
      </c>
      <c r="F137" s="261">
        <v>905.5333333333333</v>
      </c>
      <c r="G137" s="263">
        <v>899.41666666666663</v>
      </c>
      <c r="H137" s="263">
        <v>890.63333333333333</v>
      </c>
      <c r="I137" s="263">
        <v>884.51666666666665</v>
      </c>
      <c r="J137" s="263">
        <v>914.31666666666661</v>
      </c>
      <c r="K137" s="263">
        <v>920.43333333333339</v>
      </c>
      <c r="L137" s="263">
        <v>929.21666666666658</v>
      </c>
      <c r="M137" s="264">
        <v>911.65</v>
      </c>
      <c r="N137" s="264">
        <v>896.75</v>
      </c>
      <c r="O137" s="264">
        <v>6712800</v>
      </c>
      <c r="P137" s="265">
        <v>1.9438707325962822E-2</v>
      </c>
    </row>
    <row r="138" spans="1:16" ht="12.75" customHeight="1" x14ac:dyDescent="0.25">
      <c r="A138" s="256">
        <v>128</v>
      </c>
      <c r="B138" s="269" t="s">
        <v>84</v>
      </c>
      <c r="C138" s="261" t="s">
        <v>180</v>
      </c>
      <c r="D138" s="262">
        <v>45316</v>
      </c>
      <c r="E138" s="261">
        <v>1328.05</v>
      </c>
      <c r="F138" s="261">
        <v>1328.9333333333334</v>
      </c>
      <c r="G138" s="263">
        <v>1313.8666666666668</v>
      </c>
      <c r="H138" s="263">
        <v>1299.6833333333334</v>
      </c>
      <c r="I138" s="263">
        <v>1284.6166666666668</v>
      </c>
      <c r="J138" s="263">
        <v>1343.1166666666668</v>
      </c>
      <c r="K138" s="263">
        <v>1358.1833333333334</v>
      </c>
      <c r="L138" s="263">
        <v>1372.3666666666668</v>
      </c>
      <c r="M138" s="264">
        <v>1344</v>
      </c>
      <c r="N138" s="264">
        <v>1314.75</v>
      </c>
      <c r="O138" s="264">
        <v>3349600</v>
      </c>
      <c r="P138" s="265">
        <v>1.5276430649854511E-2</v>
      </c>
    </row>
    <row r="139" spans="1:16" ht="12.75" customHeight="1" x14ac:dyDescent="0.25">
      <c r="A139" s="256">
        <v>129</v>
      </c>
      <c r="B139" s="269" t="s">
        <v>56</v>
      </c>
      <c r="C139" s="261" t="s">
        <v>181</v>
      </c>
      <c r="D139" s="262">
        <v>45316</v>
      </c>
      <c r="E139" s="261">
        <v>109.85</v>
      </c>
      <c r="F139" s="261">
        <v>109.88333333333333</v>
      </c>
      <c r="G139" s="263">
        <v>108.76666666666665</v>
      </c>
      <c r="H139" s="263">
        <v>107.68333333333332</v>
      </c>
      <c r="I139" s="263">
        <v>106.56666666666665</v>
      </c>
      <c r="J139" s="263">
        <v>110.96666666666665</v>
      </c>
      <c r="K139" s="263">
        <v>112.08333333333333</v>
      </c>
      <c r="L139" s="263">
        <v>113.16666666666666</v>
      </c>
      <c r="M139" s="264">
        <v>111</v>
      </c>
      <c r="N139" s="264">
        <v>108.8</v>
      </c>
      <c r="O139" s="264">
        <v>100493400</v>
      </c>
      <c r="P139" s="265">
        <v>9.1259090260943955E-3</v>
      </c>
    </row>
    <row r="140" spans="1:16" ht="12.75" customHeight="1" x14ac:dyDescent="0.25">
      <c r="A140" s="256">
        <v>130</v>
      </c>
      <c r="B140" s="269" t="s">
        <v>87</v>
      </c>
      <c r="C140" s="266" t="s">
        <v>182</v>
      </c>
      <c r="D140" s="262">
        <v>45316</v>
      </c>
      <c r="E140" s="261">
        <v>2559.5500000000002</v>
      </c>
      <c r="F140" s="261">
        <v>2552.6833333333334</v>
      </c>
      <c r="G140" s="263">
        <v>2528.6166666666668</v>
      </c>
      <c r="H140" s="263">
        <v>2497.6833333333334</v>
      </c>
      <c r="I140" s="263">
        <v>2473.6166666666668</v>
      </c>
      <c r="J140" s="263">
        <v>2583.6166666666668</v>
      </c>
      <c r="K140" s="263">
        <v>2607.6833333333334</v>
      </c>
      <c r="L140" s="263">
        <v>2638.6166666666668</v>
      </c>
      <c r="M140" s="264">
        <v>2576.75</v>
      </c>
      <c r="N140" s="264">
        <v>2521.75</v>
      </c>
      <c r="O140" s="264">
        <v>2829475</v>
      </c>
      <c r="P140" s="265">
        <v>-4.1992551210428303E-2</v>
      </c>
    </row>
    <row r="141" spans="1:16" ht="12.75" customHeight="1" x14ac:dyDescent="0.25">
      <c r="A141" s="256">
        <v>131</v>
      </c>
      <c r="B141" s="269" t="s">
        <v>56</v>
      </c>
      <c r="C141" s="261" t="s">
        <v>183</v>
      </c>
      <c r="D141" s="262">
        <v>45316</v>
      </c>
      <c r="E141" s="261">
        <v>139970.04999999999</v>
      </c>
      <c r="F141" s="261">
        <v>139462.21666666667</v>
      </c>
      <c r="G141" s="263">
        <v>138551.83333333334</v>
      </c>
      <c r="H141" s="263">
        <v>137133.61666666667</v>
      </c>
      <c r="I141" s="263">
        <v>136223.23333333334</v>
      </c>
      <c r="J141" s="263">
        <v>140880.43333333335</v>
      </c>
      <c r="K141" s="263">
        <v>141790.81666666665</v>
      </c>
      <c r="L141" s="263">
        <v>143209.03333333335</v>
      </c>
      <c r="M141" s="264">
        <v>140372.6</v>
      </c>
      <c r="N141" s="264">
        <v>138044</v>
      </c>
      <c r="O141" s="264">
        <v>43710</v>
      </c>
      <c r="P141" s="265">
        <v>-2.5102692834322229E-3</v>
      </c>
    </row>
    <row r="142" spans="1:16" ht="12.75" customHeight="1" x14ac:dyDescent="0.25">
      <c r="A142" s="256">
        <v>132</v>
      </c>
      <c r="B142" s="269" t="s">
        <v>68</v>
      </c>
      <c r="C142" s="261" t="s">
        <v>184</v>
      </c>
      <c r="D142" s="262">
        <v>45316</v>
      </c>
      <c r="E142" s="261">
        <v>1437.3</v>
      </c>
      <c r="F142" s="261">
        <v>1424.05</v>
      </c>
      <c r="G142" s="263">
        <v>1403.1</v>
      </c>
      <c r="H142" s="263">
        <v>1368.8999999999999</v>
      </c>
      <c r="I142" s="263">
        <v>1347.9499999999998</v>
      </c>
      <c r="J142" s="263">
        <v>1458.25</v>
      </c>
      <c r="K142" s="263">
        <v>1479.2000000000003</v>
      </c>
      <c r="L142" s="263">
        <v>1513.4</v>
      </c>
      <c r="M142" s="264">
        <v>1445</v>
      </c>
      <c r="N142" s="264">
        <v>1389.85</v>
      </c>
      <c r="O142" s="264">
        <v>6975650</v>
      </c>
      <c r="P142" s="265">
        <v>-1.7202634637737312E-2</v>
      </c>
    </row>
    <row r="143" spans="1:16" ht="12.75" customHeight="1" x14ac:dyDescent="0.25">
      <c r="A143" s="256">
        <v>133</v>
      </c>
      <c r="B143" s="269" t="s">
        <v>132</v>
      </c>
      <c r="C143" s="261" t="s">
        <v>185</v>
      </c>
      <c r="D143" s="262">
        <v>45316</v>
      </c>
      <c r="E143" s="261">
        <v>133.80000000000001</v>
      </c>
      <c r="F143" s="261">
        <v>134.28333333333333</v>
      </c>
      <c r="G143" s="263">
        <v>131.96666666666667</v>
      </c>
      <c r="H143" s="263">
        <v>130.13333333333333</v>
      </c>
      <c r="I143" s="263">
        <v>127.81666666666666</v>
      </c>
      <c r="J143" s="263">
        <v>136.11666666666667</v>
      </c>
      <c r="K143" s="263">
        <v>138.43333333333334</v>
      </c>
      <c r="L143" s="263">
        <v>140.26666666666668</v>
      </c>
      <c r="M143" s="264">
        <v>136.6</v>
      </c>
      <c r="N143" s="264">
        <v>132.44999999999999</v>
      </c>
      <c r="O143" s="264">
        <v>87240000</v>
      </c>
      <c r="P143" s="265">
        <v>-2.7993649201972091E-2</v>
      </c>
    </row>
    <row r="144" spans="1:16" ht="12.75" customHeight="1" x14ac:dyDescent="0.25">
      <c r="A144" s="256">
        <v>134</v>
      </c>
      <c r="B144" s="269" t="s">
        <v>45</v>
      </c>
      <c r="C144" s="261" t="s">
        <v>186</v>
      </c>
      <c r="D144" s="262">
        <v>45316</v>
      </c>
      <c r="E144" s="261">
        <v>5113.6499999999996</v>
      </c>
      <c r="F144" s="261">
        <v>5110.7333333333336</v>
      </c>
      <c r="G144" s="263">
        <v>5044.916666666667</v>
      </c>
      <c r="H144" s="263">
        <v>4976.1833333333334</v>
      </c>
      <c r="I144" s="263">
        <v>4910.3666666666668</v>
      </c>
      <c r="J144" s="263">
        <v>5179.4666666666672</v>
      </c>
      <c r="K144" s="263">
        <v>5245.2833333333328</v>
      </c>
      <c r="L144" s="263">
        <v>5314.0166666666673</v>
      </c>
      <c r="M144" s="264">
        <v>5176.55</v>
      </c>
      <c r="N144" s="264">
        <v>5042</v>
      </c>
      <c r="O144" s="264">
        <v>1240500</v>
      </c>
      <c r="P144" s="265">
        <v>-6.1290710251171738E-3</v>
      </c>
    </row>
    <row r="145" spans="1:16" ht="12.75" customHeight="1" x14ac:dyDescent="0.25">
      <c r="A145" s="256">
        <v>135</v>
      </c>
      <c r="B145" s="269" t="s">
        <v>39</v>
      </c>
      <c r="C145" s="261" t="s">
        <v>187</v>
      </c>
      <c r="D145" s="262">
        <v>45316</v>
      </c>
      <c r="E145" s="261">
        <v>3420.05</v>
      </c>
      <c r="F145" s="261">
        <v>3431.2000000000003</v>
      </c>
      <c r="G145" s="263">
        <v>3397.4000000000005</v>
      </c>
      <c r="H145" s="263">
        <v>3374.7500000000005</v>
      </c>
      <c r="I145" s="263">
        <v>3340.9500000000007</v>
      </c>
      <c r="J145" s="263">
        <v>3453.8500000000004</v>
      </c>
      <c r="K145" s="263">
        <v>3487.6500000000005</v>
      </c>
      <c r="L145" s="263">
        <v>3510.3</v>
      </c>
      <c r="M145" s="264">
        <v>3465</v>
      </c>
      <c r="N145" s="264">
        <v>3408.55</v>
      </c>
      <c r="O145" s="264">
        <v>1603200</v>
      </c>
      <c r="P145" s="265">
        <v>-2.054154995331466E-3</v>
      </c>
    </row>
    <row r="146" spans="1:16" ht="12.75" customHeight="1" x14ac:dyDescent="0.25">
      <c r="A146" s="256">
        <v>136</v>
      </c>
      <c r="B146" s="269" t="s">
        <v>59</v>
      </c>
      <c r="C146" s="261" t="s">
        <v>188</v>
      </c>
      <c r="D146" s="262">
        <v>45316</v>
      </c>
      <c r="E146" s="261">
        <v>2519.9</v>
      </c>
      <c r="F146" s="261">
        <v>2514.3000000000002</v>
      </c>
      <c r="G146" s="263">
        <v>2503.5500000000002</v>
      </c>
      <c r="H146" s="263">
        <v>2487.1999999999998</v>
      </c>
      <c r="I146" s="263">
        <v>2476.4499999999998</v>
      </c>
      <c r="J146" s="263">
        <v>2530.6500000000005</v>
      </c>
      <c r="K146" s="263">
        <v>2541.4000000000005</v>
      </c>
      <c r="L146" s="263">
        <v>2557.7500000000009</v>
      </c>
      <c r="M146" s="264">
        <v>2525.0500000000002</v>
      </c>
      <c r="N146" s="264">
        <v>2497.9499999999998</v>
      </c>
      <c r="O146" s="264">
        <v>6267200</v>
      </c>
      <c r="P146" s="265">
        <v>2.7611989243785662E-2</v>
      </c>
    </row>
    <row r="147" spans="1:16" ht="12.75" customHeight="1" x14ac:dyDescent="0.25">
      <c r="A147" s="256">
        <v>137</v>
      </c>
      <c r="B147" s="269" t="s">
        <v>132</v>
      </c>
      <c r="C147" s="261" t="s">
        <v>189</v>
      </c>
      <c r="D147" s="262">
        <v>45316</v>
      </c>
      <c r="E147" s="261">
        <v>210.8</v>
      </c>
      <c r="F147" s="261">
        <v>208.98333333333335</v>
      </c>
      <c r="G147" s="263">
        <v>206.51666666666671</v>
      </c>
      <c r="H147" s="263">
        <v>202.23333333333335</v>
      </c>
      <c r="I147" s="263">
        <v>199.76666666666671</v>
      </c>
      <c r="J147" s="263">
        <v>213.26666666666671</v>
      </c>
      <c r="K147" s="263">
        <v>215.73333333333335</v>
      </c>
      <c r="L147" s="263">
        <v>220.01666666666671</v>
      </c>
      <c r="M147" s="264">
        <v>211.45</v>
      </c>
      <c r="N147" s="264">
        <v>204.7</v>
      </c>
      <c r="O147" s="264">
        <v>96246000</v>
      </c>
      <c r="P147" s="265">
        <v>-4.1903342955582458E-3</v>
      </c>
    </row>
    <row r="148" spans="1:16" ht="12.75" customHeight="1" x14ac:dyDescent="0.25">
      <c r="A148" s="256">
        <v>138</v>
      </c>
      <c r="B148" s="269" t="s">
        <v>190</v>
      </c>
      <c r="C148" s="261" t="s">
        <v>191</v>
      </c>
      <c r="D148" s="262">
        <v>45316</v>
      </c>
      <c r="E148" s="261">
        <v>308.45</v>
      </c>
      <c r="F148" s="261">
        <v>306.48333333333329</v>
      </c>
      <c r="G148" s="263">
        <v>303.31666666666661</v>
      </c>
      <c r="H148" s="263">
        <v>298.18333333333334</v>
      </c>
      <c r="I148" s="263">
        <v>295.01666666666665</v>
      </c>
      <c r="J148" s="263">
        <v>311.61666666666656</v>
      </c>
      <c r="K148" s="263">
        <v>314.78333333333319</v>
      </c>
      <c r="L148" s="263">
        <v>319.91666666666652</v>
      </c>
      <c r="M148" s="264">
        <v>309.64999999999998</v>
      </c>
      <c r="N148" s="264">
        <v>301.35000000000002</v>
      </c>
      <c r="O148" s="264">
        <v>116610000</v>
      </c>
      <c r="P148" s="265">
        <v>5.4101694915254239E-2</v>
      </c>
    </row>
    <row r="149" spans="1:16" ht="12.75" customHeight="1" x14ac:dyDescent="0.25">
      <c r="A149" s="256">
        <v>139</v>
      </c>
      <c r="B149" s="269" t="s">
        <v>108</v>
      </c>
      <c r="C149" s="261" t="s">
        <v>192</v>
      </c>
      <c r="D149" s="262">
        <v>45316</v>
      </c>
      <c r="E149" s="261">
        <v>1522</v>
      </c>
      <c r="F149" s="261">
        <v>1519.4666666666665</v>
      </c>
      <c r="G149" s="263">
        <v>1507.9333333333329</v>
      </c>
      <c r="H149" s="263">
        <v>1493.8666666666666</v>
      </c>
      <c r="I149" s="263">
        <v>1482.333333333333</v>
      </c>
      <c r="J149" s="263">
        <v>1533.5333333333328</v>
      </c>
      <c r="K149" s="263">
        <v>1545.0666666666662</v>
      </c>
      <c r="L149" s="263">
        <v>1559.1333333333328</v>
      </c>
      <c r="M149" s="264">
        <v>1531</v>
      </c>
      <c r="N149" s="264">
        <v>1505.4</v>
      </c>
      <c r="O149" s="264">
        <v>6060600</v>
      </c>
      <c r="P149" s="265">
        <v>6.822948797038865E-2</v>
      </c>
    </row>
    <row r="150" spans="1:16" ht="12.75" customHeight="1" x14ac:dyDescent="0.25">
      <c r="A150" s="256">
        <v>140</v>
      </c>
      <c r="B150" s="269" t="s">
        <v>87</v>
      </c>
      <c r="C150" s="266" t="s">
        <v>193</v>
      </c>
      <c r="D150" s="262">
        <v>45316</v>
      </c>
      <c r="E150" s="261">
        <v>6891.05</v>
      </c>
      <c r="F150" s="261">
        <v>6823.9500000000007</v>
      </c>
      <c r="G150" s="263">
        <v>6495.0500000000011</v>
      </c>
      <c r="H150" s="263">
        <v>6099.05</v>
      </c>
      <c r="I150" s="263">
        <v>5770.1500000000005</v>
      </c>
      <c r="J150" s="263">
        <v>7219.9500000000016</v>
      </c>
      <c r="K150" s="263">
        <v>7548.8500000000013</v>
      </c>
      <c r="L150" s="263">
        <v>7944.8500000000022</v>
      </c>
      <c r="M150" s="264">
        <v>7152.85</v>
      </c>
      <c r="N150" s="264">
        <v>6427.95</v>
      </c>
      <c r="O150" s="264">
        <v>1418200</v>
      </c>
      <c r="P150" s="265">
        <v>7.2606262290122528E-2</v>
      </c>
    </row>
    <row r="151" spans="1:16" ht="12.75" customHeight="1" x14ac:dyDescent="0.25">
      <c r="A151" s="256">
        <v>141</v>
      </c>
      <c r="B151" s="269" t="s">
        <v>84</v>
      </c>
      <c r="C151" s="268" t="s">
        <v>194</v>
      </c>
      <c r="D151" s="262">
        <v>45316</v>
      </c>
      <c r="E151" s="261">
        <v>241.75</v>
      </c>
      <c r="F151" s="261">
        <v>239.68333333333331</v>
      </c>
      <c r="G151" s="263">
        <v>236.96666666666661</v>
      </c>
      <c r="H151" s="263">
        <v>232.18333333333331</v>
      </c>
      <c r="I151" s="263">
        <v>229.46666666666661</v>
      </c>
      <c r="J151" s="263">
        <v>244.46666666666661</v>
      </c>
      <c r="K151" s="263">
        <v>247.18333333333331</v>
      </c>
      <c r="L151" s="263">
        <v>251.96666666666661</v>
      </c>
      <c r="M151" s="264">
        <v>242.4</v>
      </c>
      <c r="N151" s="264">
        <v>234.9</v>
      </c>
      <c r="O151" s="264">
        <v>98791000</v>
      </c>
      <c r="P151" s="265">
        <v>8.06030489345574E-2</v>
      </c>
    </row>
    <row r="152" spans="1:16" ht="12.75" customHeight="1" x14ac:dyDescent="0.25">
      <c r="A152" s="256">
        <v>142</v>
      </c>
      <c r="B152" s="269" t="s">
        <v>47</v>
      </c>
      <c r="C152" s="261" t="s">
        <v>195</v>
      </c>
      <c r="D152" s="262">
        <v>45316</v>
      </c>
      <c r="E152" s="261">
        <v>37719.050000000003</v>
      </c>
      <c r="F152" s="261">
        <v>37756.333333333336</v>
      </c>
      <c r="G152" s="263">
        <v>37512.716666666674</v>
      </c>
      <c r="H152" s="263">
        <v>37306.383333333339</v>
      </c>
      <c r="I152" s="263">
        <v>37062.766666666677</v>
      </c>
      <c r="J152" s="263">
        <v>37962.666666666672</v>
      </c>
      <c r="K152" s="263">
        <v>38206.283333333326</v>
      </c>
      <c r="L152" s="263">
        <v>38412.616666666669</v>
      </c>
      <c r="M152" s="264">
        <v>37999.949999999997</v>
      </c>
      <c r="N152" s="264">
        <v>37550</v>
      </c>
      <c r="O152" s="264">
        <v>188595</v>
      </c>
      <c r="P152" s="265">
        <v>-3.0758556891766882E-2</v>
      </c>
    </row>
    <row r="153" spans="1:16" ht="12.75" customHeight="1" x14ac:dyDescent="0.25">
      <c r="A153" s="256">
        <v>143</v>
      </c>
      <c r="B153" s="269" t="s">
        <v>43</v>
      </c>
      <c r="C153" s="261" t="s">
        <v>196</v>
      </c>
      <c r="D153" s="262">
        <v>45316</v>
      </c>
      <c r="E153" s="261">
        <v>896.15</v>
      </c>
      <c r="F153" s="261">
        <v>899.66666666666663</v>
      </c>
      <c r="G153" s="263">
        <v>887.5333333333333</v>
      </c>
      <c r="H153" s="263">
        <v>878.91666666666663</v>
      </c>
      <c r="I153" s="263">
        <v>866.7833333333333</v>
      </c>
      <c r="J153" s="263">
        <v>908.2833333333333</v>
      </c>
      <c r="K153" s="263">
        <v>920.41666666666674</v>
      </c>
      <c r="L153" s="263">
        <v>929.0333333333333</v>
      </c>
      <c r="M153" s="264">
        <v>911.8</v>
      </c>
      <c r="N153" s="264">
        <v>891.05</v>
      </c>
      <c r="O153" s="264">
        <v>13806000</v>
      </c>
      <c r="P153" s="265">
        <v>1.159531790954553E-2</v>
      </c>
    </row>
    <row r="154" spans="1:16" ht="12.75" customHeight="1" x14ac:dyDescent="0.25">
      <c r="A154" s="256">
        <v>144</v>
      </c>
      <c r="B154" s="269" t="s">
        <v>87</v>
      </c>
      <c r="C154" s="261" t="s">
        <v>197</v>
      </c>
      <c r="D154" s="262">
        <v>45316</v>
      </c>
      <c r="E154" s="261">
        <v>7886.3</v>
      </c>
      <c r="F154" s="261">
        <v>7860.2333333333336</v>
      </c>
      <c r="G154" s="263">
        <v>7790.6166666666668</v>
      </c>
      <c r="H154" s="263">
        <v>7694.9333333333334</v>
      </c>
      <c r="I154" s="263">
        <v>7625.3166666666666</v>
      </c>
      <c r="J154" s="263">
        <v>7955.916666666667</v>
      </c>
      <c r="K154" s="263">
        <v>8025.5333333333338</v>
      </c>
      <c r="L154" s="263">
        <v>8121.2166666666672</v>
      </c>
      <c r="M154" s="264">
        <v>7929.85</v>
      </c>
      <c r="N154" s="264">
        <v>7764.55</v>
      </c>
      <c r="O154" s="264">
        <v>1773200</v>
      </c>
      <c r="P154" s="265">
        <v>-1.8542093319311451E-2</v>
      </c>
    </row>
    <row r="155" spans="1:16" ht="12.75" customHeight="1" x14ac:dyDescent="0.25">
      <c r="A155" s="256">
        <v>145</v>
      </c>
      <c r="B155" s="269" t="s">
        <v>84</v>
      </c>
      <c r="C155" s="266" t="s">
        <v>198</v>
      </c>
      <c r="D155" s="262">
        <v>45316</v>
      </c>
      <c r="E155" s="261">
        <v>243.7</v>
      </c>
      <c r="F155" s="261">
        <v>243.1</v>
      </c>
      <c r="G155" s="263">
        <v>240.5</v>
      </c>
      <c r="H155" s="263">
        <v>237.3</v>
      </c>
      <c r="I155" s="263">
        <v>234.70000000000002</v>
      </c>
      <c r="J155" s="263">
        <v>246.29999999999998</v>
      </c>
      <c r="K155" s="263">
        <v>248.89999999999995</v>
      </c>
      <c r="L155" s="263">
        <v>252.09999999999997</v>
      </c>
      <c r="M155" s="264">
        <v>245.7</v>
      </c>
      <c r="N155" s="264">
        <v>239.9</v>
      </c>
      <c r="O155" s="264">
        <v>43899000</v>
      </c>
      <c r="P155" s="265">
        <v>2.998521855423383E-2</v>
      </c>
    </row>
    <row r="156" spans="1:16" ht="12.75" customHeight="1" x14ac:dyDescent="0.25">
      <c r="A156" s="256">
        <v>146</v>
      </c>
      <c r="B156" s="269" t="s">
        <v>68</v>
      </c>
      <c r="C156" s="261" t="s">
        <v>199</v>
      </c>
      <c r="D156" s="262">
        <v>45316</v>
      </c>
      <c r="E156" s="261">
        <v>413.55</v>
      </c>
      <c r="F156" s="261">
        <v>408.41666666666669</v>
      </c>
      <c r="G156" s="263">
        <v>402.08333333333337</v>
      </c>
      <c r="H156" s="263">
        <v>390.61666666666667</v>
      </c>
      <c r="I156" s="263">
        <v>384.28333333333336</v>
      </c>
      <c r="J156" s="263">
        <v>419.88333333333338</v>
      </c>
      <c r="K156" s="263">
        <v>426.21666666666675</v>
      </c>
      <c r="L156" s="263">
        <v>437.68333333333339</v>
      </c>
      <c r="M156" s="264">
        <v>414.75</v>
      </c>
      <c r="N156" s="264">
        <v>396.95</v>
      </c>
      <c r="O156" s="264">
        <v>68355000</v>
      </c>
      <c r="P156" s="265">
        <v>-5.3597295992274266E-2</v>
      </c>
    </row>
    <row r="157" spans="1:16" ht="12.75" customHeight="1" x14ac:dyDescent="0.25">
      <c r="A157" s="256">
        <v>147</v>
      </c>
      <c r="B157" s="269" t="s">
        <v>59</v>
      </c>
      <c r="C157" s="261" t="s">
        <v>200</v>
      </c>
      <c r="D157" s="262">
        <v>45316</v>
      </c>
      <c r="E157" s="261">
        <v>2695.45</v>
      </c>
      <c r="F157" s="261">
        <v>2700.1</v>
      </c>
      <c r="G157" s="263">
        <v>2679.35</v>
      </c>
      <c r="H157" s="263">
        <v>2663.25</v>
      </c>
      <c r="I157" s="263">
        <v>2642.5</v>
      </c>
      <c r="J157" s="263">
        <v>2716.2</v>
      </c>
      <c r="K157" s="263">
        <v>2736.95</v>
      </c>
      <c r="L157" s="263">
        <v>2753.0499999999997</v>
      </c>
      <c r="M157" s="264">
        <v>2720.85</v>
      </c>
      <c r="N157" s="264">
        <v>2684</v>
      </c>
      <c r="O157" s="264">
        <v>3100000</v>
      </c>
      <c r="P157" s="265">
        <v>2.2174594015332619E-2</v>
      </c>
    </row>
    <row r="158" spans="1:16" ht="12.75" customHeight="1" x14ac:dyDescent="0.25">
      <c r="A158" s="256">
        <v>148</v>
      </c>
      <c r="B158" s="269" t="s">
        <v>39</v>
      </c>
      <c r="C158" s="261" t="s">
        <v>201</v>
      </c>
      <c r="D158" s="262">
        <v>45316</v>
      </c>
      <c r="E158" s="261">
        <v>3417.1</v>
      </c>
      <c r="F158" s="261">
        <v>3403.3833333333332</v>
      </c>
      <c r="G158" s="263">
        <v>3370.1666666666665</v>
      </c>
      <c r="H158" s="263">
        <v>3323.2333333333331</v>
      </c>
      <c r="I158" s="263">
        <v>3290.0166666666664</v>
      </c>
      <c r="J158" s="263">
        <v>3450.3166666666666</v>
      </c>
      <c r="K158" s="263">
        <v>3483.5333333333338</v>
      </c>
      <c r="L158" s="263">
        <v>3530.4666666666667</v>
      </c>
      <c r="M158" s="264">
        <v>3436.6</v>
      </c>
      <c r="N158" s="264">
        <v>3356.45</v>
      </c>
      <c r="O158" s="264">
        <v>2013250</v>
      </c>
      <c r="P158" s="265">
        <v>-2.9714002723783585E-3</v>
      </c>
    </row>
    <row r="159" spans="1:16" ht="12.75" customHeight="1" x14ac:dyDescent="0.25">
      <c r="A159" s="256">
        <v>149</v>
      </c>
      <c r="B159" s="269" t="s">
        <v>63</v>
      </c>
      <c r="C159" s="261" t="s">
        <v>202</v>
      </c>
      <c r="D159" s="262">
        <v>45316</v>
      </c>
      <c r="E159" s="261">
        <v>102.15</v>
      </c>
      <c r="F159" s="261">
        <v>101.2</v>
      </c>
      <c r="G159" s="263">
        <v>99.800000000000011</v>
      </c>
      <c r="H159" s="263">
        <v>97.45</v>
      </c>
      <c r="I159" s="263">
        <v>96.050000000000011</v>
      </c>
      <c r="J159" s="263">
        <v>103.55000000000001</v>
      </c>
      <c r="K159" s="263">
        <v>104.95000000000002</v>
      </c>
      <c r="L159" s="263">
        <v>107.30000000000001</v>
      </c>
      <c r="M159" s="264">
        <v>102.6</v>
      </c>
      <c r="N159" s="264">
        <v>98.85</v>
      </c>
      <c r="O159" s="264">
        <v>261064000</v>
      </c>
      <c r="P159" s="265">
        <v>2.9237368321453353E-2</v>
      </c>
    </row>
    <row r="160" spans="1:16" ht="12.75" customHeight="1" x14ac:dyDescent="0.25">
      <c r="A160" s="256">
        <v>150</v>
      </c>
      <c r="B160" s="269" t="s">
        <v>45</v>
      </c>
      <c r="C160" s="261" t="s">
        <v>203</v>
      </c>
      <c r="D160" s="262">
        <v>45316</v>
      </c>
      <c r="E160" s="261">
        <v>4407.45</v>
      </c>
      <c r="F160" s="261">
        <v>4402.6333333333332</v>
      </c>
      <c r="G160" s="263">
        <v>4279.8166666666666</v>
      </c>
      <c r="H160" s="263">
        <v>4152.1833333333334</v>
      </c>
      <c r="I160" s="263">
        <v>4029.3666666666668</v>
      </c>
      <c r="J160" s="263">
        <v>4530.2666666666664</v>
      </c>
      <c r="K160" s="263">
        <v>4653.0833333333321</v>
      </c>
      <c r="L160" s="263">
        <v>4780.7166666666662</v>
      </c>
      <c r="M160" s="264">
        <v>4525.45</v>
      </c>
      <c r="N160" s="264">
        <v>4275</v>
      </c>
      <c r="O160" s="264">
        <v>2899100</v>
      </c>
      <c r="P160" s="265">
        <v>-4.2063177372455726E-2</v>
      </c>
    </row>
    <row r="161" spans="1:16" ht="12.75" customHeight="1" x14ac:dyDescent="0.25">
      <c r="A161" s="256">
        <v>151</v>
      </c>
      <c r="B161" s="269" t="s">
        <v>190</v>
      </c>
      <c r="C161" s="268" t="s">
        <v>204</v>
      </c>
      <c r="D161" s="262">
        <v>45316</v>
      </c>
      <c r="E161" s="261">
        <v>236.5</v>
      </c>
      <c r="F161" s="261">
        <v>235.75</v>
      </c>
      <c r="G161" s="263">
        <v>233.65</v>
      </c>
      <c r="H161" s="263">
        <v>230.8</v>
      </c>
      <c r="I161" s="263">
        <v>228.70000000000002</v>
      </c>
      <c r="J161" s="263">
        <v>238.6</v>
      </c>
      <c r="K161" s="263">
        <v>240.70000000000002</v>
      </c>
      <c r="L161" s="263">
        <v>243.54999999999998</v>
      </c>
      <c r="M161" s="264">
        <v>237.85</v>
      </c>
      <c r="N161" s="264">
        <v>232.9</v>
      </c>
      <c r="O161" s="264">
        <v>78181200</v>
      </c>
      <c r="P161" s="265">
        <v>5.3302939179357842E-2</v>
      </c>
    </row>
    <row r="162" spans="1:16" ht="12.75" customHeight="1" x14ac:dyDescent="0.25">
      <c r="A162" s="256">
        <v>152</v>
      </c>
      <c r="B162" s="269" t="s">
        <v>205</v>
      </c>
      <c r="C162" s="261" t="s">
        <v>206</v>
      </c>
      <c r="D162" s="262">
        <v>45316</v>
      </c>
      <c r="E162" s="261">
        <v>1509.15</v>
      </c>
      <c r="F162" s="261">
        <v>1510.6333333333332</v>
      </c>
      <c r="G162" s="263">
        <v>1485.2666666666664</v>
      </c>
      <c r="H162" s="263">
        <v>1461.3833333333332</v>
      </c>
      <c r="I162" s="263">
        <v>1436.0166666666664</v>
      </c>
      <c r="J162" s="263">
        <v>1534.5166666666664</v>
      </c>
      <c r="K162" s="263">
        <v>1559.8833333333332</v>
      </c>
      <c r="L162" s="263">
        <v>1583.7666666666664</v>
      </c>
      <c r="M162" s="264">
        <v>1536</v>
      </c>
      <c r="N162" s="264">
        <v>1486.75</v>
      </c>
      <c r="O162" s="264">
        <v>5653637</v>
      </c>
      <c r="P162" s="265">
        <v>-2.6627426249036506E-2</v>
      </c>
    </row>
    <row r="163" spans="1:16" ht="12.75" customHeight="1" x14ac:dyDescent="0.25">
      <c r="A163" s="256">
        <v>153</v>
      </c>
      <c r="B163" s="269" t="s">
        <v>49</v>
      </c>
      <c r="C163" s="261" t="s">
        <v>208</v>
      </c>
      <c r="D163" s="262">
        <v>45316</v>
      </c>
      <c r="E163" s="261">
        <v>960.1</v>
      </c>
      <c r="F163" s="261">
        <v>959.5</v>
      </c>
      <c r="G163" s="263">
        <v>954.1</v>
      </c>
      <c r="H163" s="263">
        <v>948.1</v>
      </c>
      <c r="I163" s="263">
        <v>942.7</v>
      </c>
      <c r="J163" s="263">
        <v>965.5</v>
      </c>
      <c r="K163" s="263">
        <v>970.90000000000009</v>
      </c>
      <c r="L163" s="263">
        <v>976.9</v>
      </c>
      <c r="M163" s="264">
        <v>964.9</v>
      </c>
      <c r="N163" s="264">
        <v>953.5</v>
      </c>
      <c r="O163" s="264">
        <v>4238950</v>
      </c>
      <c r="P163" s="265">
        <v>2.3604269293924465E-2</v>
      </c>
    </row>
    <row r="164" spans="1:16" ht="12.75" customHeight="1" x14ac:dyDescent="0.25">
      <c r="A164" s="256">
        <v>154</v>
      </c>
      <c r="B164" s="269" t="s">
        <v>63</v>
      </c>
      <c r="C164" s="261" t="s">
        <v>209</v>
      </c>
      <c r="D164" s="262">
        <v>45316</v>
      </c>
      <c r="E164" s="261">
        <v>264</v>
      </c>
      <c r="F164" s="261">
        <v>265.66666666666669</v>
      </c>
      <c r="G164" s="263">
        <v>256.23333333333335</v>
      </c>
      <c r="H164" s="263">
        <v>248.46666666666664</v>
      </c>
      <c r="I164" s="263">
        <v>239.0333333333333</v>
      </c>
      <c r="J164" s="263">
        <v>273.43333333333339</v>
      </c>
      <c r="K164" s="263">
        <v>282.86666666666667</v>
      </c>
      <c r="L164" s="263">
        <v>290.63333333333344</v>
      </c>
      <c r="M164" s="264">
        <v>275.10000000000002</v>
      </c>
      <c r="N164" s="264">
        <v>257.89999999999998</v>
      </c>
      <c r="O164" s="264">
        <v>70055000</v>
      </c>
      <c r="P164" s="265">
        <v>6.7260816575258994E-2</v>
      </c>
    </row>
    <row r="165" spans="1:16" ht="12.75" customHeight="1" x14ac:dyDescent="0.25">
      <c r="A165" s="256">
        <v>155</v>
      </c>
      <c r="B165" s="269" t="s">
        <v>190</v>
      </c>
      <c r="C165" s="261" t="s">
        <v>210</v>
      </c>
      <c r="D165" s="262">
        <v>45316</v>
      </c>
      <c r="E165" s="261">
        <v>453.55</v>
      </c>
      <c r="F165" s="261">
        <v>446.31666666666666</v>
      </c>
      <c r="G165" s="263">
        <v>436.98333333333335</v>
      </c>
      <c r="H165" s="263">
        <v>420.41666666666669</v>
      </c>
      <c r="I165" s="263">
        <v>411.08333333333337</v>
      </c>
      <c r="J165" s="263">
        <v>462.88333333333333</v>
      </c>
      <c r="K165" s="263">
        <v>472.2166666666667</v>
      </c>
      <c r="L165" s="263">
        <v>488.7833333333333</v>
      </c>
      <c r="M165" s="264">
        <v>455.65</v>
      </c>
      <c r="N165" s="264">
        <v>429.75</v>
      </c>
      <c r="O165" s="264">
        <v>47922000</v>
      </c>
      <c r="P165" s="265">
        <v>5.383295949333685E-2</v>
      </c>
    </row>
    <row r="166" spans="1:16" ht="12.75" customHeight="1" x14ac:dyDescent="0.25">
      <c r="A166" s="256">
        <v>156</v>
      </c>
      <c r="B166" s="269" t="s">
        <v>84</v>
      </c>
      <c r="C166" s="261" t="s">
        <v>211</v>
      </c>
      <c r="D166" s="262">
        <v>45316</v>
      </c>
      <c r="E166" s="261">
        <v>2740.3</v>
      </c>
      <c r="F166" s="261">
        <v>2736.7833333333333</v>
      </c>
      <c r="G166" s="263">
        <v>2720.7666666666664</v>
      </c>
      <c r="H166" s="263">
        <v>2701.2333333333331</v>
      </c>
      <c r="I166" s="263">
        <v>2685.2166666666662</v>
      </c>
      <c r="J166" s="263">
        <v>2756.3166666666666</v>
      </c>
      <c r="K166" s="263">
        <v>2772.3333333333339</v>
      </c>
      <c r="L166" s="263">
        <v>2791.8666666666668</v>
      </c>
      <c r="M166" s="264">
        <v>2752.8</v>
      </c>
      <c r="N166" s="264">
        <v>2717.25</v>
      </c>
      <c r="O166" s="264">
        <v>33283250</v>
      </c>
      <c r="P166" s="265">
        <v>4.9233169932065002E-2</v>
      </c>
    </row>
    <row r="167" spans="1:16" ht="12.75" customHeight="1" x14ac:dyDescent="0.25">
      <c r="A167" s="256">
        <v>157</v>
      </c>
      <c r="B167" s="269" t="s">
        <v>132</v>
      </c>
      <c r="C167" s="261" t="s">
        <v>212</v>
      </c>
      <c r="D167" s="262">
        <v>45316</v>
      </c>
      <c r="E167" s="261">
        <v>114.55</v>
      </c>
      <c r="F167" s="261">
        <v>114.36666666666667</v>
      </c>
      <c r="G167" s="263">
        <v>113.78333333333335</v>
      </c>
      <c r="H167" s="263">
        <v>113.01666666666667</v>
      </c>
      <c r="I167" s="263">
        <v>112.43333333333334</v>
      </c>
      <c r="J167" s="263">
        <v>115.13333333333335</v>
      </c>
      <c r="K167" s="263">
        <v>115.71666666666667</v>
      </c>
      <c r="L167" s="263">
        <v>116.48333333333336</v>
      </c>
      <c r="M167" s="264">
        <v>114.95</v>
      </c>
      <c r="N167" s="264">
        <v>113.6</v>
      </c>
      <c r="O167" s="264">
        <v>157864000</v>
      </c>
      <c r="P167" s="265">
        <v>-1.7476598287193786E-2</v>
      </c>
    </row>
    <row r="168" spans="1:16" ht="12.75" customHeight="1" x14ac:dyDescent="0.25">
      <c r="A168" s="256">
        <v>158</v>
      </c>
      <c r="B168" s="269" t="s">
        <v>63</v>
      </c>
      <c r="C168" s="261" t="s">
        <v>213</v>
      </c>
      <c r="D168" s="262">
        <v>45316</v>
      </c>
      <c r="E168" s="261">
        <v>745.6</v>
      </c>
      <c r="F168" s="261">
        <v>747.91666666666663</v>
      </c>
      <c r="G168" s="263">
        <v>741.73333333333323</v>
      </c>
      <c r="H168" s="263">
        <v>737.86666666666656</v>
      </c>
      <c r="I168" s="263">
        <v>731.68333333333317</v>
      </c>
      <c r="J168" s="263">
        <v>751.7833333333333</v>
      </c>
      <c r="K168" s="263">
        <v>757.9666666666667</v>
      </c>
      <c r="L168" s="263">
        <v>761.83333333333337</v>
      </c>
      <c r="M168" s="264">
        <v>754.1</v>
      </c>
      <c r="N168" s="264">
        <v>744.05</v>
      </c>
      <c r="O168" s="264">
        <v>22220000</v>
      </c>
      <c r="P168" s="265">
        <v>4.0651929561633569E-2</v>
      </c>
    </row>
    <row r="169" spans="1:16" ht="12.75" customHeight="1" x14ac:dyDescent="0.25">
      <c r="A169" s="256">
        <v>159</v>
      </c>
      <c r="B169" s="269" t="s">
        <v>68</v>
      </c>
      <c r="C169" s="266" t="s">
        <v>214</v>
      </c>
      <c r="D169" s="262">
        <v>45316</v>
      </c>
      <c r="E169" s="261">
        <v>1439.5</v>
      </c>
      <c r="F169" s="261">
        <v>1430.7166666666665</v>
      </c>
      <c r="G169" s="263">
        <v>1419.6833333333329</v>
      </c>
      <c r="H169" s="263">
        <v>1399.8666666666666</v>
      </c>
      <c r="I169" s="263">
        <v>1388.833333333333</v>
      </c>
      <c r="J169" s="263">
        <v>1450.5333333333328</v>
      </c>
      <c r="K169" s="263">
        <v>1461.5666666666662</v>
      </c>
      <c r="L169" s="263">
        <v>1481.3833333333328</v>
      </c>
      <c r="M169" s="264">
        <v>1441.75</v>
      </c>
      <c r="N169" s="264">
        <v>1410.9</v>
      </c>
      <c r="O169" s="264">
        <v>6227250</v>
      </c>
      <c r="P169" s="265">
        <v>-7.6490976455121313E-3</v>
      </c>
    </row>
    <row r="170" spans="1:16" ht="12.75" customHeight="1" x14ac:dyDescent="0.25">
      <c r="A170" s="256">
        <v>160</v>
      </c>
      <c r="B170" s="269" t="s">
        <v>63</v>
      </c>
      <c r="C170" s="261" t="s">
        <v>215</v>
      </c>
      <c r="D170" s="262">
        <v>45316</v>
      </c>
      <c r="E170" s="261">
        <v>629.25</v>
      </c>
      <c r="F170" s="261">
        <v>630.13333333333333</v>
      </c>
      <c r="G170" s="263">
        <v>624.41666666666663</v>
      </c>
      <c r="H170" s="263">
        <v>619.58333333333326</v>
      </c>
      <c r="I170" s="263">
        <v>613.86666666666656</v>
      </c>
      <c r="J170" s="263">
        <v>634.9666666666667</v>
      </c>
      <c r="K170" s="263">
        <v>640.68333333333339</v>
      </c>
      <c r="L170" s="263">
        <v>645.51666666666677</v>
      </c>
      <c r="M170" s="264">
        <v>635.85</v>
      </c>
      <c r="N170" s="264">
        <v>625.29999999999995</v>
      </c>
      <c r="O170" s="264">
        <v>120243000</v>
      </c>
      <c r="P170" s="265">
        <v>1.8732208214721432E-2</v>
      </c>
    </row>
    <row r="171" spans="1:16" ht="12.75" customHeight="1" x14ac:dyDescent="0.25">
      <c r="A171" s="256">
        <v>161</v>
      </c>
      <c r="B171" s="269" t="s">
        <v>49</v>
      </c>
      <c r="C171" s="261" t="s">
        <v>216</v>
      </c>
      <c r="D171" s="262">
        <v>45316</v>
      </c>
      <c r="E171" s="261">
        <v>26742.35</v>
      </c>
      <c r="F171" s="261">
        <v>26699.633333333331</v>
      </c>
      <c r="G171" s="263">
        <v>26557.716666666664</v>
      </c>
      <c r="H171" s="263">
        <v>26373.083333333332</v>
      </c>
      <c r="I171" s="263">
        <v>26231.166666666664</v>
      </c>
      <c r="J171" s="263">
        <v>26884.266666666663</v>
      </c>
      <c r="K171" s="263">
        <v>27026.183333333334</v>
      </c>
      <c r="L171" s="263">
        <v>27210.816666666662</v>
      </c>
      <c r="M171" s="264">
        <v>26841.55</v>
      </c>
      <c r="N171" s="264">
        <v>26515</v>
      </c>
      <c r="O171" s="264">
        <v>179425</v>
      </c>
      <c r="P171" s="265">
        <v>-3.4830554061323293E-2</v>
      </c>
    </row>
    <row r="172" spans="1:16" ht="12.75" customHeight="1" x14ac:dyDescent="0.25">
      <c r="A172" s="256">
        <v>162</v>
      </c>
      <c r="B172" s="269" t="s">
        <v>41</v>
      </c>
      <c r="C172" s="261" t="s">
        <v>217</v>
      </c>
      <c r="D172" s="262">
        <v>45316</v>
      </c>
      <c r="E172" s="261">
        <v>4139.8999999999996</v>
      </c>
      <c r="F172" s="261">
        <v>4114.7666666666664</v>
      </c>
      <c r="G172" s="263">
        <v>4084.0333333333328</v>
      </c>
      <c r="H172" s="263">
        <v>4028.1666666666665</v>
      </c>
      <c r="I172" s="263">
        <v>3997.4333333333329</v>
      </c>
      <c r="J172" s="263">
        <v>4170.6333333333332</v>
      </c>
      <c r="K172" s="263">
        <v>4201.3666666666668</v>
      </c>
      <c r="L172" s="263">
        <v>4257.2333333333327</v>
      </c>
      <c r="M172" s="264">
        <v>4145.5</v>
      </c>
      <c r="N172" s="264">
        <v>4058.9</v>
      </c>
      <c r="O172" s="264">
        <v>1645200</v>
      </c>
      <c r="P172" s="265">
        <v>-7.2411296162201303E-3</v>
      </c>
    </row>
    <row r="173" spans="1:16" ht="12.75" customHeight="1" x14ac:dyDescent="0.25">
      <c r="A173" s="256">
        <v>163</v>
      </c>
      <c r="B173" s="269" t="s">
        <v>47</v>
      </c>
      <c r="C173" s="261" t="s">
        <v>218</v>
      </c>
      <c r="D173" s="262">
        <v>45316</v>
      </c>
      <c r="E173" s="261">
        <v>2315.6</v>
      </c>
      <c r="F173" s="261">
        <v>2319.6333333333332</v>
      </c>
      <c r="G173" s="263">
        <v>2294.2166666666662</v>
      </c>
      <c r="H173" s="263">
        <v>2272.833333333333</v>
      </c>
      <c r="I173" s="263">
        <v>2247.4166666666661</v>
      </c>
      <c r="J173" s="263">
        <v>2341.0166666666664</v>
      </c>
      <c r="K173" s="263">
        <v>2366.4333333333334</v>
      </c>
      <c r="L173" s="263">
        <v>2387.8166666666666</v>
      </c>
      <c r="M173" s="264">
        <v>2345.0500000000002</v>
      </c>
      <c r="N173" s="264">
        <v>2298.25</v>
      </c>
      <c r="O173" s="264">
        <v>4749375</v>
      </c>
      <c r="P173" s="265">
        <v>2.2195318805488296E-2</v>
      </c>
    </row>
    <row r="174" spans="1:16" ht="12.75" customHeight="1" x14ac:dyDescent="0.25">
      <c r="A174" s="256">
        <v>164</v>
      </c>
      <c r="B174" s="269" t="s">
        <v>68</v>
      </c>
      <c r="C174" s="261" t="s">
        <v>219</v>
      </c>
      <c r="D174" s="262">
        <v>45316</v>
      </c>
      <c r="E174" s="261">
        <v>2306.1999999999998</v>
      </c>
      <c r="F174" s="261">
        <v>2303.6833333333329</v>
      </c>
      <c r="G174" s="263">
        <v>2281.4166666666661</v>
      </c>
      <c r="H174" s="263">
        <v>2256.6333333333332</v>
      </c>
      <c r="I174" s="263">
        <v>2234.3666666666663</v>
      </c>
      <c r="J174" s="263">
        <v>2328.4666666666658</v>
      </c>
      <c r="K174" s="263">
        <v>2350.7333333333331</v>
      </c>
      <c r="L174" s="263">
        <v>2375.5166666666655</v>
      </c>
      <c r="M174" s="264">
        <v>2325.9499999999998</v>
      </c>
      <c r="N174" s="264">
        <v>2278.9</v>
      </c>
      <c r="O174" s="264">
        <v>7815300</v>
      </c>
      <c r="P174" s="265">
        <v>1.6902178155984073E-2</v>
      </c>
    </row>
    <row r="175" spans="1:16" ht="12.75" customHeight="1" x14ac:dyDescent="0.25">
      <c r="A175" s="256">
        <v>165</v>
      </c>
      <c r="B175" s="269" t="s">
        <v>43</v>
      </c>
      <c r="C175" s="261" t="s">
        <v>220</v>
      </c>
      <c r="D175" s="262">
        <v>45316</v>
      </c>
      <c r="E175" s="261">
        <v>1336.55</v>
      </c>
      <c r="F175" s="261">
        <v>1336.4833333333333</v>
      </c>
      <c r="G175" s="263">
        <v>1328.9666666666667</v>
      </c>
      <c r="H175" s="263">
        <v>1321.3833333333334</v>
      </c>
      <c r="I175" s="263">
        <v>1313.8666666666668</v>
      </c>
      <c r="J175" s="263">
        <v>1344.0666666666666</v>
      </c>
      <c r="K175" s="263">
        <v>1351.5833333333335</v>
      </c>
      <c r="L175" s="263">
        <v>1359.1666666666665</v>
      </c>
      <c r="M175" s="264">
        <v>1344</v>
      </c>
      <c r="N175" s="264">
        <v>1328.9</v>
      </c>
      <c r="O175" s="264">
        <v>13349000</v>
      </c>
      <c r="P175" s="265">
        <v>-2.5628955489303833E-3</v>
      </c>
    </row>
    <row r="176" spans="1:16" ht="12.75" customHeight="1" x14ac:dyDescent="0.25">
      <c r="A176" s="256">
        <v>166</v>
      </c>
      <c r="B176" s="269" t="s">
        <v>205</v>
      </c>
      <c r="C176" s="261" t="s">
        <v>221</v>
      </c>
      <c r="D176" s="262">
        <v>45316</v>
      </c>
      <c r="E176" s="261">
        <v>671.25</v>
      </c>
      <c r="F176" s="261">
        <v>672.51666666666677</v>
      </c>
      <c r="G176" s="263">
        <v>666.83333333333348</v>
      </c>
      <c r="H176" s="263">
        <v>662.41666666666674</v>
      </c>
      <c r="I176" s="263">
        <v>656.73333333333346</v>
      </c>
      <c r="J176" s="263">
        <v>676.93333333333351</v>
      </c>
      <c r="K176" s="263">
        <v>682.61666666666667</v>
      </c>
      <c r="L176" s="263">
        <v>687.03333333333353</v>
      </c>
      <c r="M176" s="264">
        <v>678.2</v>
      </c>
      <c r="N176" s="264">
        <v>668.1</v>
      </c>
      <c r="O176" s="264">
        <v>8632500</v>
      </c>
      <c r="P176" s="265">
        <v>3.5817134629229662E-2</v>
      </c>
    </row>
    <row r="177" spans="1:16" ht="12.75" customHeight="1" x14ac:dyDescent="0.25">
      <c r="A177" s="256">
        <v>167</v>
      </c>
      <c r="B177" s="269" t="s">
        <v>43</v>
      </c>
      <c r="C177" s="261" t="s">
        <v>222</v>
      </c>
      <c r="D177" s="262">
        <v>45316</v>
      </c>
      <c r="E177" s="261">
        <v>695.5</v>
      </c>
      <c r="F177" s="261">
        <v>696.05000000000007</v>
      </c>
      <c r="G177" s="263">
        <v>692.10000000000014</v>
      </c>
      <c r="H177" s="263">
        <v>688.7</v>
      </c>
      <c r="I177" s="263">
        <v>684.75000000000011</v>
      </c>
      <c r="J177" s="263">
        <v>699.45000000000016</v>
      </c>
      <c r="K177" s="263">
        <v>703.4000000000002</v>
      </c>
      <c r="L177" s="263">
        <v>706.80000000000018</v>
      </c>
      <c r="M177" s="264">
        <v>700</v>
      </c>
      <c r="N177" s="264">
        <v>692.65</v>
      </c>
      <c r="O177" s="264">
        <v>7058000</v>
      </c>
      <c r="P177" s="265">
        <v>2.275032603970439E-2</v>
      </c>
    </row>
    <row r="178" spans="1:16" ht="12.75" customHeight="1" x14ac:dyDescent="0.25">
      <c r="A178" s="256">
        <v>168</v>
      </c>
      <c r="B178" s="269" t="s">
        <v>39</v>
      </c>
      <c r="C178" s="268" t="s">
        <v>223</v>
      </c>
      <c r="D178" s="262">
        <v>45316</v>
      </c>
      <c r="E178" s="261">
        <v>1076.3499999999999</v>
      </c>
      <c r="F178" s="261">
        <v>1080.5333333333335</v>
      </c>
      <c r="G178" s="263">
        <v>1066.116666666667</v>
      </c>
      <c r="H178" s="263">
        <v>1055.8833333333334</v>
      </c>
      <c r="I178" s="263">
        <v>1041.4666666666669</v>
      </c>
      <c r="J178" s="263">
        <v>1090.7666666666671</v>
      </c>
      <c r="K178" s="263">
        <v>1105.1833333333336</v>
      </c>
      <c r="L178" s="263">
        <v>1115.4166666666672</v>
      </c>
      <c r="M178" s="264">
        <v>1094.95</v>
      </c>
      <c r="N178" s="264">
        <v>1070.3</v>
      </c>
      <c r="O178" s="264">
        <v>12199000</v>
      </c>
      <c r="P178" s="265">
        <v>1.9254629842378568E-2</v>
      </c>
    </row>
    <row r="179" spans="1:16" ht="12.75" customHeight="1" x14ac:dyDescent="0.25">
      <c r="A179" s="256">
        <v>169</v>
      </c>
      <c r="B179" s="269" t="s">
        <v>79</v>
      </c>
      <c r="C179" s="261" t="s">
        <v>224</v>
      </c>
      <c r="D179" s="262">
        <v>45316</v>
      </c>
      <c r="E179" s="261">
        <v>1742.5</v>
      </c>
      <c r="F179" s="261">
        <v>1758.5</v>
      </c>
      <c r="G179" s="263">
        <v>1709.05</v>
      </c>
      <c r="H179" s="263">
        <v>1675.6</v>
      </c>
      <c r="I179" s="263">
        <v>1626.1499999999999</v>
      </c>
      <c r="J179" s="263">
        <v>1791.95</v>
      </c>
      <c r="K179" s="263">
        <v>1841.3999999999999</v>
      </c>
      <c r="L179" s="263">
        <v>1874.8500000000001</v>
      </c>
      <c r="M179" s="264">
        <v>1807.95</v>
      </c>
      <c r="N179" s="264">
        <v>1725.05</v>
      </c>
      <c r="O179" s="264">
        <v>8705500</v>
      </c>
      <c r="P179" s="265">
        <v>-1.8102864877058426E-2</v>
      </c>
    </row>
    <row r="180" spans="1:16" ht="12.75" customHeight="1" x14ac:dyDescent="0.25">
      <c r="A180" s="256">
        <v>170</v>
      </c>
      <c r="B180" s="269" t="s">
        <v>59</v>
      </c>
      <c r="C180" s="267" t="s">
        <v>225</v>
      </c>
      <c r="D180" s="262">
        <v>45316</v>
      </c>
      <c r="E180" s="261">
        <v>1161.2</v>
      </c>
      <c r="F180" s="261">
        <v>1157.2166666666667</v>
      </c>
      <c r="G180" s="263">
        <v>1150.7333333333333</v>
      </c>
      <c r="H180" s="263">
        <v>1140.2666666666667</v>
      </c>
      <c r="I180" s="263">
        <v>1133.7833333333333</v>
      </c>
      <c r="J180" s="263">
        <v>1167.6833333333334</v>
      </c>
      <c r="K180" s="263">
        <v>1174.166666666667</v>
      </c>
      <c r="L180" s="263">
        <v>1184.6333333333334</v>
      </c>
      <c r="M180" s="264">
        <v>1163.7</v>
      </c>
      <c r="N180" s="264">
        <v>1146.75</v>
      </c>
      <c r="O180" s="264">
        <v>10375200</v>
      </c>
      <c r="P180" s="265">
        <v>5.9336823734729496E-3</v>
      </c>
    </row>
    <row r="181" spans="1:16" ht="12.75" customHeight="1" x14ac:dyDescent="0.25">
      <c r="A181" s="256">
        <v>171</v>
      </c>
      <c r="B181" s="269" t="s">
        <v>56</v>
      </c>
      <c r="C181" s="261" t="s">
        <v>226</v>
      </c>
      <c r="D181" s="262">
        <v>45316</v>
      </c>
      <c r="E181" s="261">
        <v>824.4</v>
      </c>
      <c r="F181" s="261">
        <v>823.80000000000007</v>
      </c>
      <c r="G181" s="263">
        <v>820.85000000000014</v>
      </c>
      <c r="H181" s="263">
        <v>817.30000000000007</v>
      </c>
      <c r="I181" s="263">
        <v>814.35000000000014</v>
      </c>
      <c r="J181" s="263">
        <v>827.35000000000014</v>
      </c>
      <c r="K181" s="263">
        <v>830.30000000000018</v>
      </c>
      <c r="L181" s="263">
        <v>833.85000000000014</v>
      </c>
      <c r="M181" s="264">
        <v>826.75</v>
      </c>
      <c r="N181" s="264">
        <v>820.25</v>
      </c>
      <c r="O181" s="264">
        <v>63479475</v>
      </c>
      <c r="P181" s="265">
        <v>2.3786541643684499E-2</v>
      </c>
    </row>
    <row r="182" spans="1:16" ht="12.75" customHeight="1" x14ac:dyDescent="0.25">
      <c r="A182" s="256">
        <v>172</v>
      </c>
      <c r="B182" s="269" t="s">
        <v>190</v>
      </c>
      <c r="C182" s="261" t="s">
        <v>227</v>
      </c>
      <c r="D182" s="262">
        <v>45316</v>
      </c>
      <c r="E182" s="261">
        <v>349.4</v>
      </c>
      <c r="F182" s="261">
        <v>349.08333333333331</v>
      </c>
      <c r="G182" s="263">
        <v>346.16666666666663</v>
      </c>
      <c r="H182" s="263">
        <v>342.93333333333334</v>
      </c>
      <c r="I182" s="263">
        <v>340.01666666666665</v>
      </c>
      <c r="J182" s="263">
        <v>352.31666666666661</v>
      </c>
      <c r="K182" s="263">
        <v>355.23333333333323</v>
      </c>
      <c r="L182" s="263">
        <v>358.46666666666658</v>
      </c>
      <c r="M182" s="264">
        <v>352</v>
      </c>
      <c r="N182" s="264">
        <v>345.85</v>
      </c>
      <c r="O182" s="264">
        <v>92167875</v>
      </c>
      <c r="P182" s="265">
        <v>4.2658036994814843E-3</v>
      </c>
    </row>
    <row r="183" spans="1:16" ht="12.75" customHeight="1" x14ac:dyDescent="0.25">
      <c r="A183" s="256">
        <v>173</v>
      </c>
      <c r="B183" s="269" t="s">
        <v>132</v>
      </c>
      <c r="C183" s="261" t="s">
        <v>228</v>
      </c>
      <c r="D183" s="262">
        <v>45316</v>
      </c>
      <c r="E183" s="261">
        <v>134.6</v>
      </c>
      <c r="F183" s="261">
        <v>133.83333333333334</v>
      </c>
      <c r="G183" s="263">
        <v>132.61666666666667</v>
      </c>
      <c r="H183" s="263">
        <v>130.63333333333333</v>
      </c>
      <c r="I183" s="263">
        <v>129.41666666666666</v>
      </c>
      <c r="J183" s="263">
        <v>135.81666666666669</v>
      </c>
      <c r="K183" s="263">
        <v>137.03333333333333</v>
      </c>
      <c r="L183" s="263">
        <v>139.01666666666671</v>
      </c>
      <c r="M183" s="264">
        <v>135.05000000000001</v>
      </c>
      <c r="N183" s="264">
        <v>131.85</v>
      </c>
      <c r="O183" s="264">
        <v>250112500</v>
      </c>
      <c r="P183" s="265">
        <v>-3.7036252752837541E-2</v>
      </c>
    </row>
    <row r="184" spans="1:16" ht="12.75" customHeight="1" x14ac:dyDescent="0.25">
      <c r="A184" s="256">
        <v>174</v>
      </c>
      <c r="B184" s="269" t="s">
        <v>87</v>
      </c>
      <c r="C184" s="261" t="s">
        <v>229</v>
      </c>
      <c r="D184" s="262">
        <v>45316</v>
      </c>
      <c r="E184" s="261">
        <v>3942</v>
      </c>
      <c r="F184" s="261">
        <v>3941.5</v>
      </c>
      <c r="G184" s="263">
        <v>3915.4</v>
      </c>
      <c r="H184" s="263">
        <v>3888.8</v>
      </c>
      <c r="I184" s="263">
        <v>3862.7000000000003</v>
      </c>
      <c r="J184" s="263">
        <v>3968.1</v>
      </c>
      <c r="K184" s="263">
        <v>3994.2000000000003</v>
      </c>
      <c r="L184" s="263">
        <v>4020.7999999999997</v>
      </c>
      <c r="M184" s="264">
        <v>3967.6</v>
      </c>
      <c r="N184" s="264">
        <v>3914.9</v>
      </c>
      <c r="O184" s="264">
        <v>12929350</v>
      </c>
      <c r="P184" s="265">
        <v>-3.5420066583980676E-2</v>
      </c>
    </row>
    <row r="185" spans="1:16" ht="12.75" customHeight="1" x14ac:dyDescent="0.25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1392.8</v>
      </c>
      <c r="F185" s="261">
        <v>1381.7166666666665</v>
      </c>
      <c r="G185" s="263">
        <v>1365.4333333333329</v>
      </c>
      <c r="H185" s="263">
        <v>1338.0666666666664</v>
      </c>
      <c r="I185" s="263">
        <v>1321.7833333333328</v>
      </c>
      <c r="J185" s="263">
        <v>1409.083333333333</v>
      </c>
      <c r="K185" s="263">
        <v>1425.3666666666663</v>
      </c>
      <c r="L185" s="263">
        <v>1452.7333333333331</v>
      </c>
      <c r="M185" s="264">
        <v>1398</v>
      </c>
      <c r="N185" s="264">
        <v>1354.35</v>
      </c>
      <c r="O185" s="264">
        <v>14377800</v>
      </c>
      <c r="P185" s="265">
        <v>4.5186897544379989E-2</v>
      </c>
    </row>
    <row r="186" spans="1:16" ht="12.75" customHeight="1" x14ac:dyDescent="0.25">
      <c r="A186" s="256">
        <v>176</v>
      </c>
      <c r="B186" s="269" t="s">
        <v>59</v>
      </c>
      <c r="C186" s="261" t="s">
        <v>231</v>
      </c>
      <c r="D186" s="262">
        <v>45316</v>
      </c>
      <c r="E186" s="261">
        <v>3819.65</v>
      </c>
      <c r="F186" s="261">
        <v>3807.4</v>
      </c>
      <c r="G186" s="263">
        <v>3758.25</v>
      </c>
      <c r="H186" s="263">
        <v>3696.85</v>
      </c>
      <c r="I186" s="263">
        <v>3647.7</v>
      </c>
      <c r="J186" s="263">
        <v>3868.8</v>
      </c>
      <c r="K186" s="263">
        <v>3917.9500000000007</v>
      </c>
      <c r="L186" s="263">
        <v>3979.3500000000004</v>
      </c>
      <c r="M186" s="264">
        <v>3856.55</v>
      </c>
      <c r="N186" s="264">
        <v>3746</v>
      </c>
      <c r="O186" s="264">
        <v>4807775</v>
      </c>
      <c r="P186" s="265">
        <v>8.0465646753451053E-2</v>
      </c>
    </row>
    <row r="187" spans="1:16" ht="12.75" customHeight="1" x14ac:dyDescent="0.25">
      <c r="A187" s="256">
        <v>177</v>
      </c>
      <c r="B187" s="269" t="s">
        <v>43</v>
      </c>
      <c r="C187" s="261" t="s">
        <v>232</v>
      </c>
      <c r="D187" s="262">
        <v>45316</v>
      </c>
      <c r="E187" s="261">
        <v>2473.75</v>
      </c>
      <c r="F187" s="261">
        <v>2474.7000000000003</v>
      </c>
      <c r="G187" s="263">
        <v>2452.9000000000005</v>
      </c>
      <c r="H187" s="263">
        <v>2432.0500000000002</v>
      </c>
      <c r="I187" s="263">
        <v>2410.2500000000005</v>
      </c>
      <c r="J187" s="263">
        <v>2495.5500000000006</v>
      </c>
      <c r="K187" s="263">
        <v>2517.3500000000008</v>
      </c>
      <c r="L187" s="263">
        <v>2538.2000000000007</v>
      </c>
      <c r="M187" s="264">
        <v>2496.5</v>
      </c>
      <c r="N187" s="264">
        <v>2453.85</v>
      </c>
      <c r="O187" s="264">
        <v>1514000</v>
      </c>
      <c r="P187" s="265">
        <v>2.1247892074198988E-2</v>
      </c>
    </row>
    <row r="188" spans="1:16" ht="12.75" customHeight="1" x14ac:dyDescent="0.25">
      <c r="A188" s="256">
        <v>178</v>
      </c>
      <c r="B188" s="269" t="s">
        <v>45</v>
      </c>
      <c r="C188" s="261" t="s">
        <v>233</v>
      </c>
      <c r="D188" s="262">
        <v>45316</v>
      </c>
      <c r="E188" s="261">
        <v>3215.85</v>
      </c>
      <c r="F188" s="261">
        <v>3198.1333333333332</v>
      </c>
      <c r="G188" s="263">
        <v>3171.9166666666665</v>
      </c>
      <c r="H188" s="263">
        <v>3127.9833333333331</v>
      </c>
      <c r="I188" s="263">
        <v>3101.7666666666664</v>
      </c>
      <c r="J188" s="263">
        <v>3242.0666666666666</v>
      </c>
      <c r="K188" s="263">
        <v>3268.2833333333338</v>
      </c>
      <c r="L188" s="263">
        <v>3312.2166666666667</v>
      </c>
      <c r="M188" s="264">
        <v>3224.35</v>
      </c>
      <c r="N188" s="264">
        <v>3154.2</v>
      </c>
      <c r="O188" s="264">
        <v>3157600</v>
      </c>
      <c r="P188" s="265">
        <v>5.2533333333333335E-2</v>
      </c>
    </row>
    <row r="189" spans="1:16" ht="12.75" customHeight="1" x14ac:dyDescent="0.25">
      <c r="A189" s="256">
        <v>179</v>
      </c>
      <c r="B189" s="269" t="s">
        <v>56</v>
      </c>
      <c r="C189" s="261" t="s">
        <v>234</v>
      </c>
      <c r="D189" s="262">
        <v>45316</v>
      </c>
      <c r="E189" s="261">
        <v>2043.25</v>
      </c>
      <c r="F189" s="261">
        <v>2036.4666666666665</v>
      </c>
      <c r="G189" s="263">
        <v>2023.3833333333328</v>
      </c>
      <c r="H189" s="263">
        <v>2003.5166666666662</v>
      </c>
      <c r="I189" s="263">
        <v>1990.4333333333325</v>
      </c>
      <c r="J189" s="263">
        <v>2056.333333333333</v>
      </c>
      <c r="K189" s="263">
        <v>2069.4166666666665</v>
      </c>
      <c r="L189" s="263">
        <v>2089.2833333333333</v>
      </c>
      <c r="M189" s="264">
        <v>2049.5500000000002</v>
      </c>
      <c r="N189" s="264">
        <v>2016.6</v>
      </c>
      <c r="O189" s="264">
        <v>5419400</v>
      </c>
      <c r="P189" s="265">
        <v>-2.0991401112797167E-2</v>
      </c>
    </row>
    <row r="190" spans="1:16" ht="12.75" customHeight="1" x14ac:dyDescent="0.25">
      <c r="A190" s="256">
        <v>180</v>
      </c>
      <c r="B190" s="269" t="s">
        <v>59</v>
      </c>
      <c r="C190" s="261" t="s">
        <v>235</v>
      </c>
      <c r="D190" s="262">
        <v>45316</v>
      </c>
      <c r="E190" s="261">
        <v>1847.3</v>
      </c>
      <c r="F190" s="261">
        <v>1837.7666666666667</v>
      </c>
      <c r="G190" s="263">
        <v>1825.5333333333333</v>
      </c>
      <c r="H190" s="263">
        <v>1803.7666666666667</v>
      </c>
      <c r="I190" s="263">
        <v>1791.5333333333333</v>
      </c>
      <c r="J190" s="263">
        <v>1859.5333333333333</v>
      </c>
      <c r="K190" s="263">
        <v>1871.7666666666664</v>
      </c>
      <c r="L190" s="263">
        <v>1893.5333333333333</v>
      </c>
      <c r="M190" s="264">
        <v>1850</v>
      </c>
      <c r="N190" s="264">
        <v>1816</v>
      </c>
      <c r="O190" s="264">
        <v>2660000</v>
      </c>
      <c r="P190" s="265">
        <v>-3.2305005820721766E-2</v>
      </c>
    </row>
    <row r="191" spans="1:16" ht="12.75" customHeight="1" x14ac:dyDescent="0.25">
      <c r="A191" s="256">
        <v>181</v>
      </c>
      <c r="B191" s="269" t="s">
        <v>49</v>
      </c>
      <c r="C191" s="261" t="s">
        <v>236</v>
      </c>
      <c r="D191" s="262">
        <v>45316</v>
      </c>
      <c r="E191" s="261">
        <v>10085.6</v>
      </c>
      <c r="F191" s="261">
        <v>10013.4</v>
      </c>
      <c r="G191" s="263">
        <v>9906.0499999999993</v>
      </c>
      <c r="H191" s="263">
        <v>9726.5</v>
      </c>
      <c r="I191" s="263">
        <v>9619.15</v>
      </c>
      <c r="J191" s="263">
        <v>10192.949999999999</v>
      </c>
      <c r="K191" s="263">
        <v>10300.300000000001</v>
      </c>
      <c r="L191" s="263">
        <v>10479.849999999999</v>
      </c>
      <c r="M191" s="264">
        <v>10120.75</v>
      </c>
      <c r="N191" s="264">
        <v>9833.85</v>
      </c>
      <c r="O191" s="264">
        <v>1998200</v>
      </c>
      <c r="P191" s="265">
        <v>-3.8883349950149552E-3</v>
      </c>
    </row>
    <row r="192" spans="1:16" ht="12.75" customHeight="1" x14ac:dyDescent="0.25">
      <c r="A192" s="256">
        <v>182</v>
      </c>
      <c r="B192" s="269" t="s">
        <v>39</v>
      </c>
      <c r="C192" s="261" t="s">
        <v>237</v>
      </c>
      <c r="D192" s="262">
        <v>45316</v>
      </c>
      <c r="E192" s="261">
        <v>554.29999999999995</v>
      </c>
      <c r="F192" s="261">
        <v>550.35</v>
      </c>
      <c r="G192" s="263">
        <v>543.95000000000005</v>
      </c>
      <c r="H192" s="263">
        <v>533.6</v>
      </c>
      <c r="I192" s="263">
        <v>527.20000000000005</v>
      </c>
      <c r="J192" s="263">
        <v>560.70000000000005</v>
      </c>
      <c r="K192" s="263">
        <v>567.09999999999991</v>
      </c>
      <c r="L192" s="263">
        <v>577.45000000000005</v>
      </c>
      <c r="M192" s="264">
        <v>556.75</v>
      </c>
      <c r="N192" s="264">
        <v>540</v>
      </c>
      <c r="O192" s="264">
        <v>42248700</v>
      </c>
      <c r="P192" s="265">
        <v>-3.4344239673729723E-3</v>
      </c>
    </row>
    <row r="193" spans="1:16" ht="12.75" customHeight="1" x14ac:dyDescent="0.25">
      <c r="A193" s="256">
        <v>183</v>
      </c>
      <c r="B193" s="269" t="s">
        <v>132</v>
      </c>
      <c r="C193" s="261" t="s">
        <v>238</v>
      </c>
      <c r="D193" s="262">
        <v>45316</v>
      </c>
      <c r="E193" s="261">
        <v>266.95</v>
      </c>
      <c r="F193" s="261">
        <v>267.68333333333334</v>
      </c>
      <c r="G193" s="263">
        <v>265.66666666666669</v>
      </c>
      <c r="H193" s="263">
        <v>264.38333333333333</v>
      </c>
      <c r="I193" s="263">
        <v>262.36666666666667</v>
      </c>
      <c r="J193" s="263">
        <v>268.9666666666667</v>
      </c>
      <c r="K193" s="263">
        <v>270.98333333333335</v>
      </c>
      <c r="L193" s="263">
        <v>272.26666666666671</v>
      </c>
      <c r="M193" s="264">
        <v>269.7</v>
      </c>
      <c r="N193" s="264">
        <v>266.39999999999998</v>
      </c>
      <c r="O193" s="264">
        <v>101984300</v>
      </c>
      <c r="P193" s="265">
        <v>-3.8864177562115288E-3</v>
      </c>
    </row>
    <row r="194" spans="1:16" ht="12.75" customHeight="1" x14ac:dyDescent="0.25">
      <c r="A194" s="256">
        <v>184</v>
      </c>
      <c r="B194" s="269" t="s">
        <v>41</v>
      </c>
      <c r="C194" s="261" t="s">
        <v>239</v>
      </c>
      <c r="D194" s="262">
        <v>45316</v>
      </c>
      <c r="E194" s="261">
        <v>1051.2</v>
      </c>
      <c r="F194" s="261">
        <v>1049.2833333333333</v>
      </c>
      <c r="G194" s="263">
        <v>1043.7666666666667</v>
      </c>
      <c r="H194" s="263">
        <v>1036.3333333333333</v>
      </c>
      <c r="I194" s="263">
        <v>1030.8166666666666</v>
      </c>
      <c r="J194" s="263">
        <v>1056.7166666666667</v>
      </c>
      <c r="K194" s="263">
        <v>1062.2333333333331</v>
      </c>
      <c r="L194" s="263">
        <v>1069.6666666666667</v>
      </c>
      <c r="M194" s="264">
        <v>1054.8</v>
      </c>
      <c r="N194" s="264">
        <v>1041.8499999999999</v>
      </c>
      <c r="O194" s="264">
        <v>9721800</v>
      </c>
      <c r="P194" s="265">
        <v>2.0147327331108734E-2</v>
      </c>
    </row>
    <row r="195" spans="1:16" ht="12.75" customHeight="1" x14ac:dyDescent="0.25">
      <c r="A195" s="256">
        <v>185</v>
      </c>
      <c r="B195" s="269" t="s">
        <v>87</v>
      </c>
      <c r="C195" s="261" t="s">
        <v>240</v>
      </c>
      <c r="D195" s="262">
        <v>45316</v>
      </c>
      <c r="E195" s="261">
        <v>484.8</v>
      </c>
      <c r="F195" s="261">
        <v>487.48333333333329</v>
      </c>
      <c r="G195" s="263">
        <v>480.96666666666658</v>
      </c>
      <c r="H195" s="263">
        <v>477.13333333333327</v>
      </c>
      <c r="I195" s="263">
        <v>470.61666666666656</v>
      </c>
      <c r="J195" s="263">
        <v>491.31666666666661</v>
      </c>
      <c r="K195" s="263">
        <v>497.83333333333337</v>
      </c>
      <c r="L195" s="263">
        <v>501.66666666666663</v>
      </c>
      <c r="M195" s="264">
        <v>494</v>
      </c>
      <c r="N195" s="264">
        <v>483.65</v>
      </c>
      <c r="O195" s="264">
        <v>56305500</v>
      </c>
      <c r="P195" s="265">
        <v>-7.5352969171381739E-3</v>
      </c>
    </row>
    <row r="196" spans="1:16" ht="12.75" customHeight="1" x14ac:dyDescent="0.25">
      <c r="A196" s="256">
        <v>186</v>
      </c>
      <c r="B196" s="269" t="s">
        <v>205</v>
      </c>
      <c r="C196" s="261" t="s">
        <v>241</v>
      </c>
      <c r="D196" s="262">
        <v>45316</v>
      </c>
      <c r="E196" s="261">
        <v>232.25</v>
      </c>
      <c r="F196" s="261">
        <v>237.5</v>
      </c>
      <c r="G196" s="263">
        <v>223</v>
      </c>
      <c r="H196" s="263">
        <v>213.75</v>
      </c>
      <c r="I196" s="263">
        <v>199.25</v>
      </c>
      <c r="J196" s="263">
        <v>246.75</v>
      </c>
      <c r="K196" s="263">
        <v>261.25</v>
      </c>
      <c r="L196" s="263">
        <v>270.5</v>
      </c>
      <c r="M196" s="264">
        <v>252</v>
      </c>
      <c r="N196" s="264">
        <v>228.25</v>
      </c>
      <c r="O196" s="264">
        <v>93123000</v>
      </c>
      <c r="P196" s="265">
        <v>-7.1323859386686617E-2</v>
      </c>
    </row>
    <row r="197" spans="1:16" ht="12.75" customHeight="1" x14ac:dyDescent="0.25">
      <c r="A197" s="256">
        <v>187</v>
      </c>
      <c r="B197" s="269" t="s">
        <v>43</v>
      </c>
      <c r="C197" s="261" t="s">
        <v>242</v>
      </c>
      <c r="D197" s="262">
        <v>45316</v>
      </c>
      <c r="E197" s="261">
        <v>721.3</v>
      </c>
      <c r="F197" s="261">
        <v>719.43333333333339</v>
      </c>
      <c r="G197" s="263">
        <v>711.36666666666679</v>
      </c>
      <c r="H197" s="263">
        <v>701.43333333333339</v>
      </c>
      <c r="I197" s="263">
        <v>693.36666666666679</v>
      </c>
      <c r="J197" s="263">
        <v>729.36666666666679</v>
      </c>
      <c r="K197" s="263">
        <v>737.43333333333339</v>
      </c>
      <c r="L197" s="263">
        <v>747.36666666666679</v>
      </c>
      <c r="M197" s="264">
        <v>727.5</v>
      </c>
      <c r="N197" s="264">
        <v>709.5</v>
      </c>
      <c r="O197" s="264">
        <v>6812100</v>
      </c>
      <c r="P197" s="265">
        <v>-1.7650876054510059E-2</v>
      </c>
    </row>
    <row r="198" spans="1:16" ht="12.75" customHeight="1" x14ac:dyDescent="0.25">
      <c r="A198" s="256"/>
      <c r="B198" s="257"/>
      <c r="C198" s="261"/>
      <c r="D198" s="262"/>
      <c r="E198" s="261"/>
      <c r="F198" s="261"/>
      <c r="G198" s="263"/>
      <c r="H198" s="263"/>
      <c r="I198" s="263"/>
      <c r="J198" s="263"/>
      <c r="K198" s="263"/>
      <c r="L198" s="263"/>
      <c r="M198" s="264"/>
      <c r="N198" s="264"/>
      <c r="O198" s="264"/>
      <c r="P198" s="265"/>
    </row>
    <row r="199" spans="1:16" ht="12.75" customHeight="1" x14ac:dyDescent="0.25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 x14ac:dyDescent="0.25">
      <c r="A200" s="25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 x14ac:dyDescent="0.2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 x14ac:dyDescent="0.2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2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2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2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2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2">
      <c r="A207" s="25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2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2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2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2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2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2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2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 x14ac:dyDescent="0.3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 x14ac:dyDescent="0.3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 x14ac:dyDescent="0.3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 x14ac:dyDescent="0.3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 x14ac:dyDescent="0.3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 x14ac:dyDescent="0.2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 x14ac:dyDescent="0.2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 x14ac:dyDescent="0.2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 x14ac:dyDescent="0.2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 x14ac:dyDescent="0.2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 x14ac:dyDescent="0.2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 x14ac:dyDescent="0.2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 x14ac:dyDescent="0.2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 x14ac:dyDescent="0.2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 x14ac:dyDescent="0.2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 x14ac:dyDescent="0.2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 x14ac:dyDescent="0.2">
      <c r="A434" s="1"/>
    </row>
    <row r="435" spans="1:16" ht="12.75" customHeight="1" x14ac:dyDescent="0.2">
      <c r="A435" s="1"/>
    </row>
    <row r="436" spans="1:16" ht="12.75" customHeight="1" x14ac:dyDescent="0.2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F12" sqref="F12"/>
    </sheetView>
  </sheetViews>
  <sheetFormatPr defaultColWidth="14.42578125" defaultRowHeight="15" customHeight="1" x14ac:dyDescent="0.2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 x14ac:dyDescent="0.2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45311</v>
      </c>
      <c r="L6" s="46"/>
      <c r="M6" s="1"/>
      <c r="N6" s="1"/>
      <c r="O6" s="1"/>
    </row>
    <row r="7" spans="1:15" ht="12.7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 x14ac:dyDescent="0.2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 x14ac:dyDescent="0.2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 x14ac:dyDescent="0.2">
      <c r="A10" s="51">
        <v>1</v>
      </c>
      <c r="B10" s="34" t="s">
        <v>259</v>
      </c>
      <c r="C10" s="34">
        <v>21622.400000000001</v>
      </c>
      <c r="D10" s="34">
        <v>21622.666666666668</v>
      </c>
      <c r="E10" s="34">
        <v>21574.733333333337</v>
      </c>
      <c r="F10" s="34">
        <v>21527.066666666669</v>
      </c>
      <c r="G10" s="34">
        <v>21479.133333333339</v>
      </c>
      <c r="H10" s="34">
        <v>21670.333333333336</v>
      </c>
      <c r="I10" s="34">
        <v>21718.266666666663</v>
      </c>
      <c r="J10" s="34">
        <v>21765.933333333334</v>
      </c>
      <c r="K10" s="34">
        <v>21670.6</v>
      </c>
      <c r="L10" s="34">
        <v>21575</v>
      </c>
      <c r="M10" s="52"/>
      <c r="N10" s="1"/>
      <c r="O10" s="1"/>
    </row>
    <row r="11" spans="1:15" ht="12.75" customHeight="1" x14ac:dyDescent="0.2">
      <c r="A11" s="51">
        <v>2</v>
      </c>
      <c r="B11" s="35" t="s">
        <v>260</v>
      </c>
      <c r="C11" s="34">
        <v>45701.15</v>
      </c>
      <c r="D11" s="34">
        <v>45836.35</v>
      </c>
      <c r="E11" s="34">
        <v>45422.85</v>
      </c>
      <c r="F11" s="34">
        <v>45144.55</v>
      </c>
      <c r="G11" s="34">
        <v>44731.05</v>
      </c>
      <c r="H11" s="34">
        <v>46114.649999999994</v>
      </c>
      <c r="I11" s="34">
        <v>46528.149999999994</v>
      </c>
      <c r="J11" s="34">
        <v>46806.44999999999</v>
      </c>
      <c r="K11" s="34">
        <v>46249.85</v>
      </c>
      <c r="L11" s="34">
        <v>45558.05</v>
      </c>
      <c r="M11" s="52"/>
      <c r="N11" s="1"/>
      <c r="O11" s="1"/>
    </row>
    <row r="12" spans="1:15" ht="12.75" customHeight="1" x14ac:dyDescent="0.2">
      <c r="A12" s="51">
        <v>3</v>
      </c>
      <c r="B12" s="31" t="s">
        <v>261</v>
      </c>
      <c r="C12" s="36">
        <v>5105.5</v>
      </c>
      <c r="D12" s="36">
        <v>5081.333333333333</v>
      </c>
      <c r="E12" s="36">
        <v>5045.9166666666661</v>
      </c>
      <c r="F12" s="36">
        <v>4986.333333333333</v>
      </c>
      <c r="G12" s="36">
        <v>4950.9166666666661</v>
      </c>
      <c r="H12" s="36">
        <v>5140.9166666666661</v>
      </c>
      <c r="I12" s="36">
        <v>5176.3333333333321</v>
      </c>
      <c r="J12" s="36">
        <v>5235.9166666666661</v>
      </c>
      <c r="K12" s="36">
        <v>5116.75</v>
      </c>
      <c r="L12" s="36">
        <v>5021.75</v>
      </c>
      <c r="M12" s="52"/>
      <c r="N12" s="1"/>
      <c r="O12" s="1"/>
    </row>
    <row r="13" spans="1:15" ht="12.75" customHeight="1" x14ac:dyDescent="0.2">
      <c r="A13" s="51">
        <v>4</v>
      </c>
      <c r="B13" s="31" t="s">
        <v>262</v>
      </c>
      <c r="C13" s="36">
        <v>7665.9</v>
      </c>
      <c r="D13" s="36">
        <v>7641.55</v>
      </c>
      <c r="E13" s="36">
        <v>7606.9500000000007</v>
      </c>
      <c r="F13" s="36">
        <v>7548.0000000000009</v>
      </c>
      <c r="G13" s="36">
        <v>7513.4000000000015</v>
      </c>
      <c r="H13" s="36">
        <v>7700.5</v>
      </c>
      <c r="I13" s="36">
        <v>7735.1</v>
      </c>
      <c r="J13" s="36">
        <v>7794.0499999999993</v>
      </c>
      <c r="K13" s="36">
        <v>7676.15</v>
      </c>
      <c r="L13" s="36">
        <v>7582.6</v>
      </c>
      <c r="M13" s="52"/>
      <c r="N13" s="1"/>
      <c r="O13" s="1"/>
    </row>
    <row r="14" spans="1:15" ht="12.75" customHeight="1" x14ac:dyDescent="0.2">
      <c r="A14" s="51">
        <v>5</v>
      </c>
      <c r="B14" s="31" t="s">
        <v>263</v>
      </c>
      <c r="C14" s="36">
        <v>37069.25</v>
      </c>
      <c r="D14" s="36">
        <v>37054.85</v>
      </c>
      <c r="E14" s="36">
        <v>36845.75</v>
      </c>
      <c r="F14" s="36">
        <v>36622.25</v>
      </c>
      <c r="G14" s="36">
        <v>36413.15</v>
      </c>
      <c r="H14" s="36">
        <v>37278.35</v>
      </c>
      <c r="I14" s="36">
        <v>37487.44999999999</v>
      </c>
      <c r="J14" s="36">
        <v>37710.949999999997</v>
      </c>
      <c r="K14" s="36">
        <v>37263.949999999997</v>
      </c>
      <c r="L14" s="36">
        <v>36831.35</v>
      </c>
      <c r="M14" s="52"/>
      <c r="N14" s="1"/>
      <c r="O14" s="1"/>
    </row>
    <row r="15" spans="1:15" ht="12.75" customHeight="1" x14ac:dyDescent="0.2">
      <c r="A15" s="51">
        <v>6</v>
      </c>
      <c r="B15" s="31" t="s">
        <v>264</v>
      </c>
      <c r="C15" s="36">
        <v>8311.7000000000007</v>
      </c>
      <c r="D15" s="36">
        <v>8261.15</v>
      </c>
      <c r="E15" s="36">
        <v>8198.15</v>
      </c>
      <c r="F15" s="36">
        <v>8084.6</v>
      </c>
      <c r="G15" s="36">
        <v>8021.6</v>
      </c>
      <c r="H15" s="36">
        <v>8374.6999999999989</v>
      </c>
      <c r="I15" s="36">
        <v>8437.6999999999989</v>
      </c>
      <c r="J15" s="36">
        <v>8551.2499999999982</v>
      </c>
      <c r="K15" s="36">
        <v>8324.15</v>
      </c>
      <c r="L15" s="36">
        <v>8147.6</v>
      </c>
      <c r="M15" s="52"/>
      <c r="N15" s="1"/>
      <c r="O15" s="1"/>
    </row>
    <row r="16" spans="1:15" ht="12.75" customHeight="1" x14ac:dyDescent="0.2">
      <c r="A16" s="51">
        <v>7</v>
      </c>
      <c r="B16" s="31" t="s">
        <v>265</v>
      </c>
      <c r="C16" s="36">
        <v>13477.2</v>
      </c>
      <c r="D16" s="36">
        <v>13439.066666666666</v>
      </c>
      <c r="E16" s="36">
        <v>13390.733333333332</v>
      </c>
      <c r="F16" s="36">
        <v>13304.266666666666</v>
      </c>
      <c r="G16" s="36">
        <v>13255.933333333332</v>
      </c>
      <c r="H16" s="36">
        <v>13525.533333333331</v>
      </c>
      <c r="I16" s="36">
        <v>13573.866666666667</v>
      </c>
      <c r="J16" s="36">
        <v>13660.33333333333</v>
      </c>
      <c r="K16" s="36">
        <v>13487.4</v>
      </c>
      <c r="L16" s="36">
        <v>13352.6</v>
      </c>
      <c r="M16" s="52"/>
      <c r="N16" s="1"/>
      <c r="O16" s="1"/>
    </row>
    <row r="17" spans="1:15" ht="12.75" customHeight="1" x14ac:dyDescent="0.2">
      <c r="A17" s="51">
        <v>8</v>
      </c>
      <c r="B17" s="53" t="s">
        <v>42</v>
      </c>
      <c r="C17" s="31">
        <v>4820.45</v>
      </c>
      <c r="D17" s="36">
        <v>4801</v>
      </c>
      <c r="E17" s="36">
        <v>4757.8999999999996</v>
      </c>
      <c r="F17" s="36">
        <v>4695.3499999999995</v>
      </c>
      <c r="G17" s="36">
        <v>4652.2499999999991</v>
      </c>
      <c r="H17" s="36">
        <v>4863.55</v>
      </c>
      <c r="I17" s="36">
        <v>4906.6500000000005</v>
      </c>
      <c r="J17" s="36">
        <v>4969.2000000000007</v>
      </c>
      <c r="K17" s="31">
        <v>4844.1000000000004</v>
      </c>
      <c r="L17" s="31">
        <v>4738.45</v>
      </c>
      <c r="M17" s="31">
        <v>1.3272299999999999</v>
      </c>
      <c r="N17" s="1"/>
      <c r="O17" s="1"/>
    </row>
    <row r="18" spans="1:15" ht="12.75" customHeight="1" x14ac:dyDescent="0.2">
      <c r="A18" s="51">
        <v>9</v>
      </c>
      <c r="B18" s="53" t="s">
        <v>44</v>
      </c>
      <c r="C18" s="31">
        <v>25867</v>
      </c>
      <c r="D18" s="36">
        <v>25848.983333333334</v>
      </c>
      <c r="E18" s="36">
        <v>25708.066666666666</v>
      </c>
      <c r="F18" s="36">
        <v>25549.133333333331</v>
      </c>
      <c r="G18" s="36">
        <v>25408.216666666664</v>
      </c>
      <c r="H18" s="36">
        <v>26007.916666666668</v>
      </c>
      <c r="I18" s="36">
        <v>26148.833333333332</v>
      </c>
      <c r="J18" s="36">
        <v>26307.76666666667</v>
      </c>
      <c r="K18" s="31">
        <v>25989.9</v>
      </c>
      <c r="L18" s="31">
        <v>25690.05</v>
      </c>
      <c r="M18" s="31">
        <v>9.6750000000000003E-2</v>
      </c>
      <c r="N18" s="1"/>
      <c r="O18" s="1"/>
    </row>
    <row r="19" spans="1:15" ht="12.75" customHeight="1" x14ac:dyDescent="0.2">
      <c r="A19" s="51">
        <v>10</v>
      </c>
      <c r="B19" s="53" t="s">
        <v>46</v>
      </c>
      <c r="C19" s="31">
        <v>174.7</v>
      </c>
      <c r="D19" s="36">
        <v>175.28333333333333</v>
      </c>
      <c r="E19" s="36">
        <v>173.66666666666666</v>
      </c>
      <c r="F19" s="36">
        <v>172.63333333333333</v>
      </c>
      <c r="G19" s="36">
        <v>171.01666666666665</v>
      </c>
      <c r="H19" s="36">
        <v>176.31666666666666</v>
      </c>
      <c r="I19" s="36">
        <v>177.93333333333334</v>
      </c>
      <c r="J19" s="36">
        <v>178.96666666666667</v>
      </c>
      <c r="K19" s="31">
        <v>176.9</v>
      </c>
      <c r="L19" s="31">
        <v>174.25</v>
      </c>
      <c r="M19" s="31">
        <v>21.093810000000001</v>
      </c>
      <c r="N19" s="1"/>
      <c r="O19" s="1"/>
    </row>
    <row r="20" spans="1:15" ht="12.75" customHeight="1" x14ac:dyDescent="0.2">
      <c r="A20" s="51">
        <v>11</v>
      </c>
      <c r="B20" s="53" t="s">
        <v>48</v>
      </c>
      <c r="C20" s="31">
        <v>223.8</v>
      </c>
      <c r="D20" s="36">
        <v>224.76666666666665</v>
      </c>
      <c r="E20" s="36">
        <v>222.0333333333333</v>
      </c>
      <c r="F20" s="36">
        <v>220.26666666666665</v>
      </c>
      <c r="G20" s="36">
        <v>217.5333333333333</v>
      </c>
      <c r="H20" s="36">
        <v>226.5333333333333</v>
      </c>
      <c r="I20" s="36">
        <v>229.26666666666665</v>
      </c>
      <c r="J20" s="36">
        <v>231.0333333333333</v>
      </c>
      <c r="K20" s="31">
        <v>227.5</v>
      </c>
      <c r="L20" s="31">
        <v>223</v>
      </c>
      <c r="M20" s="31">
        <v>25.377759999999999</v>
      </c>
      <c r="N20" s="1"/>
      <c r="O20" s="1"/>
    </row>
    <row r="21" spans="1:15" ht="12.75" customHeight="1" x14ac:dyDescent="0.2">
      <c r="A21" s="51">
        <v>12</v>
      </c>
      <c r="B21" s="53" t="s">
        <v>50</v>
      </c>
      <c r="C21" s="31">
        <v>2277.1</v>
      </c>
      <c r="D21" s="36">
        <v>2265.9333333333334</v>
      </c>
      <c r="E21" s="36">
        <v>2248.7166666666667</v>
      </c>
      <c r="F21" s="36">
        <v>2220.3333333333335</v>
      </c>
      <c r="G21" s="36">
        <v>2203.1166666666668</v>
      </c>
      <c r="H21" s="36">
        <v>2294.3166666666666</v>
      </c>
      <c r="I21" s="36">
        <v>2311.5333333333338</v>
      </c>
      <c r="J21" s="36">
        <v>2339.9166666666665</v>
      </c>
      <c r="K21" s="31">
        <v>2283.15</v>
      </c>
      <c r="L21" s="31">
        <v>2237.5500000000002</v>
      </c>
      <c r="M21" s="31">
        <v>2.3085100000000001</v>
      </c>
      <c r="N21" s="1"/>
      <c r="O21" s="1"/>
    </row>
    <row r="22" spans="1:15" ht="12.75" customHeight="1" x14ac:dyDescent="0.2">
      <c r="A22" s="51">
        <v>13</v>
      </c>
      <c r="B22" s="53" t="s">
        <v>51</v>
      </c>
      <c r="C22" s="31">
        <v>2915.65</v>
      </c>
      <c r="D22" s="36">
        <v>2922.7166666666672</v>
      </c>
      <c r="E22" s="36">
        <v>2895.9833333333345</v>
      </c>
      <c r="F22" s="36">
        <v>2876.3166666666675</v>
      </c>
      <c r="G22" s="36">
        <v>2849.5833333333348</v>
      </c>
      <c r="H22" s="36">
        <v>2942.3833333333341</v>
      </c>
      <c r="I22" s="36">
        <v>2969.1166666666668</v>
      </c>
      <c r="J22" s="36">
        <v>2988.7833333333338</v>
      </c>
      <c r="K22" s="31">
        <v>2949.45</v>
      </c>
      <c r="L22" s="31">
        <v>2903.05</v>
      </c>
      <c r="M22" s="31">
        <v>20.14096</v>
      </c>
      <c r="N22" s="1"/>
      <c r="O22" s="1"/>
    </row>
    <row r="23" spans="1:15" ht="12.75" customHeight="1" x14ac:dyDescent="0.2">
      <c r="A23" s="51">
        <v>14</v>
      </c>
      <c r="B23" s="53" t="s">
        <v>266</v>
      </c>
      <c r="C23" s="31">
        <v>1570.75</v>
      </c>
      <c r="D23" s="36">
        <v>1584.2166666666665</v>
      </c>
      <c r="E23" s="36">
        <v>1549.2833333333328</v>
      </c>
      <c r="F23" s="36">
        <v>1527.8166666666664</v>
      </c>
      <c r="G23" s="36">
        <v>1492.8833333333328</v>
      </c>
      <c r="H23" s="36">
        <v>1605.6833333333329</v>
      </c>
      <c r="I23" s="36">
        <v>1640.6166666666668</v>
      </c>
      <c r="J23" s="36">
        <v>1662.083333333333</v>
      </c>
      <c r="K23" s="31">
        <v>1619.15</v>
      </c>
      <c r="L23" s="31">
        <v>1562.75</v>
      </c>
      <c r="M23" s="31">
        <v>7.9618700000000002</v>
      </c>
      <c r="N23" s="1"/>
      <c r="O23" s="1"/>
    </row>
    <row r="24" spans="1:15" ht="12.75" customHeight="1" x14ac:dyDescent="0.2">
      <c r="A24" s="51">
        <v>15</v>
      </c>
      <c r="B24" s="53" t="s">
        <v>52</v>
      </c>
      <c r="C24" s="31">
        <v>1152.45</v>
      </c>
      <c r="D24" s="36">
        <v>1156.4166666666667</v>
      </c>
      <c r="E24" s="36">
        <v>1146.0333333333335</v>
      </c>
      <c r="F24" s="36">
        <v>1139.6166666666668</v>
      </c>
      <c r="G24" s="36">
        <v>1129.2333333333336</v>
      </c>
      <c r="H24" s="36">
        <v>1162.8333333333335</v>
      </c>
      <c r="I24" s="36">
        <v>1173.2166666666667</v>
      </c>
      <c r="J24" s="36">
        <v>1179.6333333333334</v>
      </c>
      <c r="K24" s="31">
        <v>1166.8</v>
      </c>
      <c r="L24" s="31">
        <v>1150</v>
      </c>
      <c r="M24" s="31">
        <v>27.325589999999998</v>
      </c>
      <c r="N24" s="1"/>
      <c r="O24" s="1"/>
    </row>
    <row r="25" spans="1:15" ht="12.75" customHeight="1" x14ac:dyDescent="0.2">
      <c r="A25" s="51">
        <v>16</v>
      </c>
      <c r="B25" s="53" t="s">
        <v>840</v>
      </c>
      <c r="C25" s="31">
        <v>516.75</v>
      </c>
      <c r="D25" s="36">
        <v>526.7166666666667</v>
      </c>
      <c r="E25" s="36">
        <v>504.43333333333339</v>
      </c>
      <c r="F25" s="36">
        <v>492.11666666666667</v>
      </c>
      <c r="G25" s="36">
        <v>469.83333333333337</v>
      </c>
      <c r="H25" s="36">
        <v>539.03333333333342</v>
      </c>
      <c r="I25" s="36">
        <v>561.31666666666672</v>
      </c>
      <c r="J25" s="36">
        <v>573.63333333333344</v>
      </c>
      <c r="K25" s="31">
        <v>549</v>
      </c>
      <c r="L25" s="31">
        <v>514.4</v>
      </c>
      <c r="M25" s="31">
        <v>60.708410000000001</v>
      </c>
      <c r="N25" s="1"/>
      <c r="O25" s="1"/>
    </row>
    <row r="26" spans="1:15" ht="12.75" customHeight="1" x14ac:dyDescent="0.2">
      <c r="A26" s="51">
        <v>17</v>
      </c>
      <c r="B26" s="53" t="s">
        <v>53</v>
      </c>
      <c r="C26" s="31">
        <v>4964.3</v>
      </c>
      <c r="D26" s="36">
        <v>4947.833333333333</v>
      </c>
      <c r="E26" s="36">
        <v>4920.7166666666662</v>
      </c>
      <c r="F26" s="36">
        <v>4877.1333333333332</v>
      </c>
      <c r="G26" s="36">
        <v>4850.0166666666664</v>
      </c>
      <c r="H26" s="36">
        <v>4991.4166666666661</v>
      </c>
      <c r="I26" s="36">
        <v>5018.5333333333328</v>
      </c>
      <c r="J26" s="36">
        <v>5062.1166666666659</v>
      </c>
      <c r="K26" s="31">
        <v>4974.95</v>
      </c>
      <c r="L26" s="31">
        <v>4904.25</v>
      </c>
      <c r="M26" s="31">
        <v>1.14591</v>
      </c>
      <c r="N26" s="1"/>
      <c r="O26" s="1"/>
    </row>
    <row r="27" spans="1:15" ht="12.75" customHeight="1" x14ac:dyDescent="0.2">
      <c r="A27" s="51">
        <v>18</v>
      </c>
      <c r="B27" s="53" t="s">
        <v>54</v>
      </c>
      <c r="C27" s="31">
        <v>537.1</v>
      </c>
      <c r="D27" s="36">
        <v>533.44999999999993</v>
      </c>
      <c r="E27" s="36">
        <v>528.89999999999986</v>
      </c>
      <c r="F27" s="36">
        <v>520.69999999999993</v>
      </c>
      <c r="G27" s="36">
        <v>516.14999999999986</v>
      </c>
      <c r="H27" s="36">
        <v>541.64999999999986</v>
      </c>
      <c r="I27" s="36">
        <v>546.19999999999982</v>
      </c>
      <c r="J27" s="36">
        <v>554.39999999999986</v>
      </c>
      <c r="K27" s="31">
        <v>538</v>
      </c>
      <c r="L27" s="31">
        <v>525.25</v>
      </c>
      <c r="M27" s="31">
        <v>26.610859999999999</v>
      </c>
      <c r="N27" s="1"/>
      <c r="O27" s="1"/>
    </row>
    <row r="28" spans="1:15" ht="12.75" customHeight="1" x14ac:dyDescent="0.2">
      <c r="A28" s="51">
        <v>19</v>
      </c>
      <c r="B28" s="53" t="s">
        <v>55</v>
      </c>
      <c r="C28" s="31">
        <v>6094.65</v>
      </c>
      <c r="D28" s="36">
        <v>6055.2166666666672</v>
      </c>
      <c r="E28" s="36">
        <v>5990.4333333333343</v>
      </c>
      <c r="F28" s="36">
        <v>5886.2166666666672</v>
      </c>
      <c r="G28" s="36">
        <v>5821.4333333333343</v>
      </c>
      <c r="H28" s="36">
        <v>6159.4333333333343</v>
      </c>
      <c r="I28" s="36">
        <v>6224.2166666666672</v>
      </c>
      <c r="J28" s="36">
        <v>6328.4333333333343</v>
      </c>
      <c r="K28" s="31">
        <v>6120</v>
      </c>
      <c r="L28" s="31">
        <v>5951</v>
      </c>
      <c r="M28" s="31">
        <v>3.2681300000000002</v>
      </c>
      <c r="N28" s="1"/>
      <c r="O28" s="1"/>
    </row>
    <row r="29" spans="1:15" ht="12.75" customHeight="1" x14ac:dyDescent="0.2">
      <c r="A29" s="51">
        <v>20</v>
      </c>
      <c r="B29" s="53" t="s">
        <v>57</v>
      </c>
      <c r="C29" s="31">
        <v>503.45</v>
      </c>
      <c r="D29" s="36">
        <v>500.83333333333331</v>
      </c>
      <c r="E29" s="36">
        <v>497.16666666666663</v>
      </c>
      <c r="F29" s="36">
        <v>490.88333333333333</v>
      </c>
      <c r="G29" s="36">
        <v>487.21666666666664</v>
      </c>
      <c r="H29" s="36">
        <v>507.11666666666662</v>
      </c>
      <c r="I29" s="36">
        <v>510.78333333333325</v>
      </c>
      <c r="J29" s="36">
        <v>517.06666666666661</v>
      </c>
      <c r="K29" s="31">
        <v>504.5</v>
      </c>
      <c r="L29" s="31">
        <v>494.55</v>
      </c>
      <c r="M29" s="31">
        <v>23.512869999999999</v>
      </c>
      <c r="N29" s="1"/>
      <c r="O29" s="1"/>
    </row>
    <row r="30" spans="1:15" ht="12.75" customHeight="1" x14ac:dyDescent="0.2">
      <c r="A30" s="51">
        <v>21</v>
      </c>
      <c r="B30" s="53" t="s">
        <v>58</v>
      </c>
      <c r="C30" s="31">
        <v>172.35</v>
      </c>
      <c r="D30" s="36">
        <v>173.21666666666667</v>
      </c>
      <c r="E30" s="36">
        <v>170.98333333333335</v>
      </c>
      <c r="F30" s="36">
        <v>169.61666666666667</v>
      </c>
      <c r="G30" s="36">
        <v>167.38333333333335</v>
      </c>
      <c r="H30" s="36">
        <v>174.58333333333334</v>
      </c>
      <c r="I30" s="36">
        <v>176.81666666666663</v>
      </c>
      <c r="J30" s="36">
        <v>178.18333333333334</v>
      </c>
      <c r="K30" s="31">
        <v>175.45</v>
      </c>
      <c r="L30" s="31">
        <v>171.85</v>
      </c>
      <c r="M30" s="31">
        <v>103.79868</v>
      </c>
      <c r="N30" s="1"/>
      <c r="O30" s="1"/>
    </row>
    <row r="31" spans="1:15" ht="12.75" customHeight="1" x14ac:dyDescent="0.2">
      <c r="A31" s="51">
        <v>22</v>
      </c>
      <c r="B31" s="53" t="s">
        <v>60</v>
      </c>
      <c r="C31" s="31">
        <v>3165.85</v>
      </c>
      <c r="D31" s="36">
        <v>3172</v>
      </c>
      <c r="E31" s="36">
        <v>3142.45</v>
      </c>
      <c r="F31" s="36">
        <v>3119.0499999999997</v>
      </c>
      <c r="G31" s="36">
        <v>3089.4999999999995</v>
      </c>
      <c r="H31" s="36">
        <v>3195.4</v>
      </c>
      <c r="I31" s="36">
        <v>3224.9500000000003</v>
      </c>
      <c r="J31" s="36">
        <v>3248.3500000000004</v>
      </c>
      <c r="K31" s="31">
        <v>3201.55</v>
      </c>
      <c r="L31" s="31">
        <v>3148.6</v>
      </c>
      <c r="M31" s="31">
        <v>9.3620099999999997</v>
      </c>
      <c r="N31" s="1"/>
      <c r="O31" s="1"/>
    </row>
    <row r="32" spans="1:15" ht="12.75" customHeight="1" x14ac:dyDescent="0.2">
      <c r="A32" s="51">
        <v>23</v>
      </c>
      <c r="B32" s="53" t="s">
        <v>61</v>
      </c>
      <c r="C32" s="31">
        <v>1850.75</v>
      </c>
      <c r="D32" s="36">
        <v>1837.1166666666668</v>
      </c>
      <c r="E32" s="36">
        <v>1815.2333333333336</v>
      </c>
      <c r="F32" s="36">
        <v>1779.7166666666667</v>
      </c>
      <c r="G32" s="36">
        <v>1757.8333333333335</v>
      </c>
      <c r="H32" s="36">
        <v>1872.6333333333337</v>
      </c>
      <c r="I32" s="36">
        <v>1894.5166666666669</v>
      </c>
      <c r="J32" s="36">
        <v>1930.0333333333338</v>
      </c>
      <c r="K32" s="31">
        <v>1859</v>
      </c>
      <c r="L32" s="31">
        <v>1801.6</v>
      </c>
      <c r="M32" s="31">
        <v>6.2339500000000001</v>
      </c>
      <c r="N32" s="1"/>
      <c r="O32" s="1"/>
    </row>
    <row r="33" spans="1:15" ht="12.75" customHeight="1" x14ac:dyDescent="0.2">
      <c r="A33" s="51">
        <v>24</v>
      </c>
      <c r="B33" s="53" t="s">
        <v>267</v>
      </c>
      <c r="C33" s="31">
        <v>990.5</v>
      </c>
      <c r="D33" s="36">
        <v>994.83333333333337</v>
      </c>
      <c r="E33" s="36">
        <v>981.7166666666667</v>
      </c>
      <c r="F33" s="36">
        <v>972.93333333333328</v>
      </c>
      <c r="G33" s="36">
        <v>959.81666666666661</v>
      </c>
      <c r="H33" s="36">
        <v>1003.6166666666668</v>
      </c>
      <c r="I33" s="36">
        <v>1016.7333333333333</v>
      </c>
      <c r="J33" s="36">
        <v>1025.5166666666669</v>
      </c>
      <c r="K33" s="31">
        <v>1007.95</v>
      </c>
      <c r="L33" s="31">
        <v>986.05</v>
      </c>
      <c r="M33" s="31">
        <v>8.5230599999999992</v>
      </c>
      <c r="N33" s="1"/>
      <c r="O33" s="1"/>
    </row>
    <row r="34" spans="1:15" ht="12.75" customHeight="1" x14ac:dyDescent="0.2">
      <c r="A34" s="51">
        <v>25</v>
      </c>
      <c r="B34" s="53" t="s">
        <v>64</v>
      </c>
      <c r="C34" s="31">
        <v>730.55</v>
      </c>
      <c r="D34" s="36">
        <v>733.73333333333323</v>
      </c>
      <c r="E34" s="36">
        <v>721.31666666666649</v>
      </c>
      <c r="F34" s="36">
        <v>712.08333333333326</v>
      </c>
      <c r="G34" s="36">
        <v>699.66666666666652</v>
      </c>
      <c r="H34" s="36">
        <v>742.96666666666647</v>
      </c>
      <c r="I34" s="36">
        <v>755.38333333333321</v>
      </c>
      <c r="J34" s="36">
        <v>764.61666666666645</v>
      </c>
      <c r="K34" s="31">
        <v>746.15</v>
      </c>
      <c r="L34" s="31">
        <v>724.5</v>
      </c>
      <c r="M34" s="31">
        <v>44.68871</v>
      </c>
      <c r="N34" s="1"/>
      <c r="O34" s="1"/>
    </row>
    <row r="35" spans="1:15" ht="12.75" customHeight="1" x14ac:dyDescent="0.2">
      <c r="A35" s="51">
        <v>26</v>
      </c>
      <c r="B35" s="53" t="s">
        <v>65</v>
      </c>
      <c r="C35" s="31">
        <v>1148.7</v>
      </c>
      <c r="D35" s="36">
        <v>1139.7833333333335</v>
      </c>
      <c r="E35" s="36">
        <v>1124.116666666667</v>
      </c>
      <c r="F35" s="36">
        <v>1099.5333333333335</v>
      </c>
      <c r="G35" s="36">
        <v>1083.866666666667</v>
      </c>
      <c r="H35" s="36">
        <v>1164.366666666667</v>
      </c>
      <c r="I35" s="36">
        <v>1180.0333333333335</v>
      </c>
      <c r="J35" s="36">
        <v>1204.616666666667</v>
      </c>
      <c r="K35" s="31">
        <v>1155.45</v>
      </c>
      <c r="L35" s="31">
        <v>1115.2</v>
      </c>
      <c r="M35" s="31">
        <v>18.607220000000002</v>
      </c>
      <c r="N35" s="1"/>
      <c r="O35" s="1"/>
    </row>
    <row r="36" spans="1:15" ht="12.75" customHeight="1" x14ac:dyDescent="0.2">
      <c r="A36" s="51">
        <v>27</v>
      </c>
      <c r="B36" s="53" t="s">
        <v>268</v>
      </c>
      <c r="C36" s="31">
        <v>354.7</v>
      </c>
      <c r="D36" s="36">
        <v>356.2833333333333</v>
      </c>
      <c r="E36" s="36">
        <v>352.41666666666663</v>
      </c>
      <c r="F36" s="36">
        <v>350.13333333333333</v>
      </c>
      <c r="G36" s="36">
        <v>346.26666666666665</v>
      </c>
      <c r="H36" s="36">
        <v>358.56666666666661</v>
      </c>
      <c r="I36" s="36">
        <v>362.43333333333328</v>
      </c>
      <c r="J36" s="36">
        <v>364.71666666666658</v>
      </c>
      <c r="K36" s="31">
        <v>360.15</v>
      </c>
      <c r="L36" s="31">
        <v>354</v>
      </c>
      <c r="M36" s="31">
        <v>8.1208299999999998</v>
      </c>
      <c r="N36" s="1"/>
      <c r="O36" s="1"/>
    </row>
    <row r="37" spans="1:15" ht="12.75" customHeight="1" x14ac:dyDescent="0.2">
      <c r="A37" s="51">
        <v>28</v>
      </c>
      <c r="B37" s="53" t="s">
        <v>66</v>
      </c>
      <c r="C37" s="31">
        <v>1116.55</v>
      </c>
      <c r="D37" s="36">
        <v>1115.95</v>
      </c>
      <c r="E37" s="36">
        <v>1105.6000000000001</v>
      </c>
      <c r="F37" s="36">
        <v>1094.6500000000001</v>
      </c>
      <c r="G37" s="36">
        <v>1084.3000000000002</v>
      </c>
      <c r="H37" s="36">
        <v>1126.9000000000001</v>
      </c>
      <c r="I37" s="36">
        <v>1137.25</v>
      </c>
      <c r="J37" s="36">
        <v>1148.2</v>
      </c>
      <c r="K37" s="31">
        <v>1126.3</v>
      </c>
      <c r="L37" s="31">
        <v>1105</v>
      </c>
      <c r="M37" s="31">
        <v>123.03695999999999</v>
      </c>
      <c r="N37" s="1"/>
      <c r="O37" s="1"/>
    </row>
    <row r="38" spans="1:15" ht="12.75" customHeight="1" x14ac:dyDescent="0.2">
      <c r="A38" s="51">
        <v>29</v>
      </c>
      <c r="B38" s="53" t="s">
        <v>67</v>
      </c>
      <c r="C38" s="31">
        <v>7136.55</v>
      </c>
      <c r="D38" s="36">
        <v>7140.5166666666664</v>
      </c>
      <c r="E38" s="36">
        <v>7101.0333333333328</v>
      </c>
      <c r="F38" s="36">
        <v>7065.5166666666664</v>
      </c>
      <c r="G38" s="36">
        <v>7026.0333333333328</v>
      </c>
      <c r="H38" s="36">
        <v>7176.0333333333328</v>
      </c>
      <c r="I38" s="36">
        <v>7215.5166666666664</v>
      </c>
      <c r="J38" s="36">
        <v>7251.0333333333328</v>
      </c>
      <c r="K38" s="31">
        <v>7180</v>
      </c>
      <c r="L38" s="31">
        <v>7105</v>
      </c>
      <c r="M38" s="31">
        <v>3.27976</v>
      </c>
      <c r="N38" s="1"/>
      <c r="O38" s="1"/>
    </row>
    <row r="39" spans="1:15" ht="12.75" customHeight="1" x14ac:dyDescent="0.2">
      <c r="A39" s="51">
        <v>30</v>
      </c>
      <c r="B39" s="53" t="s">
        <v>69</v>
      </c>
      <c r="C39" s="31">
        <v>1600.5</v>
      </c>
      <c r="D39" s="36">
        <v>1595.95</v>
      </c>
      <c r="E39" s="36">
        <v>1585.5500000000002</v>
      </c>
      <c r="F39" s="36">
        <v>1570.6000000000001</v>
      </c>
      <c r="G39" s="36">
        <v>1560.2000000000003</v>
      </c>
      <c r="H39" s="36">
        <v>1610.9</v>
      </c>
      <c r="I39" s="36">
        <v>1621.3000000000002</v>
      </c>
      <c r="J39" s="36">
        <v>1636.25</v>
      </c>
      <c r="K39" s="31">
        <v>1606.35</v>
      </c>
      <c r="L39" s="31">
        <v>1581</v>
      </c>
      <c r="M39" s="31">
        <v>11.394729999999999</v>
      </c>
      <c r="N39" s="1"/>
      <c r="O39" s="1"/>
    </row>
    <row r="40" spans="1:15" ht="12.75" customHeight="1" x14ac:dyDescent="0.2">
      <c r="A40" s="51">
        <v>31</v>
      </c>
      <c r="B40" s="53" t="s">
        <v>270</v>
      </c>
      <c r="C40" s="31">
        <v>8472.7999999999993</v>
      </c>
      <c r="D40" s="36">
        <v>8325.4333333333325</v>
      </c>
      <c r="E40" s="36">
        <v>8150.866666666665</v>
      </c>
      <c r="F40" s="36">
        <v>7828.9333333333325</v>
      </c>
      <c r="G40" s="36">
        <v>7654.366666666665</v>
      </c>
      <c r="H40" s="36">
        <v>8647.366666666665</v>
      </c>
      <c r="I40" s="36">
        <v>8821.9333333333343</v>
      </c>
      <c r="J40" s="36">
        <v>9143.866666666665</v>
      </c>
      <c r="K40" s="31">
        <v>8500</v>
      </c>
      <c r="L40" s="31">
        <v>8003.5</v>
      </c>
      <c r="M40" s="31">
        <v>1.3567499999999999</v>
      </c>
      <c r="N40" s="1"/>
      <c r="O40" s="1"/>
    </row>
    <row r="41" spans="1:15" ht="12.75" customHeight="1" x14ac:dyDescent="0.2">
      <c r="A41" s="51">
        <v>32</v>
      </c>
      <c r="B41" s="53" t="s">
        <v>70</v>
      </c>
      <c r="C41" s="31">
        <v>7319.1</v>
      </c>
      <c r="D41" s="36">
        <v>7323.05</v>
      </c>
      <c r="E41" s="36">
        <v>7257.3</v>
      </c>
      <c r="F41" s="36">
        <v>7195.5</v>
      </c>
      <c r="G41" s="36">
        <v>7129.75</v>
      </c>
      <c r="H41" s="36">
        <v>7384.85</v>
      </c>
      <c r="I41" s="36">
        <v>7450.6</v>
      </c>
      <c r="J41" s="36">
        <v>7512.4000000000005</v>
      </c>
      <c r="K41" s="31">
        <v>7388.8</v>
      </c>
      <c r="L41" s="31">
        <v>7261.25</v>
      </c>
      <c r="M41" s="31">
        <v>8.3080999999999996</v>
      </c>
      <c r="N41" s="1"/>
      <c r="O41" s="1"/>
    </row>
    <row r="42" spans="1:15" ht="12.75" customHeight="1" x14ac:dyDescent="0.2">
      <c r="A42" s="51">
        <v>33</v>
      </c>
      <c r="B42" s="53" t="s">
        <v>71</v>
      </c>
      <c r="C42" s="31">
        <v>2641.95</v>
      </c>
      <c r="D42" s="36">
        <v>2621.9833333333331</v>
      </c>
      <c r="E42" s="36">
        <v>2591.9666666666662</v>
      </c>
      <c r="F42" s="36">
        <v>2541.9833333333331</v>
      </c>
      <c r="G42" s="36">
        <v>2511.9666666666662</v>
      </c>
      <c r="H42" s="36">
        <v>2671.9666666666662</v>
      </c>
      <c r="I42" s="36">
        <v>2701.9833333333336</v>
      </c>
      <c r="J42" s="36">
        <v>2751.9666666666662</v>
      </c>
      <c r="K42" s="31">
        <v>2652</v>
      </c>
      <c r="L42" s="31">
        <v>2572</v>
      </c>
      <c r="M42" s="31">
        <v>2.1687500000000002</v>
      </c>
      <c r="N42" s="1"/>
      <c r="O42" s="1"/>
    </row>
    <row r="43" spans="1:15" ht="12.75" customHeight="1" x14ac:dyDescent="0.2">
      <c r="A43" s="51">
        <v>34</v>
      </c>
      <c r="B43" s="53" t="s">
        <v>73</v>
      </c>
      <c r="C43" s="31">
        <v>226.2</v>
      </c>
      <c r="D43" s="36">
        <v>227.68333333333331</v>
      </c>
      <c r="E43" s="36">
        <v>224.16666666666663</v>
      </c>
      <c r="F43" s="36">
        <v>222.13333333333333</v>
      </c>
      <c r="G43" s="36">
        <v>218.61666666666665</v>
      </c>
      <c r="H43" s="36">
        <v>229.71666666666661</v>
      </c>
      <c r="I43" s="36">
        <v>233.23333333333332</v>
      </c>
      <c r="J43" s="36">
        <v>235.26666666666659</v>
      </c>
      <c r="K43" s="31">
        <v>231.2</v>
      </c>
      <c r="L43" s="31">
        <v>225.65</v>
      </c>
      <c r="M43" s="31">
        <v>71.311750000000004</v>
      </c>
      <c r="N43" s="1"/>
      <c r="O43" s="1"/>
    </row>
    <row r="44" spans="1:15" ht="12.75" customHeight="1" x14ac:dyDescent="0.2">
      <c r="A44" s="51">
        <v>35</v>
      </c>
      <c r="B44" s="53" t="s">
        <v>74</v>
      </c>
      <c r="C44" s="31">
        <v>230.65</v>
      </c>
      <c r="D44" s="36">
        <v>230.21666666666667</v>
      </c>
      <c r="E44" s="36">
        <v>228.93333333333334</v>
      </c>
      <c r="F44" s="36">
        <v>227.21666666666667</v>
      </c>
      <c r="G44" s="36">
        <v>225.93333333333334</v>
      </c>
      <c r="H44" s="36">
        <v>231.93333333333334</v>
      </c>
      <c r="I44" s="36">
        <v>233.2166666666667</v>
      </c>
      <c r="J44" s="36">
        <v>234.93333333333334</v>
      </c>
      <c r="K44" s="31">
        <v>231.5</v>
      </c>
      <c r="L44" s="31">
        <v>228.5</v>
      </c>
      <c r="M44" s="31">
        <v>94.459779999999995</v>
      </c>
      <c r="N44" s="1"/>
      <c r="O44" s="1"/>
    </row>
    <row r="45" spans="1:15" ht="12.75" customHeight="1" x14ac:dyDescent="0.2">
      <c r="A45" s="51">
        <v>36</v>
      </c>
      <c r="B45" s="53" t="s">
        <v>271</v>
      </c>
      <c r="C45" s="31">
        <v>135.19999999999999</v>
      </c>
      <c r="D45" s="36">
        <v>135.4</v>
      </c>
      <c r="E45" s="36">
        <v>133.4</v>
      </c>
      <c r="F45" s="36">
        <v>131.6</v>
      </c>
      <c r="G45" s="36">
        <v>129.6</v>
      </c>
      <c r="H45" s="36">
        <v>137.20000000000002</v>
      </c>
      <c r="I45" s="36">
        <v>139.20000000000002</v>
      </c>
      <c r="J45" s="36">
        <v>141.00000000000003</v>
      </c>
      <c r="K45" s="31">
        <v>137.4</v>
      </c>
      <c r="L45" s="31">
        <v>133.6</v>
      </c>
      <c r="M45" s="31">
        <v>149.91995</v>
      </c>
      <c r="N45" s="1"/>
      <c r="O45" s="1"/>
    </row>
    <row r="46" spans="1:15" ht="12.75" customHeight="1" x14ac:dyDescent="0.2">
      <c r="A46" s="51">
        <v>37</v>
      </c>
      <c r="B46" s="53" t="s">
        <v>75</v>
      </c>
      <c r="C46" s="31">
        <v>1515.8</v>
      </c>
      <c r="D46" s="36">
        <v>1517.9166666666667</v>
      </c>
      <c r="E46" s="36">
        <v>1503.4333333333334</v>
      </c>
      <c r="F46" s="36">
        <v>1491.0666666666666</v>
      </c>
      <c r="G46" s="36">
        <v>1476.5833333333333</v>
      </c>
      <c r="H46" s="36">
        <v>1530.2833333333335</v>
      </c>
      <c r="I46" s="36">
        <v>1544.7666666666667</v>
      </c>
      <c r="J46" s="36">
        <v>1557.1333333333337</v>
      </c>
      <c r="K46" s="31">
        <v>1532.4</v>
      </c>
      <c r="L46" s="31">
        <v>1505.55</v>
      </c>
      <c r="M46" s="31">
        <v>2.44001</v>
      </c>
      <c r="N46" s="1"/>
      <c r="O46" s="1"/>
    </row>
    <row r="47" spans="1:15" ht="12.75" customHeight="1" x14ac:dyDescent="0.2">
      <c r="A47" s="51">
        <v>38</v>
      </c>
      <c r="B47" s="53" t="s">
        <v>76</v>
      </c>
      <c r="C47" s="31">
        <v>191.85</v>
      </c>
      <c r="D47" s="36">
        <v>191.85</v>
      </c>
      <c r="E47" s="36">
        <v>190</v>
      </c>
      <c r="F47" s="36">
        <v>188.15</v>
      </c>
      <c r="G47" s="36">
        <v>186.3</v>
      </c>
      <c r="H47" s="36">
        <v>193.7</v>
      </c>
      <c r="I47" s="36">
        <v>195.54999999999995</v>
      </c>
      <c r="J47" s="36">
        <v>197.39999999999998</v>
      </c>
      <c r="K47" s="31">
        <v>193.7</v>
      </c>
      <c r="L47" s="31">
        <v>190</v>
      </c>
      <c r="M47" s="31">
        <v>223.03305</v>
      </c>
      <c r="N47" s="1"/>
      <c r="O47" s="1"/>
    </row>
    <row r="48" spans="1:15" ht="12.75" customHeight="1" x14ac:dyDescent="0.2">
      <c r="A48" s="51">
        <v>39</v>
      </c>
      <c r="B48" s="53" t="s">
        <v>77</v>
      </c>
      <c r="C48" s="31">
        <v>579.35</v>
      </c>
      <c r="D48" s="36">
        <v>580.41666666666663</v>
      </c>
      <c r="E48" s="36">
        <v>575.68333333333328</v>
      </c>
      <c r="F48" s="36">
        <v>572.01666666666665</v>
      </c>
      <c r="G48" s="36">
        <v>567.2833333333333</v>
      </c>
      <c r="H48" s="36">
        <v>584.08333333333326</v>
      </c>
      <c r="I48" s="36">
        <v>588.81666666666661</v>
      </c>
      <c r="J48" s="36">
        <v>592.48333333333323</v>
      </c>
      <c r="K48" s="31">
        <v>585.15</v>
      </c>
      <c r="L48" s="31">
        <v>576.75</v>
      </c>
      <c r="M48" s="31">
        <v>9.7837599999999991</v>
      </c>
      <c r="N48" s="1"/>
      <c r="O48" s="1"/>
    </row>
    <row r="49" spans="1:15" ht="12.75" customHeight="1" x14ac:dyDescent="0.2">
      <c r="A49" s="51">
        <v>40</v>
      </c>
      <c r="B49" s="53" t="s">
        <v>78</v>
      </c>
      <c r="C49" s="31">
        <v>1233.8499999999999</v>
      </c>
      <c r="D49" s="36">
        <v>1232.1833333333334</v>
      </c>
      <c r="E49" s="36">
        <v>1222.9666666666667</v>
      </c>
      <c r="F49" s="36">
        <v>1212.0833333333333</v>
      </c>
      <c r="G49" s="36">
        <v>1202.8666666666666</v>
      </c>
      <c r="H49" s="36">
        <v>1243.0666666666668</v>
      </c>
      <c r="I49" s="36">
        <v>1252.2833333333335</v>
      </c>
      <c r="J49" s="36">
        <v>1263.166666666667</v>
      </c>
      <c r="K49" s="31">
        <v>1241.4000000000001</v>
      </c>
      <c r="L49" s="31">
        <v>1221.3</v>
      </c>
      <c r="M49" s="31">
        <v>4.0960000000000001</v>
      </c>
      <c r="N49" s="1"/>
      <c r="O49" s="1"/>
    </row>
    <row r="50" spans="1:15" ht="12.75" customHeight="1" x14ac:dyDescent="0.2">
      <c r="A50" s="51">
        <v>41</v>
      </c>
      <c r="B50" s="53" t="s">
        <v>80</v>
      </c>
      <c r="C50" s="31">
        <v>1125</v>
      </c>
      <c r="D50" s="36">
        <v>1117.05</v>
      </c>
      <c r="E50" s="36">
        <v>1097.75</v>
      </c>
      <c r="F50" s="36">
        <v>1070.5</v>
      </c>
      <c r="G50" s="36">
        <v>1051.2</v>
      </c>
      <c r="H50" s="36">
        <v>1144.3</v>
      </c>
      <c r="I50" s="36">
        <v>1163.5999999999997</v>
      </c>
      <c r="J50" s="36">
        <v>1190.8499999999999</v>
      </c>
      <c r="K50" s="31">
        <v>1136.3499999999999</v>
      </c>
      <c r="L50" s="31">
        <v>1089.8</v>
      </c>
      <c r="M50" s="31">
        <v>117.53391000000001</v>
      </c>
      <c r="N50" s="1"/>
      <c r="O50" s="1"/>
    </row>
    <row r="51" spans="1:15" ht="12.75" customHeight="1" x14ac:dyDescent="0.2">
      <c r="A51" s="51">
        <v>42</v>
      </c>
      <c r="B51" s="53" t="s">
        <v>81</v>
      </c>
      <c r="C51" s="31">
        <v>222.25</v>
      </c>
      <c r="D51" s="36">
        <v>219.25</v>
      </c>
      <c r="E51" s="36">
        <v>215.5</v>
      </c>
      <c r="F51" s="36">
        <v>208.75</v>
      </c>
      <c r="G51" s="36">
        <v>205</v>
      </c>
      <c r="H51" s="36">
        <v>226</v>
      </c>
      <c r="I51" s="36">
        <v>229.75</v>
      </c>
      <c r="J51" s="36">
        <v>236.5</v>
      </c>
      <c r="K51" s="31">
        <v>223</v>
      </c>
      <c r="L51" s="31">
        <v>212.5</v>
      </c>
      <c r="M51" s="31">
        <v>638.67429000000004</v>
      </c>
      <c r="N51" s="1"/>
      <c r="O51" s="1"/>
    </row>
    <row r="52" spans="1:15" ht="12.75" customHeight="1" x14ac:dyDescent="0.2">
      <c r="A52" s="51">
        <v>43</v>
      </c>
      <c r="B52" s="53" t="s">
        <v>82</v>
      </c>
      <c r="C52" s="31">
        <v>276.10000000000002</v>
      </c>
      <c r="D52" s="36">
        <v>278.26666666666665</v>
      </c>
      <c r="E52" s="36">
        <v>273.08333333333331</v>
      </c>
      <c r="F52" s="36">
        <v>270.06666666666666</v>
      </c>
      <c r="G52" s="36">
        <v>264.88333333333333</v>
      </c>
      <c r="H52" s="36">
        <v>281.2833333333333</v>
      </c>
      <c r="I52" s="36">
        <v>286.4666666666667</v>
      </c>
      <c r="J52" s="36">
        <v>289.48333333333329</v>
      </c>
      <c r="K52" s="31">
        <v>283.45</v>
      </c>
      <c r="L52" s="31">
        <v>275.25</v>
      </c>
      <c r="M52" s="31">
        <v>41.523940000000003</v>
      </c>
      <c r="N52" s="1"/>
      <c r="O52" s="1"/>
    </row>
    <row r="53" spans="1:15" ht="12.75" customHeight="1" x14ac:dyDescent="0.2">
      <c r="A53" s="51">
        <v>44</v>
      </c>
      <c r="B53" s="53" t="s">
        <v>83</v>
      </c>
      <c r="C53" s="31">
        <v>23184.3</v>
      </c>
      <c r="D53" s="36">
        <v>23072.666666666668</v>
      </c>
      <c r="E53" s="36">
        <v>22882.633333333335</v>
      </c>
      <c r="F53" s="36">
        <v>22580.966666666667</v>
      </c>
      <c r="G53" s="36">
        <v>22390.933333333334</v>
      </c>
      <c r="H53" s="36">
        <v>23374.333333333336</v>
      </c>
      <c r="I53" s="36">
        <v>23564.366666666669</v>
      </c>
      <c r="J53" s="36">
        <v>23866.033333333336</v>
      </c>
      <c r="K53" s="31">
        <v>23262.7</v>
      </c>
      <c r="L53" s="31">
        <v>22771</v>
      </c>
      <c r="M53" s="31">
        <v>0.19056999999999999</v>
      </c>
      <c r="N53" s="1"/>
      <c r="O53" s="1"/>
    </row>
    <row r="54" spans="1:15" ht="12.75" customHeight="1" x14ac:dyDescent="0.2">
      <c r="A54" s="51">
        <v>45</v>
      </c>
      <c r="B54" s="53" t="s">
        <v>85</v>
      </c>
      <c r="C54" s="31">
        <v>480.95</v>
      </c>
      <c r="D54" s="36">
        <v>480</v>
      </c>
      <c r="E54" s="36">
        <v>475</v>
      </c>
      <c r="F54" s="36">
        <v>469.05</v>
      </c>
      <c r="G54" s="36">
        <v>464.05</v>
      </c>
      <c r="H54" s="36">
        <v>485.95</v>
      </c>
      <c r="I54" s="36">
        <v>490.95</v>
      </c>
      <c r="J54" s="36">
        <v>496.9</v>
      </c>
      <c r="K54" s="31">
        <v>485</v>
      </c>
      <c r="L54" s="31">
        <v>474.05</v>
      </c>
      <c r="M54" s="31">
        <v>64.869280000000003</v>
      </c>
      <c r="N54" s="1"/>
      <c r="O54" s="1"/>
    </row>
    <row r="55" spans="1:15" ht="12.75" customHeight="1" x14ac:dyDescent="0.2">
      <c r="A55" s="51">
        <v>46</v>
      </c>
      <c r="B55" s="53" t="s">
        <v>86</v>
      </c>
      <c r="C55" s="31">
        <v>5138.6499999999996</v>
      </c>
      <c r="D55" s="36">
        <v>5106.8666666666659</v>
      </c>
      <c r="E55" s="36">
        <v>5044.0833333333321</v>
      </c>
      <c r="F55" s="36">
        <v>4949.5166666666664</v>
      </c>
      <c r="G55" s="36">
        <v>4886.7333333333327</v>
      </c>
      <c r="H55" s="36">
        <v>5201.4333333333316</v>
      </c>
      <c r="I55" s="36">
        <v>5264.2166666666662</v>
      </c>
      <c r="J55" s="36">
        <v>5358.783333333331</v>
      </c>
      <c r="K55" s="31">
        <v>5169.6499999999996</v>
      </c>
      <c r="L55" s="31">
        <v>5012.3</v>
      </c>
      <c r="M55" s="31">
        <v>3.2925200000000001</v>
      </c>
      <c r="N55" s="1"/>
      <c r="O55" s="1"/>
    </row>
    <row r="56" spans="1:15" ht="12.75" customHeight="1" x14ac:dyDescent="0.2">
      <c r="A56" s="51">
        <v>47</v>
      </c>
      <c r="B56" s="53" t="s">
        <v>89</v>
      </c>
      <c r="C56" s="31">
        <v>466.65</v>
      </c>
      <c r="D56" s="36">
        <v>464.76666666666665</v>
      </c>
      <c r="E56" s="36">
        <v>461.68333333333328</v>
      </c>
      <c r="F56" s="36">
        <v>456.71666666666664</v>
      </c>
      <c r="G56" s="36">
        <v>453.63333333333327</v>
      </c>
      <c r="H56" s="36">
        <v>469.73333333333329</v>
      </c>
      <c r="I56" s="36">
        <v>472.81666666666666</v>
      </c>
      <c r="J56" s="36">
        <v>477.7833333333333</v>
      </c>
      <c r="K56" s="31">
        <v>467.85</v>
      </c>
      <c r="L56" s="31">
        <v>459.8</v>
      </c>
      <c r="M56" s="31">
        <v>64.510090000000005</v>
      </c>
      <c r="N56" s="1"/>
      <c r="O56" s="1"/>
    </row>
    <row r="57" spans="1:15" ht="12.75" customHeight="1" x14ac:dyDescent="0.2">
      <c r="A57" s="51">
        <v>48</v>
      </c>
      <c r="B57" s="53" t="s">
        <v>348</v>
      </c>
      <c r="C57" s="31">
        <v>454.25</v>
      </c>
      <c r="D57" s="36">
        <v>455.48333333333335</v>
      </c>
      <c r="E57" s="36">
        <v>450.9666666666667</v>
      </c>
      <c r="F57" s="36">
        <v>447.68333333333334</v>
      </c>
      <c r="G57" s="36">
        <v>443.16666666666669</v>
      </c>
      <c r="H57" s="36">
        <v>458.76666666666671</v>
      </c>
      <c r="I57" s="36">
        <v>463.28333333333336</v>
      </c>
      <c r="J57" s="36">
        <v>466.56666666666672</v>
      </c>
      <c r="K57" s="31">
        <v>460</v>
      </c>
      <c r="L57" s="31">
        <v>452.2</v>
      </c>
      <c r="M57" s="31">
        <v>16.838850000000001</v>
      </c>
      <c r="N57" s="1"/>
      <c r="O57" s="1"/>
    </row>
    <row r="58" spans="1:15" ht="12.75" customHeight="1" x14ac:dyDescent="0.2">
      <c r="A58" s="51">
        <v>49</v>
      </c>
      <c r="B58" s="53" t="s">
        <v>92</v>
      </c>
      <c r="C58" s="31">
        <v>1265.55</v>
      </c>
      <c r="D58" s="36">
        <v>1271.55</v>
      </c>
      <c r="E58" s="36">
        <v>1248.05</v>
      </c>
      <c r="F58" s="36">
        <v>1230.55</v>
      </c>
      <c r="G58" s="36">
        <v>1207.05</v>
      </c>
      <c r="H58" s="36">
        <v>1289.05</v>
      </c>
      <c r="I58" s="36">
        <v>1312.55</v>
      </c>
      <c r="J58" s="36">
        <v>1330.05</v>
      </c>
      <c r="K58" s="31">
        <v>1295.05</v>
      </c>
      <c r="L58" s="31">
        <v>1254.05</v>
      </c>
      <c r="M58" s="31">
        <v>13.724489999999999</v>
      </c>
      <c r="N58" s="1"/>
      <c r="O58" s="1"/>
    </row>
    <row r="59" spans="1:15" ht="12.75" customHeight="1" x14ac:dyDescent="0.2">
      <c r="A59" s="51">
        <v>50</v>
      </c>
      <c r="B59" s="53" t="s">
        <v>93</v>
      </c>
      <c r="C59" s="31">
        <v>1327.95</v>
      </c>
      <c r="D59" s="36">
        <v>1325.1666666666667</v>
      </c>
      <c r="E59" s="36">
        <v>1319.3833333333334</v>
      </c>
      <c r="F59" s="36">
        <v>1310.8166666666666</v>
      </c>
      <c r="G59" s="36">
        <v>1305.0333333333333</v>
      </c>
      <c r="H59" s="36">
        <v>1333.7333333333336</v>
      </c>
      <c r="I59" s="36">
        <v>1339.5166666666669</v>
      </c>
      <c r="J59" s="36">
        <v>1348.0833333333337</v>
      </c>
      <c r="K59" s="31">
        <v>1330.95</v>
      </c>
      <c r="L59" s="31">
        <v>1316.6</v>
      </c>
      <c r="M59" s="31">
        <v>11.358459999999999</v>
      </c>
      <c r="N59" s="1"/>
      <c r="O59" s="1"/>
    </row>
    <row r="60" spans="1:15" ht="12.75" customHeight="1" x14ac:dyDescent="0.2">
      <c r="A60" s="51">
        <v>51</v>
      </c>
      <c r="B60" s="53" t="s">
        <v>94</v>
      </c>
      <c r="C60" s="31">
        <v>383.25</v>
      </c>
      <c r="D60" s="36">
        <v>382.41666666666669</v>
      </c>
      <c r="E60" s="36">
        <v>379.93333333333339</v>
      </c>
      <c r="F60" s="36">
        <v>376.61666666666673</v>
      </c>
      <c r="G60" s="36">
        <v>374.13333333333344</v>
      </c>
      <c r="H60" s="36">
        <v>385.73333333333335</v>
      </c>
      <c r="I60" s="36">
        <v>388.21666666666658</v>
      </c>
      <c r="J60" s="36">
        <v>391.5333333333333</v>
      </c>
      <c r="K60" s="31">
        <v>384.9</v>
      </c>
      <c r="L60" s="31">
        <v>379.1</v>
      </c>
      <c r="M60" s="31">
        <v>158.93456</v>
      </c>
      <c r="N60" s="1"/>
      <c r="O60" s="1"/>
    </row>
    <row r="61" spans="1:15" ht="12.75" customHeight="1" x14ac:dyDescent="0.2">
      <c r="A61" s="51">
        <v>52</v>
      </c>
      <c r="B61" s="53" t="s">
        <v>95</v>
      </c>
      <c r="C61" s="31">
        <v>6415.35</v>
      </c>
      <c r="D61" s="36">
        <v>6445.416666666667</v>
      </c>
      <c r="E61" s="36">
        <v>6341.9333333333343</v>
      </c>
      <c r="F61" s="36">
        <v>6268.5166666666673</v>
      </c>
      <c r="G61" s="36">
        <v>6165.0333333333347</v>
      </c>
      <c r="H61" s="36">
        <v>6518.8333333333339</v>
      </c>
      <c r="I61" s="36">
        <v>6622.3166666666657</v>
      </c>
      <c r="J61" s="36">
        <v>6695.7333333333336</v>
      </c>
      <c r="K61" s="31">
        <v>6548.9</v>
      </c>
      <c r="L61" s="31">
        <v>6372</v>
      </c>
      <c r="M61" s="31">
        <v>4.0094700000000003</v>
      </c>
      <c r="N61" s="1"/>
      <c r="O61" s="1"/>
    </row>
    <row r="62" spans="1:15" ht="12.75" customHeight="1" x14ac:dyDescent="0.2">
      <c r="A62" s="51">
        <v>53</v>
      </c>
      <c r="B62" s="53" t="s">
        <v>96</v>
      </c>
      <c r="C62" s="31">
        <v>2490.4</v>
      </c>
      <c r="D62" s="36">
        <v>2490.1166666666668</v>
      </c>
      <c r="E62" s="36">
        <v>2472.7833333333338</v>
      </c>
      <c r="F62" s="36">
        <v>2455.166666666667</v>
      </c>
      <c r="G62" s="36">
        <v>2437.8333333333339</v>
      </c>
      <c r="H62" s="36">
        <v>2507.7333333333336</v>
      </c>
      <c r="I62" s="36">
        <v>2525.0666666666666</v>
      </c>
      <c r="J62" s="36">
        <v>2542.6833333333334</v>
      </c>
      <c r="K62" s="31">
        <v>2507.4499999999998</v>
      </c>
      <c r="L62" s="31">
        <v>2472.5</v>
      </c>
      <c r="M62" s="31">
        <v>3.7730299999999999</v>
      </c>
      <c r="N62" s="1"/>
      <c r="O62" s="1"/>
    </row>
    <row r="63" spans="1:15" ht="12.75" customHeight="1" x14ac:dyDescent="0.2">
      <c r="A63" s="51">
        <v>54</v>
      </c>
      <c r="B63" s="53" t="s">
        <v>97</v>
      </c>
      <c r="C63" s="31">
        <v>858.7</v>
      </c>
      <c r="D63" s="36">
        <v>855.65</v>
      </c>
      <c r="E63" s="36">
        <v>843.65</v>
      </c>
      <c r="F63" s="36">
        <v>828.6</v>
      </c>
      <c r="G63" s="36">
        <v>816.6</v>
      </c>
      <c r="H63" s="36">
        <v>870.69999999999993</v>
      </c>
      <c r="I63" s="36">
        <v>882.69999999999993</v>
      </c>
      <c r="J63" s="36">
        <v>897.74999999999989</v>
      </c>
      <c r="K63" s="31">
        <v>867.65</v>
      </c>
      <c r="L63" s="31">
        <v>840.6</v>
      </c>
      <c r="M63" s="31">
        <v>15.641640000000001</v>
      </c>
      <c r="N63" s="1"/>
      <c r="O63" s="1"/>
    </row>
    <row r="64" spans="1:15" ht="12.75" customHeight="1" x14ac:dyDescent="0.2">
      <c r="A64" s="51">
        <v>55</v>
      </c>
      <c r="B64" s="53" t="s">
        <v>98</v>
      </c>
      <c r="C64" s="31">
        <v>1182.7</v>
      </c>
      <c r="D64" s="36">
        <v>1173.6833333333334</v>
      </c>
      <c r="E64" s="36">
        <v>1161.7166666666667</v>
      </c>
      <c r="F64" s="36">
        <v>1140.7333333333333</v>
      </c>
      <c r="G64" s="36">
        <v>1128.7666666666667</v>
      </c>
      <c r="H64" s="36">
        <v>1194.6666666666667</v>
      </c>
      <c r="I64" s="36">
        <v>1206.6333333333334</v>
      </c>
      <c r="J64" s="36">
        <v>1227.6166666666668</v>
      </c>
      <c r="K64" s="31">
        <v>1185.6500000000001</v>
      </c>
      <c r="L64" s="31">
        <v>1152.7</v>
      </c>
      <c r="M64" s="31">
        <v>1.77261</v>
      </c>
      <c r="N64" s="1"/>
      <c r="O64" s="1"/>
    </row>
    <row r="65" spans="1:15" ht="12.75" customHeight="1" x14ac:dyDescent="0.2">
      <c r="A65" s="51">
        <v>56</v>
      </c>
      <c r="B65" s="53" t="s">
        <v>99</v>
      </c>
      <c r="C65" s="31">
        <v>311.35000000000002</v>
      </c>
      <c r="D65" s="36">
        <v>311.89999999999998</v>
      </c>
      <c r="E65" s="36">
        <v>308.09999999999997</v>
      </c>
      <c r="F65" s="36">
        <v>304.84999999999997</v>
      </c>
      <c r="G65" s="36">
        <v>301.04999999999995</v>
      </c>
      <c r="H65" s="36">
        <v>315.14999999999998</v>
      </c>
      <c r="I65" s="36">
        <v>318.94999999999993</v>
      </c>
      <c r="J65" s="36">
        <v>322.2</v>
      </c>
      <c r="K65" s="31">
        <v>315.7</v>
      </c>
      <c r="L65" s="31">
        <v>308.64999999999998</v>
      </c>
      <c r="M65" s="31">
        <v>15.183960000000001</v>
      </c>
      <c r="N65" s="1"/>
      <c r="O65" s="1"/>
    </row>
    <row r="66" spans="1:15" ht="12.75" customHeight="1" x14ac:dyDescent="0.2">
      <c r="A66" s="51">
        <v>57</v>
      </c>
      <c r="B66" s="53" t="s">
        <v>101</v>
      </c>
      <c r="C66" s="31">
        <v>2112.4499999999998</v>
      </c>
      <c r="D66" s="36">
        <v>2087.5500000000002</v>
      </c>
      <c r="E66" s="36">
        <v>2056.2000000000003</v>
      </c>
      <c r="F66" s="36">
        <v>1999.95</v>
      </c>
      <c r="G66" s="36">
        <v>1968.6000000000001</v>
      </c>
      <c r="H66" s="36">
        <v>2143.8000000000002</v>
      </c>
      <c r="I66" s="36">
        <v>2175.1500000000005</v>
      </c>
      <c r="J66" s="36">
        <v>2231.4000000000005</v>
      </c>
      <c r="K66" s="31">
        <v>2118.9</v>
      </c>
      <c r="L66" s="31">
        <v>2031.3</v>
      </c>
      <c r="M66" s="31">
        <v>7.0043800000000003</v>
      </c>
      <c r="N66" s="1"/>
      <c r="O66" s="1"/>
    </row>
    <row r="67" spans="1:15" ht="12.75" customHeight="1" x14ac:dyDescent="0.2">
      <c r="A67" s="51">
        <v>58</v>
      </c>
      <c r="B67" s="53" t="s">
        <v>102</v>
      </c>
      <c r="C67" s="31">
        <v>542.29999999999995</v>
      </c>
      <c r="D67" s="36">
        <v>541.93333333333328</v>
      </c>
      <c r="E67" s="36">
        <v>539.91666666666652</v>
      </c>
      <c r="F67" s="36">
        <v>537.53333333333319</v>
      </c>
      <c r="G67" s="36">
        <v>535.51666666666642</v>
      </c>
      <c r="H67" s="36">
        <v>544.31666666666661</v>
      </c>
      <c r="I67" s="36">
        <v>546.33333333333326</v>
      </c>
      <c r="J67" s="36">
        <v>548.7166666666667</v>
      </c>
      <c r="K67" s="31">
        <v>543.95000000000005</v>
      </c>
      <c r="L67" s="31">
        <v>539.54999999999995</v>
      </c>
      <c r="M67" s="31">
        <v>19.651019999999999</v>
      </c>
      <c r="N67" s="1"/>
      <c r="O67" s="1"/>
    </row>
    <row r="68" spans="1:15" ht="12.75" customHeight="1" x14ac:dyDescent="0.2">
      <c r="A68" s="51">
        <v>59</v>
      </c>
      <c r="B68" s="53" t="s">
        <v>103</v>
      </c>
      <c r="C68" s="31">
        <v>2214.4</v>
      </c>
      <c r="D68" s="36">
        <v>2199.9499999999998</v>
      </c>
      <c r="E68" s="36">
        <v>2179.8999999999996</v>
      </c>
      <c r="F68" s="36">
        <v>2145.3999999999996</v>
      </c>
      <c r="G68" s="36">
        <v>2125.3499999999995</v>
      </c>
      <c r="H68" s="36">
        <v>2234.4499999999998</v>
      </c>
      <c r="I68" s="36">
        <v>2254.5</v>
      </c>
      <c r="J68" s="36">
        <v>2289</v>
      </c>
      <c r="K68" s="31">
        <v>2220</v>
      </c>
      <c r="L68" s="31">
        <v>2165.4499999999998</v>
      </c>
      <c r="M68" s="31">
        <v>5.5562100000000001</v>
      </c>
      <c r="N68" s="1"/>
      <c r="O68" s="1"/>
    </row>
    <row r="69" spans="1:15" ht="12.75" customHeight="1" x14ac:dyDescent="0.2">
      <c r="A69" s="51">
        <v>60</v>
      </c>
      <c r="B69" s="53" t="s">
        <v>104</v>
      </c>
      <c r="C69" s="31">
        <v>2356.6999999999998</v>
      </c>
      <c r="D69" s="36">
        <v>2354.4499999999998</v>
      </c>
      <c r="E69" s="36">
        <v>2301.4499999999998</v>
      </c>
      <c r="F69" s="36">
        <v>2246.1999999999998</v>
      </c>
      <c r="G69" s="36">
        <v>2193.1999999999998</v>
      </c>
      <c r="H69" s="36">
        <v>2409.6999999999998</v>
      </c>
      <c r="I69" s="36">
        <v>2462.6999999999998</v>
      </c>
      <c r="J69" s="36">
        <v>2517.9499999999998</v>
      </c>
      <c r="K69" s="31">
        <v>2407.4499999999998</v>
      </c>
      <c r="L69" s="31">
        <v>2299.1999999999998</v>
      </c>
      <c r="M69" s="31">
        <v>4.57836</v>
      </c>
      <c r="N69" s="1"/>
      <c r="O69" s="1"/>
    </row>
    <row r="70" spans="1:15" ht="12.75" customHeight="1" x14ac:dyDescent="0.2">
      <c r="A70" s="51">
        <v>61</v>
      </c>
      <c r="B70" s="53" t="s">
        <v>273</v>
      </c>
      <c r="C70" s="31">
        <v>397.15</v>
      </c>
      <c r="D70" s="36">
        <v>399.33333333333331</v>
      </c>
      <c r="E70" s="36">
        <v>393.66666666666663</v>
      </c>
      <c r="F70" s="36">
        <v>390.18333333333334</v>
      </c>
      <c r="G70" s="36">
        <v>384.51666666666665</v>
      </c>
      <c r="H70" s="36">
        <v>402.81666666666661</v>
      </c>
      <c r="I70" s="36">
        <v>408.48333333333323</v>
      </c>
      <c r="J70" s="36">
        <v>411.96666666666658</v>
      </c>
      <c r="K70" s="31">
        <v>405</v>
      </c>
      <c r="L70" s="31">
        <v>395.85</v>
      </c>
      <c r="M70" s="31">
        <v>7.5071099999999999</v>
      </c>
      <c r="N70" s="1"/>
      <c r="O70" s="1"/>
    </row>
    <row r="71" spans="1:15" ht="12.75" customHeight="1" x14ac:dyDescent="0.2">
      <c r="A71" s="51">
        <v>62</v>
      </c>
      <c r="B71" s="53" t="s">
        <v>370</v>
      </c>
      <c r="C71" s="31">
        <v>182.75</v>
      </c>
      <c r="D71" s="36">
        <v>183.58333333333334</v>
      </c>
      <c r="E71" s="36">
        <v>181.4666666666667</v>
      </c>
      <c r="F71" s="36">
        <v>180.18333333333337</v>
      </c>
      <c r="G71" s="36">
        <v>178.06666666666672</v>
      </c>
      <c r="H71" s="36">
        <v>184.86666666666667</v>
      </c>
      <c r="I71" s="36">
        <v>186.98333333333329</v>
      </c>
      <c r="J71" s="36">
        <v>188.26666666666665</v>
      </c>
      <c r="K71" s="31">
        <v>185.7</v>
      </c>
      <c r="L71" s="31">
        <v>182.3</v>
      </c>
      <c r="M71" s="31">
        <v>11.41798</v>
      </c>
      <c r="N71" s="1"/>
      <c r="O71" s="1"/>
    </row>
    <row r="72" spans="1:15" ht="12.75" customHeight="1" x14ac:dyDescent="0.2">
      <c r="A72" s="51">
        <v>63</v>
      </c>
      <c r="B72" s="53" t="s">
        <v>106</v>
      </c>
      <c r="C72" s="31">
        <v>3693.8</v>
      </c>
      <c r="D72" s="36">
        <v>3697.1166666666663</v>
      </c>
      <c r="E72" s="36">
        <v>3660.8833333333328</v>
      </c>
      <c r="F72" s="36">
        <v>3627.9666666666662</v>
      </c>
      <c r="G72" s="36">
        <v>3591.7333333333327</v>
      </c>
      <c r="H72" s="36">
        <v>3730.0333333333328</v>
      </c>
      <c r="I72" s="36">
        <v>3766.2666666666664</v>
      </c>
      <c r="J72" s="36">
        <v>3799.1833333333329</v>
      </c>
      <c r="K72" s="31">
        <v>3733.35</v>
      </c>
      <c r="L72" s="31">
        <v>3664.2</v>
      </c>
      <c r="M72" s="31">
        <v>3.24763</v>
      </c>
      <c r="N72" s="1"/>
      <c r="O72" s="1"/>
    </row>
    <row r="73" spans="1:15" ht="12.75" customHeight="1" x14ac:dyDescent="0.2">
      <c r="A73" s="51">
        <v>64</v>
      </c>
      <c r="B73" s="53" t="s">
        <v>107</v>
      </c>
      <c r="C73" s="31">
        <v>6100.2</v>
      </c>
      <c r="D73" s="36">
        <v>6110.7</v>
      </c>
      <c r="E73" s="36">
        <v>6009.5</v>
      </c>
      <c r="F73" s="36">
        <v>5918.8</v>
      </c>
      <c r="G73" s="36">
        <v>5817.6</v>
      </c>
      <c r="H73" s="36">
        <v>6201.4</v>
      </c>
      <c r="I73" s="36">
        <v>6302.5999999999985</v>
      </c>
      <c r="J73" s="36">
        <v>6393.2999999999993</v>
      </c>
      <c r="K73" s="31">
        <v>6211.9</v>
      </c>
      <c r="L73" s="31">
        <v>6020</v>
      </c>
      <c r="M73" s="31">
        <v>8.9428699999999992</v>
      </c>
      <c r="N73" s="1"/>
      <c r="O73" s="1"/>
    </row>
    <row r="74" spans="1:15" ht="12.75" customHeight="1" x14ac:dyDescent="0.2">
      <c r="A74" s="51">
        <v>65</v>
      </c>
      <c r="B74" s="53" t="s">
        <v>109</v>
      </c>
      <c r="C74" s="31">
        <v>785.55</v>
      </c>
      <c r="D74" s="36">
        <v>783.75</v>
      </c>
      <c r="E74" s="36">
        <v>779.5</v>
      </c>
      <c r="F74" s="36">
        <v>773.45</v>
      </c>
      <c r="G74" s="36">
        <v>769.2</v>
      </c>
      <c r="H74" s="36">
        <v>789.8</v>
      </c>
      <c r="I74" s="36">
        <v>794.05</v>
      </c>
      <c r="J74" s="36">
        <v>800.09999999999991</v>
      </c>
      <c r="K74" s="31">
        <v>788</v>
      </c>
      <c r="L74" s="31">
        <v>777.7</v>
      </c>
      <c r="M74" s="31">
        <v>35.19988</v>
      </c>
      <c r="N74" s="1"/>
      <c r="O74" s="1"/>
    </row>
    <row r="75" spans="1:15" ht="12.75" customHeight="1" x14ac:dyDescent="0.2">
      <c r="A75" s="51">
        <v>66</v>
      </c>
      <c r="B75" s="53" t="s">
        <v>269</v>
      </c>
      <c r="C75" s="31">
        <v>3731.7</v>
      </c>
      <c r="D75" s="36">
        <v>3734.9666666666667</v>
      </c>
      <c r="E75" s="36">
        <v>3701.2333333333336</v>
      </c>
      <c r="F75" s="36">
        <v>3670.7666666666669</v>
      </c>
      <c r="G75" s="36">
        <v>3637.0333333333338</v>
      </c>
      <c r="H75" s="36">
        <v>3765.4333333333334</v>
      </c>
      <c r="I75" s="36">
        <v>3799.1666666666661</v>
      </c>
      <c r="J75" s="36">
        <v>3829.6333333333332</v>
      </c>
      <c r="K75" s="31">
        <v>3768.7</v>
      </c>
      <c r="L75" s="31">
        <v>3704.5</v>
      </c>
      <c r="M75" s="31">
        <v>5.6553300000000002</v>
      </c>
      <c r="N75" s="1"/>
      <c r="O75" s="1"/>
    </row>
    <row r="76" spans="1:15" ht="12.75" customHeight="1" x14ac:dyDescent="0.2">
      <c r="A76" s="51">
        <v>67</v>
      </c>
      <c r="B76" s="53" t="s">
        <v>110</v>
      </c>
      <c r="C76" s="31">
        <v>5668.2</v>
      </c>
      <c r="D76" s="36">
        <v>5665</v>
      </c>
      <c r="E76" s="36">
        <v>5615.05</v>
      </c>
      <c r="F76" s="36">
        <v>5561.9000000000005</v>
      </c>
      <c r="G76" s="36">
        <v>5511.9500000000007</v>
      </c>
      <c r="H76" s="36">
        <v>5718.15</v>
      </c>
      <c r="I76" s="36">
        <v>5768.1</v>
      </c>
      <c r="J76" s="36">
        <v>5821.2499999999991</v>
      </c>
      <c r="K76" s="31">
        <v>5714.95</v>
      </c>
      <c r="L76" s="31">
        <v>5611.85</v>
      </c>
      <c r="M76" s="31">
        <v>3.2829199999999998</v>
      </c>
      <c r="N76" s="1"/>
      <c r="O76" s="1"/>
    </row>
    <row r="77" spans="1:15" ht="12.75" customHeight="1" x14ac:dyDescent="0.2">
      <c r="A77" s="51">
        <v>68</v>
      </c>
      <c r="B77" s="53" t="s">
        <v>111</v>
      </c>
      <c r="C77" s="31">
        <v>3699.45</v>
      </c>
      <c r="D77" s="36">
        <v>3715.1</v>
      </c>
      <c r="E77" s="36">
        <v>3642.35</v>
      </c>
      <c r="F77" s="36">
        <v>3585.25</v>
      </c>
      <c r="G77" s="36">
        <v>3512.5</v>
      </c>
      <c r="H77" s="36">
        <v>3772.2</v>
      </c>
      <c r="I77" s="36">
        <v>3844.95</v>
      </c>
      <c r="J77" s="36">
        <v>3902.0499999999997</v>
      </c>
      <c r="K77" s="31">
        <v>3787.85</v>
      </c>
      <c r="L77" s="31">
        <v>3658</v>
      </c>
      <c r="M77" s="31">
        <v>8.9447299999999998</v>
      </c>
      <c r="N77" s="1"/>
      <c r="O77" s="1"/>
    </row>
    <row r="78" spans="1:15" ht="12.75" customHeight="1" x14ac:dyDescent="0.2">
      <c r="A78" s="51">
        <v>69</v>
      </c>
      <c r="B78" s="53" t="s">
        <v>112</v>
      </c>
      <c r="C78" s="31">
        <v>2979.9</v>
      </c>
      <c r="D78" s="36">
        <v>2961.7999999999997</v>
      </c>
      <c r="E78" s="36">
        <v>2933.5999999999995</v>
      </c>
      <c r="F78" s="36">
        <v>2887.2999999999997</v>
      </c>
      <c r="G78" s="36">
        <v>2859.0999999999995</v>
      </c>
      <c r="H78" s="36">
        <v>3008.0999999999995</v>
      </c>
      <c r="I78" s="36">
        <v>3036.2999999999993</v>
      </c>
      <c r="J78" s="36">
        <v>3082.5999999999995</v>
      </c>
      <c r="K78" s="31">
        <v>2990</v>
      </c>
      <c r="L78" s="31">
        <v>2915.5</v>
      </c>
      <c r="M78" s="31">
        <v>2.3680300000000001</v>
      </c>
      <c r="N78" s="1"/>
      <c r="O78" s="1"/>
    </row>
    <row r="79" spans="1:15" ht="12.75" customHeight="1" x14ac:dyDescent="0.2">
      <c r="A79" s="51">
        <v>70</v>
      </c>
      <c r="B79" s="53" t="s">
        <v>114</v>
      </c>
      <c r="C79" s="31">
        <v>146.55000000000001</v>
      </c>
      <c r="D79" s="36">
        <v>147.03333333333333</v>
      </c>
      <c r="E79" s="36">
        <v>145.16666666666666</v>
      </c>
      <c r="F79" s="36">
        <v>143.78333333333333</v>
      </c>
      <c r="G79" s="36">
        <v>141.91666666666666</v>
      </c>
      <c r="H79" s="36">
        <v>148.41666666666666</v>
      </c>
      <c r="I79" s="36">
        <v>150.28333333333333</v>
      </c>
      <c r="J79" s="36">
        <v>151.66666666666666</v>
      </c>
      <c r="K79" s="31">
        <v>148.9</v>
      </c>
      <c r="L79" s="31">
        <v>145.65</v>
      </c>
      <c r="M79" s="31">
        <v>109.02628</v>
      </c>
      <c r="N79" s="1"/>
      <c r="O79" s="1"/>
    </row>
    <row r="80" spans="1:15" ht="12.75" customHeight="1" x14ac:dyDescent="0.2">
      <c r="A80" s="51">
        <v>71</v>
      </c>
      <c r="B80" s="53" t="s">
        <v>401</v>
      </c>
      <c r="C80" s="31">
        <v>3726.45</v>
      </c>
      <c r="D80" s="36">
        <v>3651.4666666666667</v>
      </c>
      <c r="E80" s="36">
        <v>3564.9833333333336</v>
      </c>
      <c r="F80" s="36">
        <v>3403.5166666666669</v>
      </c>
      <c r="G80" s="36">
        <v>3317.0333333333338</v>
      </c>
      <c r="H80" s="36">
        <v>3812.9333333333334</v>
      </c>
      <c r="I80" s="36">
        <v>3899.4166666666661</v>
      </c>
      <c r="J80" s="36">
        <v>4060.8833333333332</v>
      </c>
      <c r="K80" s="31">
        <v>3737.95</v>
      </c>
      <c r="L80" s="31">
        <v>3490</v>
      </c>
      <c r="M80" s="31">
        <v>2.5683699999999998</v>
      </c>
      <c r="N80" s="1"/>
      <c r="O80" s="1"/>
    </row>
    <row r="81" spans="1:15" ht="12.75" customHeight="1" x14ac:dyDescent="0.2">
      <c r="A81" s="51">
        <v>72</v>
      </c>
      <c r="B81" s="53" t="s">
        <v>276</v>
      </c>
      <c r="C81" s="31">
        <v>424.35</v>
      </c>
      <c r="D81" s="36">
        <v>422.36666666666662</v>
      </c>
      <c r="E81" s="36">
        <v>418.83333333333326</v>
      </c>
      <c r="F81" s="36">
        <v>413.31666666666666</v>
      </c>
      <c r="G81" s="36">
        <v>409.7833333333333</v>
      </c>
      <c r="H81" s="36">
        <v>427.88333333333321</v>
      </c>
      <c r="I81" s="36">
        <v>431.41666666666663</v>
      </c>
      <c r="J81" s="36">
        <v>436.93333333333317</v>
      </c>
      <c r="K81" s="31">
        <v>425.9</v>
      </c>
      <c r="L81" s="31">
        <v>416.85</v>
      </c>
      <c r="M81" s="31">
        <v>10.44013</v>
      </c>
      <c r="N81" s="1"/>
      <c r="O81" s="1"/>
    </row>
    <row r="82" spans="1:15" ht="12.75" customHeight="1" x14ac:dyDescent="0.2">
      <c r="A82" s="51">
        <v>73</v>
      </c>
      <c r="B82" s="53" t="s">
        <v>115</v>
      </c>
      <c r="C82" s="31">
        <v>168.3</v>
      </c>
      <c r="D82" s="36">
        <v>167.29999999999998</v>
      </c>
      <c r="E82" s="36">
        <v>165.39999999999998</v>
      </c>
      <c r="F82" s="36">
        <v>162.5</v>
      </c>
      <c r="G82" s="36">
        <v>160.6</v>
      </c>
      <c r="H82" s="36">
        <v>170.19999999999996</v>
      </c>
      <c r="I82" s="36">
        <v>172.1</v>
      </c>
      <c r="J82" s="36">
        <v>174.99999999999994</v>
      </c>
      <c r="K82" s="31">
        <v>169.2</v>
      </c>
      <c r="L82" s="31">
        <v>164.4</v>
      </c>
      <c r="M82" s="31">
        <v>212.51240000000001</v>
      </c>
      <c r="N82" s="1"/>
      <c r="O82" s="1"/>
    </row>
    <row r="83" spans="1:15" ht="12.75" customHeight="1" x14ac:dyDescent="0.2">
      <c r="A83" s="51">
        <v>74</v>
      </c>
      <c r="B83" s="53" t="s">
        <v>277</v>
      </c>
      <c r="C83" s="31">
        <v>1966.25</v>
      </c>
      <c r="D83" s="36">
        <v>1976.5166666666664</v>
      </c>
      <c r="E83" s="36">
        <v>1932.0833333333328</v>
      </c>
      <c r="F83" s="36">
        <v>1897.9166666666663</v>
      </c>
      <c r="G83" s="36">
        <v>1853.4833333333327</v>
      </c>
      <c r="H83" s="36">
        <v>2010.6833333333329</v>
      </c>
      <c r="I83" s="36">
        <v>2055.1166666666663</v>
      </c>
      <c r="J83" s="36">
        <v>2089.2833333333328</v>
      </c>
      <c r="K83" s="31">
        <v>2020.95</v>
      </c>
      <c r="L83" s="31">
        <v>1942.35</v>
      </c>
      <c r="M83" s="31">
        <v>1.9721</v>
      </c>
      <c r="N83" s="1"/>
      <c r="O83" s="1"/>
    </row>
    <row r="84" spans="1:15" ht="12.75" customHeight="1" x14ac:dyDescent="0.2">
      <c r="A84" s="51">
        <v>75</v>
      </c>
      <c r="B84" s="53" t="s">
        <v>120</v>
      </c>
      <c r="C84" s="31">
        <v>1149.25</v>
      </c>
      <c r="D84" s="36">
        <v>1139.0666666666666</v>
      </c>
      <c r="E84" s="36">
        <v>1123.6833333333332</v>
      </c>
      <c r="F84" s="36">
        <v>1098.1166666666666</v>
      </c>
      <c r="G84" s="36">
        <v>1082.7333333333331</v>
      </c>
      <c r="H84" s="36">
        <v>1164.6333333333332</v>
      </c>
      <c r="I84" s="36">
        <v>1180.0166666666664</v>
      </c>
      <c r="J84" s="36">
        <v>1205.5833333333333</v>
      </c>
      <c r="K84" s="31">
        <v>1154.45</v>
      </c>
      <c r="L84" s="31">
        <v>1113.5</v>
      </c>
      <c r="M84" s="31">
        <v>15.386010000000001</v>
      </c>
      <c r="N84" s="1"/>
      <c r="O84" s="1"/>
    </row>
    <row r="85" spans="1:15" ht="12.75" customHeight="1" x14ac:dyDescent="0.2">
      <c r="A85" s="51">
        <v>76</v>
      </c>
      <c r="B85" s="53" t="s">
        <v>121</v>
      </c>
      <c r="C85" s="31">
        <v>2343.4</v>
      </c>
      <c r="D85" s="36">
        <v>2335.4500000000003</v>
      </c>
      <c r="E85" s="36">
        <v>2313.7000000000007</v>
      </c>
      <c r="F85" s="36">
        <v>2284.0000000000005</v>
      </c>
      <c r="G85" s="36">
        <v>2262.2500000000009</v>
      </c>
      <c r="H85" s="36">
        <v>2365.1500000000005</v>
      </c>
      <c r="I85" s="36">
        <v>2386.8999999999996</v>
      </c>
      <c r="J85" s="36">
        <v>2416.6000000000004</v>
      </c>
      <c r="K85" s="31">
        <v>2357.1999999999998</v>
      </c>
      <c r="L85" s="31">
        <v>2305.75</v>
      </c>
      <c r="M85" s="31">
        <v>4.9748000000000001</v>
      </c>
      <c r="N85" s="1"/>
      <c r="O85" s="1"/>
    </row>
    <row r="86" spans="1:15" ht="12.75" customHeight="1" x14ac:dyDescent="0.2">
      <c r="A86" s="51">
        <v>77</v>
      </c>
      <c r="B86" s="53" t="s">
        <v>123</v>
      </c>
      <c r="C86" s="31">
        <v>2081.1999999999998</v>
      </c>
      <c r="D86" s="36">
        <v>2075.85</v>
      </c>
      <c r="E86" s="36">
        <v>2057.6999999999998</v>
      </c>
      <c r="F86" s="36">
        <v>2034.1999999999998</v>
      </c>
      <c r="G86" s="36">
        <v>2016.0499999999997</v>
      </c>
      <c r="H86" s="36">
        <v>2099.35</v>
      </c>
      <c r="I86" s="36">
        <v>2117.5000000000005</v>
      </c>
      <c r="J86" s="36">
        <v>2141</v>
      </c>
      <c r="K86" s="31">
        <v>2094</v>
      </c>
      <c r="L86" s="31">
        <v>2052.35</v>
      </c>
      <c r="M86" s="31">
        <v>4.56698</v>
      </c>
      <c r="N86" s="1"/>
      <c r="O86" s="1"/>
    </row>
    <row r="87" spans="1:15" ht="12.75" customHeight="1" x14ac:dyDescent="0.2">
      <c r="A87" s="51">
        <v>78</v>
      </c>
      <c r="B87" s="53" t="s">
        <v>124</v>
      </c>
      <c r="C87" s="31">
        <v>553.6</v>
      </c>
      <c r="D87" s="36">
        <v>554.43333333333339</v>
      </c>
      <c r="E87" s="36">
        <v>546.41666666666674</v>
      </c>
      <c r="F87" s="36">
        <v>539.23333333333335</v>
      </c>
      <c r="G87" s="36">
        <v>531.2166666666667</v>
      </c>
      <c r="H87" s="36">
        <v>561.61666666666679</v>
      </c>
      <c r="I87" s="36">
        <v>569.63333333333344</v>
      </c>
      <c r="J87" s="36">
        <v>576.81666666666683</v>
      </c>
      <c r="K87" s="31">
        <v>562.45000000000005</v>
      </c>
      <c r="L87" s="31">
        <v>547.25</v>
      </c>
      <c r="M87" s="31">
        <v>11.74999</v>
      </c>
      <c r="N87" s="1"/>
      <c r="O87" s="1"/>
    </row>
    <row r="88" spans="1:15" ht="12.75" customHeight="1" x14ac:dyDescent="0.2">
      <c r="A88" s="51">
        <v>79</v>
      </c>
      <c r="B88" s="53" t="s">
        <v>125</v>
      </c>
      <c r="C88" s="31">
        <v>3028.15</v>
      </c>
      <c r="D88" s="36">
        <v>3014.1166666666663</v>
      </c>
      <c r="E88" s="36">
        <v>2996.2333333333327</v>
      </c>
      <c r="F88" s="36">
        <v>2964.3166666666662</v>
      </c>
      <c r="G88" s="36">
        <v>2946.4333333333325</v>
      </c>
      <c r="H88" s="36">
        <v>3046.0333333333328</v>
      </c>
      <c r="I88" s="36">
        <v>3063.916666666667</v>
      </c>
      <c r="J88" s="36">
        <v>3095.833333333333</v>
      </c>
      <c r="K88" s="31">
        <v>3032</v>
      </c>
      <c r="L88" s="31">
        <v>2982.2</v>
      </c>
      <c r="M88" s="31">
        <v>12.03346</v>
      </c>
      <c r="N88" s="1"/>
      <c r="O88" s="1"/>
    </row>
    <row r="89" spans="1:15" ht="12.75" customHeight="1" x14ac:dyDescent="0.2">
      <c r="A89" s="51">
        <v>80</v>
      </c>
      <c r="B89" s="53" t="s">
        <v>126</v>
      </c>
      <c r="C89" s="31">
        <v>1381.95</v>
      </c>
      <c r="D89" s="36">
        <v>1390.5333333333335</v>
      </c>
      <c r="E89" s="36">
        <v>1362.0666666666671</v>
      </c>
      <c r="F89" s="36">
        <v>1342.1833333333336</v>
      </c>
      <c r="G89" s="36">
        <v>1313.7166666666672</v>
      </c>
      <c r="H89" s="36">
        <v>1410.416666666667</v>
      </c>
      <c r="I89" s="36">
        <v>1438.8833333333337</v>
      </c>
      <c r="J89" s="36">
        <v>1458.7666666666669</v>
      </c>
      <c r="K89" s="31">
        <v>1419</v>
      </c>
      <c r="L89" s="31">
        <v>1370.65</v>
      </c>
      <c r="M89" s="31">
        <v>6.5160900000000002</v>
      </c>
      <c r="N89" s="1"/>
      <c r="O89" s="1"/>
    </row>
    <row r="90" spans="1:15" ht="12.75" customHeight="1" x14ac:dyDescent="0.2">
      <c r="A90" s="51">
        <v>81</v>
      </c>
      <c r="B90" s="53" t="s">
        <v>127</v>
      </c>
      <c r="C90" s="31">
        <v>1567.95</v>
      </c>
      <c r="D90" s="36">
        <v>1572</v>
      </c>
      <c r="E90" s="36">
        <v>1554</v>
      </c>
      <c r="F90" s="36">
        <v>1540.05</v>
      </c>
      <c r="G90" s="36">
        <v>1522.05</v>
      </c>
      <c r="H90" s="36">
        <v>1585.95</v>
      </c>
      <c r="I90" s="36">
        <v>1603.95</v>
      </c>
      <c r="J90" s="36">
        <v>1617.9</v>
      </c>
      <c r="K90" s="31">
        <v>1590</v>
      </c>
      <c r="L90" s="31">
        <v>1558.05</v>
      </c>
      <c r="M90" s="31">
        <v>23.74099</v>
      </c>
      <c r="N90" s="1"/>
      <c r="O90" s="1"/>
    </row>
    <row r="91" spans="1:15" ht="12.75" customHeight="1" x14ac:dyDescent="0.2">
      <c r="A91" s="51">
        <v>82</v>
      </c>
      <c r="B91" s="53" t="s">
        <v>128</v>
      </c>
      <c r="C91" s="31">
        <v>3478.7</v>
      </c>
      <c r="D91" s="36">
        <v>3456.3166666666671</v>
      </c>
      <c r="E91" s="36">
        <v>3423.6333333333341</v>
      </c>
      <c r="F91" s="36">
        <v>3368.5666666666671</v>
      </c>
      <c r="G91" s="36">
        <v>3335.8833333333341</v>
      </c>
      <c r="H91" s="36">
        <v>3511.3833333333341</v>
      </c>
      <c r="I91" s="36">
        <v>3544.0666666666675</v>
      </c>
      <c r="J91" s="36">
        <v>3599.1333333333341</v>
      </c>
      <c r="K91" s="31">
        <v>3489</v>
      </c>
      <c r="L91" s="31">
        <v>3401.25</v>
      </c>
      <c r="M91" s="31">
        <v>4.0171700000000001</v>
      </c>
      <c r="N91" s="1"/>
      <c r="O91" s="1"/>
    </row>
    <row r="92" spans="1:15" ht="12.75" customHeight="1" x14ac:dyDescent="0.2">
      <c r="A92" s="51">
        <v>83</v>
      </c>
      <c r="B92" s="53" t="s">
        <v>129</v>
      </c>
      <c r="C92" s="31">
        <v>1470.65</v>
      </c>
      <c r="D92" s="36">
        <v>1483.1000000000001</v>
      </c>
      <c r="E92" s="36">
        <v>1455.9500000000003</v>
      </c>
      <c r="F92" s="36">
        <v>1441.2500000000002</v>
      </c>
      <c r="G92" s="36">
        <v>1414.1000000000004</v>
      </c>
      <c r="H92" s="36">
        <v>1497.8000000000002</v>
      </c>
      <c r="I92" s="36">
        <v>1524.9500000000003</v>
      </c>
      <c r="J92" s="36">
        <v>1539.65</v>
      </c>
      <c r="K92" s="31">
        <v>1510.25</v>
      </c>
      <c r="L92" s="31">
        <v>1468.4</v>
      </c>
      <c r="M92" s="31">
        <v>548.00269000000003</v>
      </c>
      <c r="N92" s="1"/>
      <c r="O92" s="1"/>
    </row>
    <row r="93" spans="1:15" ht="12.75" customHeight="1" x14ac:dyDescent="0.2">
      <c r="A93" s="51">
        <v>84</v>
      </c>
      <c r="B93" s="53" t="s">
        <v>130</v>
      </c>
      <c r="C93" s="31">
        <v>615.9</v>
      </c>
      <c r="D93" s="36">
        <v>614.69999999999993</v>
      </c>
      <c r="E93" s="36">
        <v>610.99999999999989</v>
      </c>
      <c r="F93" s="36">
        <v>606.09999999999991</v>
      </c>
      <c r="G93" s="36">
        <v>602.39999999999986</v>
      </c>
      <c r="H93" s="36">
        <v>619.59999999999991</v>
      </c>
      <c r="I93" s="36">
        <v>623.29999999999995</v>
      </c>
      <c r="J93" s="36">
        <v>628.19999999999993</v>
      </c>
      <c r="K93" s="31">
        <v>618.4</v>
      </c>
      <c r="L93" s="31">
        <v>609.79999999999995</v>
      </c>
      <c r="M93" s="31">
        <v>25.630649999999999</v>
      </c>
      <c r="N93" s="1"/>
      <c r="O93" s="1"/>
    </row>
    <row r="94" spans="1:15" ht="12.75" customHeight="1" x14ac:dyDescent="0.2">
      <c r="A94" s="51">
        <v>85</v>
      </c>
      <c r="B94" s="53" t="s">
        <v>131</v>
      </c>
      <c r="C94" s="31">
        <v>4399.75</v>
      </c>
      <c r="D94" s="36">
        <v>4404.8666666666668</v>
      </c>
      <c r="E94" s="36">
        <v>4368.8833333333332</v>
      </c>
      <c r="F94" s="36">
        <v>4338.0166666666664</v>
      </c>
      <c r="G94" s="36">
        <v>4302.0333333333328</v>
      </c>
      <c r="H94" s="36">
        <v>4435.7333333333336</v>
      </c>
      <c r="I94" s="36">
        <v>4471.7166666666672</v>
      </c>
      <c r="J94" s="36">
        <v>4502.5833333333339</v>
      </c>
      <c r="K94" s="31">
        <v>4440.8500000000004</v>
      </c>
      <c r="L94" s="31">
        <v>4374</v>
      </c>
      <c r="M94" s="31">
        <v>3.83901</v>
      </c>
      <c r="N94" s="1"/>
      <c r="O94" s="1"/>
    </row>
    <row r="95" spans="1:15" ht="12.75" customHeight="1" x14ac:dyDescent="0.2">
      <c r="A95" s="51">
        <v>86</v>
      </c>
      <c r="B95" s="53" t="s">
        <v>133</v>
      </c>
      <c r="C95" s="31">
        <v>557.1</v>
      </c>
      <c r="D95" s="36">
        <v>557.5333333333333</v>
      </c>
      <c r="E95" s="36">
        <v>554.06666666666661</v>
      </c>
      <c r="F95" s="36">
        <v>551.0333333333333</v>
      </c>
      <c r="G95" s="36">
        <v>547.56666666666661</v>
      </c>
      <c r="H95" s="36">
        <v>560.56666666666661</v>
      </c>
      <c r="I95" s="36">
        <v>564.0333333333333</v>
      </c>
      <c r="J95" s="36">
        <v>567.06666666666661</v>
      </c>
      <c r="K95" s="31">
        <v>561</v>
      </c>
      <c r="L95" s="31">
        <v>554.5</v>
      </c>
      <c r="M95" s="31">
        <v>44.517890000000001</v>
      </c>
      <c r="N95" s="1"/>
      <c r="O95" s="1"/>
    </row>
    <row r="96" spans="1:15" ht="12.75" customHeight="1" x14ac:dyDescent="0.2">
      <c r="A96" s="51">
        <v>87</v>
      </c>
      <c r="B96" s="53" t="s">
        <v>135</v>
      </c>
      <c r="C96" s="31">
        <v>465.75</v>
      </c>
      <c r="D96" s="36">
        <v>462.43333333333334</v>
      </c>
      <c r="E96" s="36">
        <v>456.31666666666666</v>
      </c>
      <c r="F96" s="36">
        <v>446.88333333333333</v>
      </c>
      <c r="G96" s="36">
        <v>440.76666666666665</v>
      </c>
      <c r="H96" s="36">
        <v>471.86666666666667</v>
      </c>
      <c r="I96" s="36">
        <v>477.98333333333335</v>
      </c>
      <c r="J96" s="36">
        <v>487.41666666666669</v>
      </c>
      <c r="K96" s="31">
        <v>468.55</v>
      </c>
      <c r="L96" s="31">
        <v>453</v>
      </c>
      <c r="M96" s="31">
        <v>39.88785</v>
      </c>
      <c r="N96" s="1"/>
      <c r="O96" s="1"/>
    </row>
    <row r="97" spans="1:15" ht="12.75" customHeight="1" x14ac:dyDescent="0.2">
      <c r="A97" s="51">
        <v>88</v>
      </c>
      <c r="B97" s="53" t="s">
        <v>136</v>
      </c>
      <c r="C97" s="31">
        <v>2565.4</v>
      </c>
      <c r="D97" s="36">
        <v>2557.1166666666668</v>
      </c>
      <c r="E97" s="36">
        <v>2540.2833333333338</v>
      </c>
      <c r="F97" s="36">
        <v>2515.166666666667</v>
      </c>
      <c r="G97" s="36">
        <v>2498.3333333333339</v>
      </c>
      <c r="H97" s="36">
        <v>2582.2333333333336</v>
      </c>
      <c r="I97" s="36">
        <v>2599.0666666666666</v>
      </c>
      <c r="J97" s="36">
        <v>2624.1833333333334</v>
      </c>
      <c r="K97" s="31">
        <v>2573.9499999999998</v>
      </c>
      <c r="L97" s="31">
        <v>2532</v>
      </c>
      <c r="M97" s="31">
        <v>13.230639999999999</v>
      </c>
      <c r="N97" s="1"/>
      <c r="O97" s="1"/>
    </row>
    <row r="98" spans="1:15" ht="12.75" customHeight="1" x14ac:dyDescent="0.2">
      <c r="A98" s="51">
        <v>89</v>
      </c>
      <c r="B98" s="53" t="s">
        <v>279</v>
      </c>
      <c r="C98" s="31">
        <v>315.14999999999998</v>
      </c>
      <c r="D98" s="36">
        <v>317.23333333333335</v>
      </c>
      <c r="E98" s="36">
        <v>310.9666666666667</v>
      </c>
      <c r="F98" s="36">
        <v>306.78333333333336</v>
      </c>
      <c r="G98" s="36">
        <v>300.51666666666671</v>
      </c>
      <c r="H98" s="36">
        <v>321.41666666666669</v>
      </c>
      <c r="I98" s="36">
        <v>327.68333333333334</v>
      </c>
      <c r="J98" s="36">
        <v>331.86666666666667</v>
      </c>
      <c r="K98" s="31">
        <v>323.5</v>
      </c>
      <c r="L98" s="31">
        <v>313.05</v>
      </c>
      <c r="M98" s="31">
        <v>18.140630000000002</v>
      </c>
      <c r="N98" s="1"/>
      <c r="O98" s="1"/>
    </row>
    <row r="99" spans="1:15" ht="12.75" customHeight="1" x14ac:dyDescent="0.2">
      <c r="A99" s="51">
        <v>90</v>
      </c>
      <c r="B99" s="53" t="s">
        <v>280</v>
      </c>
      <c r="C99" s="31">
        <v>37516.550000000003</v>
      </c>
      <c r="D99" s="36">
        <v>37439.183333333334</v>
      </c>
      <c r="E99" s="36">
        <v>37278.366666666669</v>
      </c>
      <c r="F99" s="36">
        <v>37040.183333333334</v>
      </c>
      <c r="G99" s="36">
        <v>36879.366666666669</v>
      </c>
      <c r="H99" s="36">
        <v>37677.366666666669</v>
      </c>
      <c r="I99" s="36">
        <v>37838.183333333334</v>
      </c>
      <c r="J99" s="36">
        <v>38076.366666666669</v>
      </c>
      <c r="K99" s="31">
        <v>37600</v>
      </c>
      <c r="L99" s="31">
        <v>37201</v>
      </c>
      <c r="M99" s="31">
        <v>0.14359</v>
      </c>
      <c r="N99" s="1"/>
      <c r="O99" s="1"/>
    </row>
    <row r="100" spans="1:15" ht="12.75" customHeight="1" x14ac:dyDescent="0.2">
      <c r="A100" s="51">
        <v>91</v>
      </c>
      <c r="B100" s="53" t="s">
        <v>138</v>
      </c>
      <c r="C100" s="31">
        <v>999.2</v>
      </c>
      <c r="D100" s="36">
        <v>999.21666666666658</v>
      </c>
      <c r="E100" s="36">
        <v>987.53333333333319</v>
      </c>
      <c r="F100" s="36">
        <v>975.86666666666656</v>
      </c>
      <c r="G100" s="36">
        <v>964.18333333333317</v>
      </c>
      <c r="H100" s="36">
        <v>1010.8833333333332</v>
      </c>
      <c r="I100" s="36">
        <v>1022.5666666666666</v>
      </c>
      <c r="J100" s="36">
        <v>1034.2333333333331</v>
      </c>
      <c r="K100" s="31">
        <v>1010.9</v>
      </c>
      <c r="L100" s="31">
        <v>987.55</v>
      </c>
      <c r="M100" s="31">
        <v>232.71147999999999</v>
      </c>
      <c r="N100" s="1"/>
      <c r="O100" s="1"/>
    </row>
    <row r="101" spans="1:15" ht="12.75" customHeight="1" x14ac:dyDescent="0.2">
      <c r="A101" s="51">
        <v>92</v>
      </c>
      <c r="B101" s="53" t="s">
        <v>139</v>
      </c>
      <c r="C101" s="31">
        <v>1486.95</v>
      </c>
      <c r="D101" s="36">
        <v>1474.6166666666668</v>
      </c>
      <c r="E101" s="36">
        <v>1447.2333333333336</v>
      </c>
      <c r="F101" s="36">
        <v>1407.5166666666669</v>
      </c>
      <c r="G101" s="36">
        <v>1380.1333333333337</v>
      </c>
      <c r="H101" s="36">
        <v>1514.3333333333335</v>
      </c>
      <c r="I101" s="36">
        <v>1541.7166666666667</v>
      </c>
      <c r="J101" s="36">
        <v>1581.4333333333334</v>
      </c>
      <c r="K101" s="31">
        <v>1502</v>
      </c>
      <c r="L101" s="31">
        <v>1434.9</v>
      </c>
      <c r="M101" s="31">
        <v>11.34043</v>
      </c>
      <c r="N101" s="1"/>
      <c r="O101" s="1"/>
    </row>
    <row r="102" spans="1:15" ht="12.75" customHeight="1" x14ac:dyDescent="0.2">
      <c r="A102" s="51">
        <v>93</v>
      </c>
      <c r="B102" s="53" t="s">
        <v>140</v>
      </c>
      <c r="C102" s="31">
        <v>494.6</v>
      </c>
      <c r="D102" s="36">
        <v>493.58333333333331</v>
      </c>
      <c r="E102" s="36">
        <v>489.16666666666663</v>
      </c>
      <c r="F102" s="36">
        <v>483.73333333333329</v>
      </c>
      <c r="G102" s="36">
        <v>479.31666666666661</v>
      </c>
      <c r="H102" s="36">
        <v>499.01666666666665</v>
      </c>
      <c r="I102" s="36">
        <v>503.43333333333328</v>
      </c>
      <c r="J102" s="36">
        <v>508.86666666666667</v>
      </c>
      <c r="K102" s="31">
        <v>498</v>
      </c>
      <c r="L102" s="31">
        <v>488.15</v>
      </c>
      <c r="M102" s="31">
        <v>27.54392</v>
      </c>
      <c r="N102" s="1"/>
      <c r="O102" s="1"/>
    </row>
    <row r="103" spans="1:15" ht="12.75" customHeight="1" x14ac:dyDescent="0.2">
      <c r="A103" s="51">
        <v>94</v>
      </c>
      <c r="B103" s="53" t="s">
        <v>141</v>
      </c>
      <c r="C103" s="31">
        <v>15.1</v>
      </c>
      <c r="D103" s="36">
        <v>15.183333333333332</v>
      </c>
      <c r="E103" s="36">
        <v>14.916666666666664</v>
      </c>
      <c r="F103" s="36">
        <v>14.733333333333333</v>
      </c>
      <c r="G103" s="36">
        <v>14.466666666666665</v>
      </c>
      <c r="H103" s="36">
        <v>15.366666666666664</v>
      </c>
      <c r="I103" s="36">
        <v>15.633333333333333</v>
      </c>
      <c r="J103" s="36">
        <v>15.816666666666663</v>
      </c>
      <c r="K103" s="31">
        <v>15.45</v>
      </c>
      <c r="L103" s="31">
        <v>15</v>
      </c>
      <c r="M103" s="31">
        <v>2300.8044</v>
      </c>
      <c r="N103" s="1"/>
      <c r="O103" s="1"/>
    </row>
    <row r="104" spans="1:15" ht="12.75" customHeight="1" x14ac:dyDescent="0.2">
      <c r="A104" s="51">
        <v>95</v>
      </c>
      <c r="B104" s="53" t="s">
        <v>143</v>
      </c>
      <c r="C104" s="31">
        <v>85.7</v>
      </c>
      <c r="D104" s="36">
        <v>85.833333333333329</v>
      </c>
      <c r="E104" s="36">
        <v>84.466666666666654</v>
      </c>
      <c r="F104" s="36">
        <v>83.23333333333332</v>
      </c>
      <c r="G104" s="36">
        <v>81.866666666666646</v>
      </c>
      <c r="H104" s="36">
        <v>87.066666666666663</v>
      </c>
      <c r="I104" s="36">
        <v>88.433333333333337</v>
      </c>
      <c r="J104" s="36">
        <v>89.666666666666671</v>
      </c>
      <c r="K104" s="31">
        <v>87.2</v>
      </c>
      <c r="L104" s="31">
        <v>84.6</v>
      </c>
      <c r="M104" s="31">
        <v>428.72654</v>
      </c>
      <c r="N104" s="1"/>
      <c r="O104" s="1"/>
    </row>
    <row r="105" spans="1:15" ht="12.75" customHeight="1" x14ac:dyDescent="0.2">
      <c r="A105" s="51">
        <v>96</v>
      </c>
      <c r="B105" s="53" t="s">
        <v>145</v>
      </c>
      <c r="C105" s="31">
        <v>446.2</v>
      </c>
      <c r="D105" s="36">
        <v>444.38333333333338</v>
      </c>
      <c r="E105" s="36">
        <v>440.96666666666675</v>
      </c>
      <c r="F105" s="36">
        <v>435.73333333333335</v>
      </c>
      <c r="G105" s="36">
        <v>432.31666666666672</v>
      </c>
      <c r="H105" s="36">
        <v>449.61666666666679</v>
      </c>
      <c r="I105" s="36">
        <v>453.03333333333342</v>
      </c>
      <c r="J105" s="36">
        <v>458.26666666666682</v>
      </c>
      <c r="K105" s="31">
        <v>447.8</v>
      </c>
      <c r="L105" s="31">
        <v>439.15</v>
      </c>
      <c r="M105" s="31">
        <v>28.03294</v>
      </c>
      <c r="N105" s="1"/>
      <c r="O105" s="1"/>
    </row>
    <row r="106" spans="1:15" ht="12.75" customHeight="1" x14ac:dyDescent="0.2">
      <c r="A106" s="51">
        <v>97</v>
      </c>
      <c r="B106" s="53" t="s">
        <v>146</v>
      </c>
      <c r="C106" s="31">
        <v>482.2</v>
      </c>
      <c r="D106" s="36">
        <v>476.86666666666662</v>
      </c>
      <c r="E106" s="36">
        <v>469.08333333333326</v>
      </c>
      <c r="F106" s="36">
        <v>455.96666666666664</v>
      </c>
      <c r="G106" s="36">
        <v>448.18333333333328</v>
      </c>
      <c r="H106" s="36">
        <v>489.98333333333323</v>
      </c>
      <c r="I106" s="36">
        <v>497.76666666666665</v>
      </c>
      <c r="J106" s="36">
        <v>510.88333333333321</v>
      </c>
      <c r="K106" s="31">
        <v>484.65</v>
      </c>
      <c r="L106" s="31">
        <v>463.75</v>
      </c>
      <c r="M106" s="31">
        <v>43.331240000000001</v>
      </c>
      <c r="N106" s="1"/>
      <c r="O106" s="1"/>
    </row>
    <row r="107" spans="1:15" ht="12.75" customHeight="1" x14ac:dyDescent="0.2">
      <c r="A107" s="51">
        <v>98</v>
      </c>
      <c r="B107" s="53" t="s">
        <v>282</v>
      </c>
      <c r="C107" s="31">
        <v>443.3</v>
      </c>
      <c r="D107" s="36">
        <v>444.48333333333329</v>
      </c>
      <c r="E107" s="36">
        <v>438.96666666666658</v>
      </c>
      <c r="F107" s="36">
        <v>434.63333333333327</v>
      </c>
      <c r="G107" s="36">
        <v>429.11666666666656</v>
      </c>
      <c r="H107" s="36">
        <v>448.81666666666661</v>
      </c>
      <c r="I107" s="36">
        <v>454.33333333333337</v>
      </c>
      <c r="J107" s="36">
        <v>458.66666666666663</v>
      </c>
      <c r="K107" s="31">
        <v>450</v>
      </c>
      <c r="L107" s="31">
        <v>440.15</v>
      </c>
      <c r="M107" s="31">
        <v>13.475680000000001</v>
      </c>
      <c r="N107" s="1"/>
      <c r="O107" s="1"/>
    </row>
    <row r="108" spans="1:15" ht="12.75" customHeight="1" x14ac:dyDescent="0.2">
      <c r="A108" s="51">
        <v>99</v>
      </c>
      <c r="B108" s="53" t="s">
        <v>149</v>
      </c>
      <c r="C108" s="31">
        <v>3029.55</v>
      </c>
      <c r="D108" s="36">
        <v>3053.1833333333338</v>
      </c>
      <c r="E108" s="36">
        <v>2994.2166666666676</v>
      </c>
      <c r="F108" s="36">
        <v>2958.8833333333337</v>
      </c>
      <c r="G108" s="36">
        <v>2899.9166666666674</v>
      </c>
      <c r="H108" s="36">
        <v>3088.5166666666678</v>
      </c>
      <c r="I108" s="36">
        <v>3147.483333333334</v>
      </c>
      <c r="J108" s="36">
        <v>3182.816666666668</v>
      </c>
      <c r="K108" s="31">
        <v>3112.15</v>
      </c>
      <c r="L108" s="31">
        <v>3017.85</v>
      </c>
      <c r="M108" s="31">
        <v>5.8698899999999998</v>
      </c>
      <c r="N108" s="1"/>
      <c r="O108" s="1"/>
    </row>
    <row r="109" spans="1:15" ht="12.75" customHeight="1" x14ac:dyDescent="0.2">
      <c r="A109" s="51">
        <v>100</v>
      </c>
      <c r="B109" s="53" t="s">
        <v>150</v>
      </c>
      <c r="C109" s="31">
        <v>1561.1</v>
      </c>
      <c r="D109" s="36">
        <v>1581.0166666666667</v>
      </c>
      <c r="E109" s="36">
        <v>1530.2833333333333</v>
      </c>
      <c r="F109" s="36">
        <v>1499.4666666666667</v>
      </c>
      <c r="G109" s="36">
        <v>1448.7333333333333</v>
      </c>
      <c r="H109" s="36">
        <v>1611.8333333333333</v>
      </c>
      <c r="I109" s="36">
        <v>1662.5666666666664</v>
      </c>
      <c r="J109" s="36">
        <v>1693.3833333333332</v>
      </c>
      <c r="K109" s="31">
        <v>1631.75</v>
      </c>
      <c r="L109" s="31">
        <v>1550.2</v>
      </c>
      <c r="M109" s="31">
        <v>109.82523999999999</v>
      </c>
      <c r="N109" s="1"/>
      <c r="O109" s="1"/>
    </row>
    <row r="110" spans="1:15" ht="12.75" customHeight="1" x14ac:dyDescent="0.2">
      <c r="A110" s="51">
        <v>101</v>
      </c>
      <c r="B110" s="53" t="s">
        <v>151</v>
      </c>
      <c r="C110" s="31">
        <v>220.35</v>
      </c>
      <c r="D110" s="36">
        <v>219.36666666666667</v>
      </c>
      <c r="E110" s="36">
        <v>216.83333333333334</v>
      </c>
      <c r="F110" s="36">
        <v>213.31666666666666</v>
      </c>
      <c r="G110" s="36">
        <v>210.78333333333333</v>
      </c>
      <c r="H110" s="36">
        <v>222.88333333333335</v>
      </c>
      <c r="I110" s="36">
        <v>225.41666666666666</v>
      </c>
      <c r="J110" s="36">
        <v>228.93333333333337</v>
      </c>
      <c r="K110" s="31">
        <v>221.9</v>
      </c>
      <c r="L110" s="31">
        <v>215.85</v>
      </c>
      <c r="M110" s="31">
        <v>145.21092999999999</v>
      </c>
      <c r="N110" s="1"/>
      <c r="O110" s="1"/>
    </row>
    <row r="111" spans="1:15" ht="12.75" customHeight="1" x14ac:dyDescent="0.2">
      <c r="A111" s="51">
        <v>102</v>
      </c>
      <c r="B111" s="53" t="s">
        <v>152</v>
      </c>
      <c r="C111" s="31">
        <v>1659.2</v>
      </c>
      <c r="D111" s="36">
        <v>1656.2833333333335</v>
      </c>
      <c r="E111" s="36">
        <v>1647.0666666666671</v>
      </c>
      <c r="F111" s="36">
        <v>1634.9333333333336</v>
      </c>
      <c r="G111" s="36">
        <v>1625.7166666666672</v>
      </c>
      <c r="H111" s="36">
        <v>1668.416666666667</v>
      </c>
      <c r="I111" s="36">
        <v>1677.6333333333337</v>
      </c>
      <c r="J111" s="36">
        <v>1689.7666666666669</v>
      </c>
      <c r="K111" s="31">
        <v>1665.5</v>
      </c>
      <c r="L111" s="31">
        <v>1644.15</v>
      </c>
      <c r="M111" s="31">
        <v>45.227359999999997</v>
      </c>
      <c r="N111" s="1"/>
      <c r="O111" s="1"/>
    </row>
    <row r="112" spans="1:15" ht="12.75" customHeight="1" x14ac:dyDescent="0.2">
      <c r="A112" s="51">
        <v>103</v>
      </c>
      <c r="B112" s="53" t="s">
        <v>154</v>
      </c>
      <c r="C112" s="31">
        <v>148.65</v>
      </c>
      <c r="D112" s="36">
        <v>147.25000000000003</v>
      </c>
      <c r="E112" s="36">
        <v>145.20000000000005</v>
      </c>
      <c r="F112" s="36">
        <v>141.75000000000003</v>
      </c>
      <c r="G112" s="36">
        <v>139.70000000000005</v>
      </c>
      <c r="H112" s="36">
        <v>150.70000000000005</v>
      </c>
      <c r="I112" s="36">
        <v>152.75000000000006</v>
      </c>
      <c r="J112" s="36">
        <v>156.20000000000005</v>
      </c>
      <c r="K112" s="31">
        <v>149.30000000000001</v>
      </c>
      <c r="L112" s="31">
        <v>143.80000000000001</v>
      </c>
      <c r="M112" s="31">
        <v>239.70656</v>
      </c>
      <c r="N112" s="1"/>
      <c r="O112" s="1"/>
    </row>
    <row r="113" spans="1:15" ht="12.75" customHeight="1" x14ac:dyDescent="0.2">
      <c r="A113" s="51">
        <v>104</v>
      </c>
      <c r="B113" s="53" t="s">
        <v>155</v>
      </c>
      <c r="C113" s="31">
        <v>1099.95</v>
      </c>
      <c r="D113" s="36">
        <v>1093.6166666666666</v>
      </c>
      <c r="E113" s="36">
        <v>1082.2333333333331</v>
      </c>
      <c r="F113" s="36">
        <v>1064.5166666666667</v>
      </c>
      <c r="G113" s="36">
        <v>1053.1333333333332</v>
      </c>
      <c r="H113" s="36">
        <v>1111.333333333333</v>
      </c>
      <c r="I113" s="36">
        <v>1122.7166666666667</v>
      </c>
      <c r="J113" s="36">
        <v>1140.4333333333329</v>
      </c>
      <c r="K113" s="31">
        <v>1105</v>
      </c>
      <c r="L113" s="31">
        <v>1075.9000000000001</v>
      </c>
      <c r="M113" s="31">
        <v>3.1420699999999999</v>
      </c>
      <c r="N113" s="1"/>
      <c r="O113" s="1"/>
    </row>
    <row r="114" spans="1:15" ht="12.75" customHeight="1" x14ac:dyDescent="0.2">
      <c r="A114" s="51">
        <v>105</v>
      </c>
      <c r="B114" s="53" t="s">
        <v>156</v>
      </c>
      <c r="C114" s="31">
        <v>983.8</v>
      </c>
      <c r="D114" s="36">
        <v>968.88333333333321</v>
      </c>
      <c r="E114" s="36">
        <v>948.96666666666647</v>
      </c>
      <c r="F114" s="36">
        <v>914.13333333333321</v>
      </c>
      <c r="G114" s="36">
        <v>894.21666666666647</v>
      </c>
      <c r="H114" s="36">
        <v>1003.7166666666665</v>
      </c>
      <c r="I114" s="36">
        <v>1023.6333333333332</v>
      </c>
      <c r="J114" s="36">
        <v>1058.4666666666665</v>
      </c>
      <c r="K114" s="31">
        <v>988.8</v>
      </c>
      <c r="L114" s="31">
        <v>934.05</v>
      </c>
      <c r="M114" s="31">
        <v>144.86659</v>
      </c>
      <c r="N114" s="1"/>
      <c r="O114" s="1"/>
    </row>
    <row r="115" spans="1:15" ht="12.75" customHeight="1" x14ac:dyDescent="0.2">
      <c r="A115" s="51">
        <v>106</v>
      </c>
      <c r="B115" s="53" t="s">
        <v>421</v>
      </c>
      <c r="C115" s="31">
        <v>160.25</v>
      </c>
      <c r="D115" s="36">
        <v>156.76666666666668</v>
      </c>
      <c r="E115" s="36">
        <v>152.68333333333337</v>
      </c>
      <c r="F115" s="36">
        <v>145.11666666666667</v>
      </c>
      <c r="G115" s="36">
        <v>141.03333333333336</v>
      </c>
      <c r="H115" s="36">
        <v>164.33333333333337</v>
      </c>
      <c r="I115" s="36">
        <v>168.41666666666669</v>
      </c>
      <c r="J115" s="36">
        <v>175.98333333333338</v>
      </c>
      <c r="K115" s="31">
        <v>160.85</v>
      </c>
      <c r="L115" s="31">
        <v>149.19999999999999</v>
      </c>
      <c r="M115" s="31">
        <v>2660.8517999999999</v>
      </c>
      <c r="N115" s="1"/>
      <c r="O115" s="1"/>
    </row>
    <row r="116" spans="1:15" ht="12.75" customHeight="1" x14ac:dyDescent="0.2">
      <c r="A116" s="51">
        <v>107</v>
      </c>
      <c r="B116" s="53" t="s">
        <v>157</v>
      </c>
      <c r="C116" s="31">
        <v>471.5</v>
      </c>
      <c r="D116" s="36">
        <v>470.3</v>
      </c>
      <c r="E116" s="36">
        <v>467.6</v>
      </c>
      <c r="F116" s="36">
        <v>463.7</v>
      </c>
      <c r="G116" s="36">
        <v>461</v>
      </c>
      <c r="H116" s="36">
        <v>474.20000000000005</v>
      </c>
      <c r="I116" s="36">
        <v>476.9</v>
      </c>
      <c r="J116" s="36">
        <v>480.80000000000007</v>
      </c>
      <c r="K116" s="31">
        <v>473</v>
      </c>
      <c r="L116" s="31">
        <v>466.4</v>
      </c>
      <c r="M116" s="31">
        <v>122.03322</v>
      </c>
      <c r="N116" s="1"/>
      <c r="O116" s="1"/>
    </row>
    <row r="117" spans="1:15" ht="12.75" customHeight="1" x14ac:dyDescent="0.2">
      <c r="A117" s="51">
        <v>108</v>
      </c>
      <c r="B117" s="53" t="s">
        <v>158</v>
      </c>
      <c r="C117" s="31">
        <v>729.25</v>
      </c>
      <c r="D117" s="36">
        <v>727.76666666666677</v>
      </c>
      <c r="E117" s="36">
        <v>722.53333333333353</v>
      </c>
      <c r="F117" s="36">
        <v>715.81666666666672</v>
      </c>
      <c r="G117" s="36">
        <v>710.58333333333348</v>
      </c>
      <c r="H117" s="36">
        <v>734.48333333333358</v>
      </c>
      <c r="I117" s="36">
        <v>739.71666666666692</v>
      </c>
      <c r="J117" s="36">
        <v>746.43333333333362</v>
      </c>
      <c r="K117" s="31">
        <v>733</v>
      </c>
      <c r="L117" s="31">
        <v>721.05</v>
      </c>
      <c r="M117" s="31">
        <v>15.51868</v>
      </c>
      <c r="N117" s="1"/>
      <c r="O117" s="1"/>
    </row>
    <row r="118" spans="1:15" ht="12.75" customHeight="1" x14ac:dyDescent="0.2">
      <c r="A118" s="51">
        <v>109</v>
      </c>
      <c r="B118" s="53" t="s">
        <v>283</v>
      </c>
      <c r="C118" s="31">
        <v>501.4</v>
      </c>
      <c r="D118" s="36">
        <v>498.13333333333338</v>
      </c>
      <c r="E118" s="36">
        <v>486.26666666666677</v>
      </c>
      <c r="F118" s="36">
        <v>471.13333333333338</v>
      </c>
      <c r="G118" s="36">
        <v>459.26666666666677</v>
      </c>
      <c r="H118" s="36">
        <v>513.26666666666677</v>
      </c>
      <c r="I118" s="36">
        <v>525.13333333333344</v>
      </c>
      <c r="J118" s="36">
        <v>540.26666666666677</v>
      </c>
      <c r="K118" s="31">
        <v>510</v>
      </c>
      <c r="L118" s="31">
        <v>483</v>
      </c>
      <c r="M118" s="31">
        <v>84.224779999999996</v>
      </c>
      <c r="N118" s="1"/>
      <c r="O118" s="1"/>
    </row>
    <row r="119" spans="1:15" ht="12.75" customHeight="1" x14ac:dyDescent="0.2">
      <c r="A119" s="51">
        <v>110</v>
      </c>
      <c r="B119" s="53" t="s">
        <v>160</v>
      </c>
      <c r="C119" s="31">
        <v>816.65</v>
      </c>
      <c r="D119" s="36">
        <v>814.19999999999993</v>
      </c>
      <c r="E119" s="36">
        <v>807.69999999999982</v>
      </c>
      <c r="F119" s="36">
        <v>798.74999999999989</v>
      </c>
      <c r="G119" s="36">
        <v>792.24999999999977</v>
      </c>
      <c r="H119" s="36">
        <v>823.14999999999986</v>
      </c>
      <c r="I119" s="36">
        <v>829.65000000000009</v>
      </c>
      <c r="J119" s="36">
        <v>838.59999999999991</v>
      </c>
      <c r="K119" s="31">
        <v>820.7</v>
      </c>
      <c r="L119" s="31">
        <v>805.25</v>
      </c>
      <c r="M119" s="31">
        <v>13.581659999999999</v>
      </c>
      <c r="N119" s="1"/>
      <c r="O119" s="1"/>
    </row>
    <row r="120" spans="1:15" ht="12.75" customHeight="1" x14ac:dyDescent="0.2">
      <c r="A120" s="51">
        <v>111</v>
      </c>
      <c r="B120" s="53" t="s">
        <v>161</v>
      </c>
      <c r="C120" s="31">
        <v>531.65</v>
      </c>
      <c r="D120" s="36">
        <v>531.98333333333323</v>
      </c>
      <c r="E120" s="36">
        <v>526.66666666666652</v>
      </c>
      <c r="F120" s="36">
        <v>521.68333333333328</v>
      </c>
      <c r="G120" s="36">
        <v>516.36666666666656</v>
      </c>
      <c r="H120" s="36">
        <v>536.96666666666647</v>
      </c>
      <c r="I120" s="36">
        <v>542.2833333333333</v>
      </c>
      <c r="J120" s="36">
        <v>547.26666666666642</v>
      </c>
      <c r="K120" s="31">
        <v>537.29999999999995</v>
      </c>
      <c r="L120" s="31">
        <v>527</v>
      </c>
      <c r="M120" s="31">
        <v>22.653849999999998</v>
      </c>
      <c r="N120" s="1"/>
      <c r="O120" s="1"/>
    </row>
    <row r="121" spans="1:15" ht="12.75" customHeight="1" x14ac:dyDescent="0.2">
      <c r="A121" s="51">
        <v>112</v>
      </c>
      <c r="B121" s="53" t="s">
        <v>162</v>
      </c>
      <c r="C121" s="31">
        <v>1764.3</v>
      </c>
      <c r="D121" s="36">
        <v>1772.8</v>
      </c>
      <c r="E121" s="36">
        <v>1745.6499999999999</v>
      </c>
      <c r="F121" s="36">
        <v>1727</v>
      </c>
      <c r="G121" s="36">
        <v>1699.85</v>
      </c>
      <c r="H121" s="36">
        <v>1791.4499999999998</v>
      </c>
      <c r="I121" s="36">
        <v>1818.6</v>
      </c>
      <c r="J121" s="36">
        <v>1837.2499999999998</v>
      </c>
      <c r="K121" s="31">
        <v>1799.95</v>
      </c>
      <c r="L121" s="31">
        <v>1754.15</v>
      </c>
      <c r="M121" s="31">
        <v>45.603290000000001</v>
      </c>
      <c r="N121" s="1"/>
      <c r="O121" s="1"/>
    </row>
    <row r="122" spans="1:15" ht="12.75" customHeight="1" x14ac:dyDescent="0.2">
      <c r="A122" s="51">
        <v>113</v>
      </c>
      <c r="B122" s="53" t="s">
        <v>163</v>
      </c>
      <c r="C122" s="31">
        <v>168.3</v>
      </c>
      <c r="D122" s="36">
        <v>167.78333333333333</v>
      </c>
      <c r="E122" s="36">
        <v>166.51666666666665</v>
      </c>
      <c r="F122" s="36">
        <v>164.73333333333332</v>
      </c>
      <c r="G122" s="36">
        <v>163.46666666666664</v>
      </c>
      <c r="H122" s="36">
        <v>169.56666666666666</v>
      </c>
      <c r="I122" s="36">
        <v>170.83333333333337</v>
      </c>
      <c r="J122" s="36">
        <v>172.61666666666667</v>
      </c>
      <c r="K122" s="31">
        <v>169.05</v>
      </c>
      <c r="L122" s="31">
        <v>166</v>
      </c>
      <c r="M122" s="31">
        <v>46.998190000000001</v>
      </c>
      <c r="N122" s="1"/>
      <c r="O122" s="1"/>
    </row>
    <row r="123" spans="1:15" ht="12.75" customHeight="1" x14ac:dyDescent="0.2">
      <c r="A123" s="51">
        <v>114</v>
      </c>
      <c r="B123" s="53" t="s">
        <v>164</v>
      </c>
      <c r="C123" s="31">
        <v>2447.9499999999998</v>
      </c>
      <c r="D123" s="36">
        <v>2451.9666666666667</v>
      </c>
      <c r="E123" s="36">
        <v>2433.9833333333336</v>
      </c>
      <c r="F123" s="36">
        <v>2420.0166666666669</v>
      </c>
      <c r="G123" s="36">
        <v>2402.0333333333338</v>
      </c>
      <c r="H123" s="36">
        <v>2465.9333333333334</v>
      </c>
      <c r="I123" s="36">
        <v>2483.9166666666661</v>
      </c>
      <c r="J123" s="36">
        <v>2497.8833333333332</v>
      </c>
      <c r="K123" s="31">
        <v>2469.9499999999998</v>
      </c>
      <c r="L123" s="31">
        <v>2438</v>
      </c>
      <c r="M123" s="31">
        <v>1.00586</v>
      </c>
      <c r="N123" s="1"/>
      <c r="O123" s="1"/>
    </row>
    <row r="124" spans="1:15" ht="12.75" customHeight="1" x14ac:dyDescent="0.2">
      <c r="A124" s="51">
        <v>115</v>
      </c>
      <c r="B124" s="53" t="s">
        <v>165</v>
      </c>
      <c r="C124" s="31">
        <v>412.2</v>
      </c>
      <c r="D124" s="36">
        <v>414.35000000000008</v>
      </c>
      <c r="E124" s="36">
        <v>408.95000000000016</v>
      </c>
      <c r="F124" s="36">
        <v>405.7000000000001</v>
      </c>
      <c r="G124" s="36">
        <v>400.30000000000018</v>
      </c>
      <c r="H124" s="36">
        <v>417.60000000000014</v>
      </c>
      <c r="I124" s="36">
        <v>423.00000000000011</v>
      </c>
      <c r="J124" s="36">
        <v>426.25000000000011</v>
      </c>
      <c r="K124" s="31">
        <v>419.75</v>
      </c>
      <c r="L124" s="31">
        <v>411.1</v>
      </c>
      <c r="M124" s="31">
        <v>14.255369999999999</v>
      </c>
      <c r="N124" s="1"/>
      <c r="O124" s="1"/>
    </row>
    <row r="125" spans="1:15" ht="12.75" customHeight="1" x14ac:dyDescent="0.2">
      <c r="A125" s="51">
        <v>116</v>
      </c>
      <c r="B125" s="53" t="s">
        <v>166</v>
      </c>
      <c r="C125" s="31">
        <v>584.35</v>
      </c>
      <c r="D125" s="36">
        <v>583.94999999999993</v>
      </c>
      <c r="E125" s="36">
        <v>577.89999999999986</v>
      </c>
      <c r="F125" s="36">
        <v>571.44999999999993</v>
      </c>
      <c r="G125" s="36">
        <v>565.39999999999986</v>
      </c>
      <c r="H125" s="36">
        <v>590.39999999999986</v>
      </c>
      <c r="I125" s="36">
        <v>596.44999999999982</v>
      </c>
      <c r="J125" s="36">
        <v>602.89999999999986</v>
      </c>
      <c r="K125" s="31">
        <v>590</v>
      </c>
      <c r="L125" s="31">
        <v>577.5</v>
      </c>
      <c r="M125" s="31">
        <v>20.378789999999999</v>
      </c>
      <c r="N125" s="1"/>
      <c r="O125" s="1"/>
    </row>
    <row r="126" spans="1:15" ht="12.75" customHeight="1" x14ac:dyDescent="0.2">
      <c r="A126" s="51">
        <v>117</v>
      </c>
      <c r="B126" s="53" t="s">
        <v>284</v>
      </c>
      <c r="C126" s="31">
        <v>901.9</v>
      </c>
      <c r="D126" s="36">
        <v>904.9666666666667</v>
      </c>
      <c r="E126" s="36">
        <v>894.93333333333339</v>
      </c>
      <c r="F126" s="36">
        <v>887.9666666666667</v>
      </c>
      <c r="G126" s="36">
        <v>877.93333333333339</v>
      </c>
      <c r="H126" s="36">
        <v>911.93333333333339</v>
      </c>
      <c r="I126" s="36">
        <v>921.9666666666667</v>
      </c>
      <c r="J126" s="36">
        <v>928.93333333333339</v>
      </c>
      <c r="K126" s="31">
        <v>915</v>
      </c>
      <c r="L126" s="31">
        <v>898</v>
      </c>
      <c r="M126" s="31">
        <v>33.288490000000003</v>
      </c>
      <c r="N126" s="1"/>
      <c r="O126" s="1"/>
    </row>
    <row r="127" spans="1:15" ht="12.75" customHeight="1" x14ac:dyDescent="0.2">
      <c r="A127" s="51">
        <v>118</v>
      </c>
      <c r="B127" s="53" t="s">
        <v>167</v>
      </c>
      <c r="C127" s="31">
        <v>3646</v>
      </c>
      <c r="D127" s="36">
        <v>3634.9500000000003</v>
      </c>
      <c r="E127" s="36">
        <v>3614.0500000000006</v>
      </c>
      <c r="F127" s="36">
        <v>3582.1000000000004</v>
      </c>
      <c r="G127" s="36">
        <v>3561.2000000000007</v>
      </c>
      <c r="H127" s="36">
        <v>3666.9000000000005</v>
      </c>
      <c r="I127" s="36">
        <v>3687.8</v>
      </c>
      <c r="J127" s="36">
        <v>3719.7500000000005</v>
      </c>
      <c r="K127" s="31">
        <v>3655.85</v>
      </c>
      <c r="L127" s="31">
        <v>3603</v>
      </c>
      <c r="M127" s="31">
        <v>19.139230000000001</v>
      </c>
      <c r="N127" s="1"/>
      <c r="O127" s="1"/>
    </row>
    <row r="128" spans="1:15" ht="12.75" customHeight="1" x14ac:dyDescent="0.2">
      <c r="A128" s="51">
        <v>119</v>
      </c>
      <c r="B128" s="53" t="s">
        <v>168</v>
      </c>
      <c r="C128" s="31">
        <v>5652.15</v>
      </c>
      <c r="D128" s="36">
        <v>5643.7833333333328</v>
      </c>
      <c r="E128" s="36">
        <v>5590.3666666666659</v>
      </c>
      <c r="F128" s="36">
        <v>5528.583333333333</v>
      </c>
      <c r="G128" s="36">
        <v>5475.1666666666661</v>
      </c>
      <c r="H128" s="36">
        <v>5705.5666666666657</v>
      </c>
      <c r="I128" s="36">
        <v>5758.9833333333336</v>
      </c>
      <c r="J128" s="36">
        <v>5820.7666666666655</v>
      </c>
      <c r="K128" s="31">
        <v>5697.2</v>
      </c>
      <c r="L128" s="31">
        <v>5582</v>
      </c>
      <c r="M128" s="31">
        <v>9.7488499999999991</v>
      </c>
      <c r="N128" s="1"/>
      <c r="O128" s="1"/>
    </row>
    <row r="129" spans="1:15" ht="12.75" customHeight="1" x14ac:dyDescent="0.2">
      <c r="A129" s="51">
        <v>120</v>
      </c>
      <c r="B129" s="53" t="s">
        <v>169</v>
      </c>
      <c r="C129" s="31">
        <v>5387.05</v>
      </c>
      <c r="D129" s="36">
        <v>5419.05</v>
      </c>
      <c r="E129" s="36">
        <v>5321.8</v>
      </c>
      <c r="F129" s="36">
        <v>5256.55</v>
      </c>
      <c r="G129" s="36">
        <v>5159.3</v>
      </c>
      <c r="H129" s="36">
        <v>5484.3</v>
      </c>
      <c r="I129" s="36">
        <v>5581.55</v>
      </c>
      <c r="J129" s="36">
        <v>5646.8</v>
      </c>
      <c r="K129" s="31">
        <v>5516.3</v>
      </c>
      <c r="L129" s="31">
        <v>5353.8</v>
      </c>
      <c r="M129" s="31">
        <v>1.4798500000000001</v>
      </c>
      <c r="N129" s="1"/>
      <c r="O129" s="1"/>
    </row>
    <row r="130" spans="1:15" ht="12.75" customHeight="1" x14ac:dyDescent="0.2">
      <c r="A130" s="51">
        <v>121</v>
      </c>
      <c r="B130" s="53" t="s">
        <v>170</v>
      </c>
      <c r="C130" s="31">
        <v>1430.25</v>
      </c>
      <c r="D130" s="36">
        <v>1430.7833333333335</v>
      </c>
      <c r="E130" s="36">
        <v>1421.616666666667</v>
      </c>
      <c r="F130" s="36">
        <v>1412.9833333333336</v>
      </c>
      <c r="G130" s="36">
        <v>1403.8166666666671</v>
      </c>
      <c r="H130" s="36">
        <v>1439.416666666667</v>
      </c>
      <c r="I130" s="36">
        <v>1448.5833333333335</v>
      </c>
      <c r="J130" s="36">
        <v>1457.2166666666669</v>
      </c>
      <c r="K130" s="31">
        <v>1439.95</v>
      </c>
      <c r="L130" s="31">
        <v>1422.15</v>
      </c>
      <c r="M130" s="31">
        <v>12.427160000000001</v>
      </c>
      <c r="N130" s="1"/>
      <c r="O130" s="1"/>
    </row>
    <row r="131" spans="1:15" ht="12.75" customHeight="1" x14ac:dyDescent="0.2">
      <c r="A131" s="51">
        <v>122</v>
      </c>
      <c r="B131" s="53" t="s">
        <v>171</v>
      </c>
      <c r="C131" s="31">
        <v>1655.55</v>
      </c>
      <c r="D131" s="36">
        <v>1645.6000000000001</v>
      </c>
      <c r="E131" s="36">
        <v>1632.2000000000003</v>
      </c>
      <c r="F131" s="36">
        <v>1608.8500000000001</v>
      </c>
      <c r="G131" s="36">
        <v>1595.4500000000003</v>
      </c>
      <c r="H131" s="36">
        <v>1668.9500000000003</v>
      </c>
      <c r="I131" s="36">
        <v>1682.3500000000004</v>
      </c>
      <c r="J131" s="36">
        <v>1705.7000000000003</v>
      </c>
      <c r="K131" s="31">
        <v>1659</v>
      </c>
      <c r="L131" s="31">
        <v>1622.25</v>
      </c>
      <c r="M131" s="31">
        <v>28.369759999999999</v>
      </c>
      <c r="N131" s="1"/>
      <c r="O131" s="1"/>
    </row>
    <row r="132" spans="1:15" ht="12.75" customHeight="1" x14ac:dyDescent="0.2">
      <c r="A132" s="51">
        <v>123</v>
      </c>
      <c r="B132" s="53" t="s">
        <v>172</v>
      </c>
      <c r="C132" s="31">
        <v>282.35000000000002</v>
      </c>
      <c r="D132" s="36">
        <v>281.01666666666665</v>
      </c>
      <c r="E132" s="36">
        <v>278.08333333333331</v>
      </c>
      <c r="F132" s="36">
        <v>273.81666666666666</v>
      </c>
      <c r="G132" s="36">
        <v>270.88333333333333</v>
      </c>
      <c r="H132" s="36">
        <v>285.2833333333333</v>
      </c>
      <c r="I132" s="36">
        <v>288.2166666666667</v>
      </c>
      <c r="J132" s="36">
        <v>292.48333333333329</v>
      </c>
      <c r="K132" s="31">
        <v>283.95</v>
      </c>
      <c r="L132" s="31">
        <v>276.75</v>
      </c>
      <c r="M132" s="31">
        <v>28.070989999999998</v>
      </c>
      <c r="N132" s="1"/>
      <c r="O132" s="1"/>
    </row>
    <row r="133" spans="1:15" ht="12.75" customHeight="1" x14ac:dyDescent="0.2">
      <c r="A133" s="51">
        <v>124</v>
      </c>
      <c r="B133" s="53" t="s">
        <v>859</v>
      </c>
      <c r="C133" s="31">
        <v>2160.35</v>
      </c>
      <c r="D133" s="36">
        <v>2165.4500000000003</v>
      </c>
      <c r="E133" s="36">
        <v>2144.9000000000005</v>
      </c>
      <c r="F133" s="36">
        <v>2129.4500000000003</v>
      </c>
      <c r="G133" s="36">
        <v>2108.9000000000005</v>
      </c>
      <c r="H133" s="36">
        <v>2180.9000000000005</v>
      </c>
      <c r="I133" s="36">
        <v>2201.4500000000007</v>
      </c>
      <c r="J133" s="36">
        <v>2216.9000000000005</v>
      </c>
      <c r="K133" s="31">
        <v>2186</v>
      </c>
      <c r="L133" s="31">
        <v>2150</v>
      </c>
      <c r="M133" s="31">
        <v>3.0826500000000001</v>
      </c>
      <c r="N133" s="1"/>
      <c r="O133" s="1"/>
    </row>
    <row r="134" spans="1:15" ht="12.75" customHeight="1" x14ac:dyDescent="0.2">
      <c r="A134" s="51">
        <v>125</v>
      </c>
      <c r="B134" s="53" t="s">
        <v>174</v>
      </c>
      <c r="C134" s="31">
        <v>530.25</v>
      </c>
      <c r="D134" s="36">
        <v>528.58333333333337</v>
      </c>
      <c r="E134" s="36">
        <v>525.16666666666674</v>
      </c>
      <c r="F134" s="36">
        <v>520.08333333333337</v>
      </c>
      <c r="G134" s="36">
        <v>516.66666666666674</v>
      </c>
      <c r="H134" s="36">
        <v>533.66666666666674</v>
      </c>
      <c r="I134" s="36">
        <v>537.08333333333348</v>
      </c>
      <c r="J134" s="36">
        <v>542.16666666666674</v>
      </c>
      <c r="K134" s="31">
        <v>532</v>
      </c>
      <c r="L134" s="31">
        <v>523.5</v>
      </c>
      <c r="M134" s="31">
        <v>8.6252899999999997</v>
      </c>
      <c r="N134" s="1"/>
      <c r="O134" s="1"/>
    </row>
    <row r="135" spans="1:15" ht="12.75" customHeight="1" x14ac:dyDescent="0.2">
      <c r="A135" s="51">
        <v>126</v>
      </c>
      <c r="B135" s="53" t="s">
        <v>175</v>
      </c>
      <c r="C135" s="31">
        <v>10037.700000000001</v>
      </c>
      <c r="D135" s="36">
        <v>10012.799999999999</v>
      </c>
      <c r="E135" s="36">
        <v>9973.9499999999989</v>
      </c>
      <c r="F135" s="36">
        <v>9910.1999999999989</v>
      </c>
      <c r="G135" s="36">
        <v>9871.3499999999985</v>
      </c>
      <c r="H135" s="36">
        <v>10076.549999999999</v>
      </c>
      <c r="I135" s="36">
        <v>10115.399999999998</v>
      </c>
      <c r="J135" s="36">
        <v>10179.15</v>
      </c>
      <c r="K135" s="31">
        <v>10051.65</v>
      </c>
      <c r="L135" s="31">
        <v>9949.0499999999993</v>
      </c>
      <c r="M135" s="31">
        <v>3.7701799999999999</v>
      </c>
      <c r="N135" s="1"/>
      <c r="O135" s="1"/>
    </row>
    <row r="136" spans="1:15" ht="12.75" customHeight="1" x14ac:dyDescent="0.2">
      <c r="A136" s="51">
        <v>127</v>
      </c>
      <c r="B136" s="53" t="s">
        <v>286</v>
      </c>
      <c r="C136" s="31">
        <v>731.8</v>
      </c>
      <c r="D136" s="36">
        <v>727.16666666666663</v>
      </c>
      <c r="E136" s="36">
        <v>715.93333333333328</v>
      </c>
      <c r="F136" s="36">
        <v>700.06666666666661</v>
      </c>
      <c r="G136" s="36">
        <v>688.83333333333326</v>
      </c>
      <c r="H136" s="36">
        <v>743.0333333333333</v>
      </c>
      <c r="I136" s="36">
        <v>754.26666666666665</v>
      </c>
      <c r="J136" s="36">
        <v>770.13333333333333</v>
      </c>
      <c r="K136" s="31">
        <v>738.4</v>
      </c>
      <c r="L136" s="31">
        <v>711.3</v>
      </c>
      <c r="M136" s="31">
        <v>46.437249999999999</v>
      </c>
      <c r="N136" s="1"/>
      <c r="O136" s="1"/>
    </row>
    <row r="137" spans="1:15" ht="12.75" customHeight="1" x14ac:dyDescent="0.2">
      <c r="A137" s="51">
        <v>128</v>
      </c>
      <c r="B137" s="53" t="s">
        <v>176</v>
      </c>
      <c r="C137" s="31">
        <v>1082.5999999999999</v>
      </c>
      <c r="D137" s="36">
        <v>1078.2833333333333</v>
      </c>
      <c r="E137" s="36">
        <v>1068.1666666666665</v>
      </c>
      <c r="F137" s="36">
        <v>1053.7333333333331</v>
      </c>
      <c r="G137" s="36">
        <v>1043.6166666666663</v>
      </c>
      <c r="H137" s="36">
        <v>1092.7166666666667</v>
      </c>
      <c r="I137" s="36">
        <v>1102.8333333333335</v>
      </c>
      <c r="J137" s="36">
        <v>1117.2666666666669</v>
      </c>
      <c r="K137" s="31">
        <v>1088.4000000000001</v>
      </c>
      <c r="L137" s="31">
        <v>1063.8499999999999</v>
      </c>
      <c r="M137" s="31">
        <v>8.4384700000000006</v>
      </c>
      <c r="N137" s="1"/>
      <c r="O137" s="1"/>
    </row>
    <row r="138" spans="1:15" ht="12.75" customHeight="1" x14ac:dyDescent="0.2">
      <c r="A138" s="51">
        <v>129</v>
      </c>
      <c r="B138" s="53" t="s">
        <v>179</v>
      </c>
      <c r="C138" s="31">
        <v>905.7</v>
      </c>
      <c r="D138" s="36">
        <v>904.88333333333333</v>
      </c>
      <c r="E138" s="36">
        <v>899.76666666666665</v>
      </c>
      <c r="F138" s="36">
        <v>893.83333333333337</v>
      </c>
      <c r="G138" s="36">
        <v>888.7166666666667</v>
      </c>
      <c r="H138" s="36">
        <v>910.81666666666661</v>
      </c>
      <c r="I138" s="36">
        <v>915.93333333333317</v>
      </c>
      <c r="J138" s="36">
        <v>921.86666666666656</v>
      </c>
      <c r="K138" s="31">
        <v>910</v>
      </c>
      <c r="L138" s="31">
        <v>898.95</v>
      </c>
      <c r="M138" s="31">
        <v>7.5790199999999999</v>
      </c>
      <c r="N138" s="1"/>
      <c r="O138" s="1"/>
    </row>
    <row r="139" spans="1:15" ht="12.75" customHeight="1" x14ac:dyDescent="0.2">
      <c r="A139" s="51">
        <v>130</v>
      </c>
      <c r="B139" s="53" t="s">
        <v>181</v>
      </c>
      <c r="C139" s="31">
        <v>109.55</v>
      </c>
      <c r="D139" s="36">
        <v>109.61666666666667</v>
      </c>
      <c r="E139" s="36">
        <v>108.28333333333335</v>
      </c>
      <c r="F139" s="36">
        <v>107.01666666666667</v>
      </c>
      <c r="G139" s="36">
        <v>105.68333333333334</v>
      </c>
      <c r="H139" s="36">
        <v>110.88333333333335</v>
      </c>
      <c r="I139" s="36">
        <v>112.21666666666667</v>
      </c>
      <c r="J139" s="36">
        <v>113.48333333333336</v>
      </c>
      <c r="K139" s="31">
        <v>110.95</v>
      </c>
      <c r="L139" s="31">
        <v>108.35</v>
      </c>
      <c r="M139" s="31">
        <v>119.99992</v>
      </c>
      <c r="N139" s="1"/>
      <c r="O139" s="1"/>
    </row>
    <row r="140" spans="1:15" ht="12.75" customHeight="1" x14ac:dyDescent="0.2">
      <c r="A140" s="51">
        <v>131</v>
      </c>
      <c r="B140" s="53" t="s">
        <v>182</v>
      </c>
      <c r="C140" s="31">
        <v>2549.0500000000002</v>
      </c>
      <c r="D140" s="36">
        <v>2545.4666666666667</v>
      </c>
      <c r="E140" s="36">
        <v>2518.5833333333335</v>
      </c>
      <c r="F140" s="36">
        <v>2488.1166666666668</v>
      </c>
      <c r="G140" s="36">
        <v>2461.2333333333336</v>
      </c>
      <c r="H140" s="36">
        <v>2575.9333333333334</v>
      </c>
      <c r="I140" s="36">
        <v>2602.8166666666666</v>
      </c>
      <c r="J140" s="36">
        <v>2633.2833333333333</v>
      </c>
      <c r="K140" s="31">
        <v>2572.35</v>
      </c>
      <c r="L140" s="31">
        <v>2515</v>
      </c>
      <c r="M140" s="31">
        <v>4.3573399999999998</v>
      </c>
      <c r="N140" s="1"/>
      <c r="O140" s="1"/>
    </row>
    <row r="141" spans="1:15" ht="12.75" customHeight="1" x14ac:dyDescent="0.2">
      <c r="A141" s="51">
        <v>132</v>
      </c>
      <c r="B141" s="53" t="s">
        <v>183</v>
      </c>
      <c r="C141" s="31">
        <v>139431.95000000001</v>
      </c>
      <c r="D141" s="36">
        <v>139153.75</v>
      </c>
      <c r="E141" s="36">
        <v>138311.54999999999</v>
      </c>
      <c r="F141" s="36">
        <v>137191.15</v>
      </c>
      <c r="G141" s="36">
        <v>136348.94999999998</v>
      </c>
      <c r="H141" s="36">
        <v>140274.15</v>
      </c>
      <c r="I141" s="36">
        <v>141116.35</v>
      </c>
      <c r="J141" s="36">
        <v>142236.75</v>
      </c>
      <c r="K141" s="31">
        <v>139995.95000000001</v>
      </c>
      <c r="L141" s="31">
        <v>138033.35</v>
      </c>
      <c r="M141" s="31">
        <v>0.1026</v>
      </c>
      <c r="N141" s="1"/>
      <c r="O141" s="1"/>
    </row>
    <row r="142" spans="1:15" ht="12.75" customHeight="1" x14ac:dyDescent="0.2">
      <c r="A142" s="51">
        <v>133</v>
      </c>
      <c r="B142" s="53" t="s">
        <v>287</v>
      </c>
      <c r="C142" s="31">
        <v>61.6</v>
      </c>
      <c r="D142" s="36">
        <v>61.816666666666663</v>
      </c>
      <c r="E142" s="36">
        <v>60.983333333333327</v>
      </c>
      <c r="F142" s="36">
        <v>60.366666666666667</v>
      </c>
      <c r="G142" s="36">
        <v>59.533333333333331</v>
      </c>
      <c r="H142" s="36">
        <v>62.433333333333323</v>
      </c>
      <c r="I142" s="36">
        <v>63.266666666666666</v>
      </c>
      <c r="J142" s="36">
        <v>63.883333333333319</v>
      </c>
      <c r="K142" s="31">
        <v>62.65</v>
      </c>
      <c r="L142" s="31">
        <v>61.2</v>
      </c>
      <c r="M142" s="31">
        <v>57.900309999999998</v>
      </c>
      <c r="N142" s="1"/>
      <c r="O142" s="1"/>
    </row>
    <row r="143" spans="1:15" ht="12.75" customHeight="1" x14ac:dyDescent="0.2">
      <c r="A143" s="51">
        <v>134</v>
      </c>
      <c r="B143" s="53" t="s">
        <v>184</v>
      </c>
      <c r="C143" s="31">
        <v>1431.1</v>
      </c>
      <c r="D143" s="36">
        <v>1417.0833333333333</v>
      </c>
      <c r="E143" s="36">
        <v>1395.0166666666664</v>
      </c>
      <c r="F143" s="36">
        <v>1358.9333333333332</v>
      </c>
      <c r="G143" s="36">
        <v>1336.8666666666663</v>
      </c>
      <c r="H143" s="36">
        <v>1453.1666666666665</v>
      </c>
      <c r="I143" s="36">
        <v>1475.2333333333336</v>
      </c>
      <c r="J143" s="36">
        <v>1511.3166666666666</v>
      </c>
      <c r="K143" s="31">
        <v>1439.15</v>
      </c>
      <c r="L143" s="31">
        <v>1381</v>
      </c>
      <c r="M143" s="31">
        <v>3.7163499999999998</v>
      </c>
      <c r="N143" s="1"/>
      <c r="O143" s="1"/>
    </row>
    <row r="144" spans="1:15" ht="12.75" customHeight="1" x14ac:dyDescent="0.2">
      <c r="A144" s="51">
        <v>135</v>
      </c>
      <c r="B144" s="53" t="s">
        <v>186</v>
      </c>
      <c r="C144" s="31">
        <v>5097.95</v>
      </c>
      <c r="D144" s="36">
        <v>5103.7666666666664</v>
      </c>
      <c r="E144" s="36">
        <v>5024.1833333333325</v>
      </c>
      <c r="F144" s="36">
        <v>4950.4166666666661</v>
      </c>
      <c r="G144" s="36">
        <v>4870.8333333333321</v>
      </c>
      <c r="H144" s="36">
        <v>5177.5333333333328</v>
      </c>
      <c r="I144" s="36">
        <v>5257.1166666666668</v>
      </c>
      <c r="J144" s="36">
        <v>5330.8833333333332</v>
      </c>
      <c r="K144" s="31">
        <v>5183.3500000000004</v>
      </c>
      <c r="L144" s="31">
        <v>5030</v>
      </c>
      <c r="M144" s="31">
        <v>2.66283</v>
      </c>
      <c r="N144" s="1"/>
      <c r="O144" s="1"/>
    </row>
    <row r="145" spans="1:15" ht="12.75" customHeight="1" x14ac:dyDescent="0.2">
      <c r="A145" s="51">
        <v>136</v>
      </c>
      <c r="B145" s="53" t="s">
        <v>187</v>
      </c>
      <c r="C145" s="31">
        <v>3411</v>
      </c>
      <c r="D145" s="36">
        <v>3423.4833333333336</v>
      </c>
      <c r="E145" s="36">
        <v>3387.0166666666673</v>
      </c>
      <c r="F145" s="36">
        <v>3363.0333333333338</v>
      </c>
      <c r="G145" s="36">
        <v>3326.5666666666675</v>
      </c>
      <c r="H145" s="36">
        <v>3447.4666666666672</v>
      </c>
      <c r="I145" s="36">
        <v>3483.9333333333334</v>
      </c>
      <c r="J145" s="36">
        <v>3507.916666666667</v>
      </c>
      <c r="K145" s="31">
        <v>3459.95</v>
      </c>
      <c r="L145" s="31">
        <v>3399.5</v>
      </c>
      <c r="M145" s="31">
        <v>1.4477899999999999</v>
      </c>
      <c r="N145" s="1"/>
      <c r="O145" s="1"/>
    </row>
    <row r="146" spans="1:15" ht="12.75" customHeight="1" x14ac:dyDescent="0.2">
      <c r="A146" s="51">
        <v>137</v>
      </c>
      <c r="B146" s="53" t="s">
        <v>188</v>
      </c>
      <c r="C146" s="31">
        <v>2514.15</v>
      </c>
      <c r="D146" s="36">
        <v>2511.9166666666665</v>
      </c>
      <c r="E146" s="36">
        <v>2501.9333333333329</v>
      </c>
      <c r="F146" s="36">
        <v>2489.7166666666662</v>
      </c>
      <c r="G146" s="36">
        <v>2479.7333333333327</v>
      </c>
      <c r="H146" s="36">
        <v>2524.1333333333332</v>
      </c>
      <c r="I146" s="36">
        <v>2534.1166666666668</v>
      </c>
      <c r="J146" s="36">
        <v>2546.3333333333335</v>
      </c>
      <c r="K146" s="31">
        <v>2521.9</v>
      </c>
      <c r="L146" s="31">
        <v>2499.6999999999998</v>
      </c>
      <c r="M146" s="31">
        <v>9.4139099999999996</v>
      </c>
      <c r="N146" s="1"/>
      <c r="O146" s="1"/>
    </row>
    <row r="147" spans="1:15" ht="12.75" customHeight="1" x14ac:dyDescent="0.2">
      <c r="A147" s="51">
        <v>138</v>
      </c>
      <c r="B147" s="53" t="s">
        <v>466</v>
      </c>
      <c r="C147" s="31">
        <v>73.55</v>
      </c>
      <c r="D147" s="36">
        <v>73.016666666666666</v>
      </c>
      <c r="E147" s="36">
        <v>70.683333333333337</v>
      </c>
      <c r="F147" s="36">
        <v>67.816666666666677</v>
      </c>
      <c r="G147" s="36">
        <v>65.483333333333348</v>
      </c>
      <c r="H147" s="36">
        <v>75.883333333333326</v>
      </c>
      <c r="I147" s="36">
        <v>78.216666666666669</v>
      </c>
      <c r="J147" s="36">
        <v>81.083333333333314</v>
      </c>
      <c r="K147" s="31">
        <v>75.349999999999994</v>
      </c>
      <c r="L147" s="31">
        <v>70.150000000000006</v>
      </c>
      <c r="M147" s="31">
        <v>2238.92254</v>
      </c>
      <c r="N147" s="1"/>
      <c r="O147" s="1"/>
    </row>
    <row r="148" spans="1:15" ht="12.75" customHeight="1" x14ac:dyDescent="0.2">
      <c r="A148" s="51">
        <v>139</v>
      </c>
      <c r="B148" s="53" t="s">
        <v>189</v>
      </c>
      <c r="C148" s="31">
        <v>210.85</v>
      </c>
      <c r="D148" s="36">
        <v>208.95000000000002</v>
      </c>
      <c r="E148" s="36">
        <v>206.55000000000004</v>
      </c>
      <c r="F148" s="36">
        <v>202.25000000000003</v>
      </c>
      <c r="G148" s="36">
        <v>199.85000000000005</v>
      </c>
      <c r="H148" s="36">
        <v>213.25000000000003</v>
      </c>
      <c r="I148" s="36">
        <v>215.65</v>
      </c>
      <c r="J148" s="36">
        <v>219.95000000000002</v>
      </c>
      <c r="K148" s="31">
        <v>211.35</v>
      </c>
      <c r="L148" s="31">
        <v>204.65</v>
      </c>
      <c r="M148" s="31">
        <v>128.39714000000001</v>
      </c>
      <c r="N148" s="1"/>
      <c r="O148" s="1"/>
    </row>
    <row r="149" spans="1:15" ht="12.75" customHeight="1" x14ac:dyDescent="0.2">
      <c r="A149" s="51">
        <v>140</v>
      </c>
      <c r="B149" s="53" t="s">
        <v>191</v>
      </c>
      <c r="C149" s="31">
        <v>308.45</v>
      </c>
      <c r="D149" s="36">
        <v>306.5333333333333</v>
      </c>
      <c r="E149" s="36">
        <v>303.61666666666662</v>
      </c>
      <c r="F149" s="36">
        <v>298.7833333333333</v>
      </c>
      <c r="G149" s="36">
        <v>295.86666666666662</v>
      </c>
      <c r="H149" s="36">
        <v>311.36666666666662</v>
      </c>
      <c r="I149" s="36">
        <v>314.28333333333336</v>
      </c>
      <c r="J149" s="36">
        <v>319.11666666666662</v>
      </c>
      <c r="K149" s="31">
        <v>309.45</v>
      </c>
      <c r="L149" s="31">
        <v>301.7</v>
      </c>
      <c r="M149" s="31">
        <v>286.51236999999998</v>
      </c>
      <c r="N149" s="1"/>
      <c r="O149" s="1"/>
    </row>
    <row r="150" spans="1:15" ht="12.75" customHeight="1" x14ac:dyDescent="0.2">
      <c r="A150" s="51">
        <v>141</v>
      </c>
      <c r="B150" s="53" t="s">
        <v>275</v>
      </c>
      <c r="C150" s="31">
        <v>172.35</v>
      </c>
      <c r="D150" s="36">
        <v>170.94999999999996</v>
      </c>
      <c r="E150" s="36">
        <v>168.09999999999991</v>
      </c>
      <c r="F150" s="36">
        <v>163.84999999999994</v>
      </c>
      <c r="G150" s="36">
        <v>160.99999999999989</v>
      </c>
      <c r="H150" s="36">
        <v>175.19999999999993</v>
      </c>
      <c r="I150" s="36">
        <v>178.05</v>
      </c>
      <c r="J150" s="36">
        <v>182.29999999999995</v>
      </c>
      <c r="K150" s="31">
        <v>173.8</v>
      </c>
      <c r="L150" s="31">
        <v>166.7</v>
      </c>
      <c r="M150" s="31">
        <v>125.14255</v>
      </c>
      <c r="N150" s="1"/>
      <c r="O150" s="1"/>
    </row>
    <row r="151" spans="1:15" ht="12.75" customHeight="1" x14ac:dyDescent="0.2">
      <c r="A151" s="51">
        <v>142</v>
      </c>
      <c r="B151" s="53" t="s">
        <v>192</v>
      </c>
      <c r="C151" s="31">
        <v>1519</v>
      </c>
      <c r="D151" s="36">
        <v>1515.9166666666667</v>
      </c>
      <c r="E151" s="36">
        <v>1505.3333333333335</v>
      </c>
      <c r="F151" s="36">
        <v>1491.6666666666667</v>
      </c>
      <c r="G151" s="36">
        <v>1481.0833333333335</v>
      </c>
      <c r="H151" s="36">
        <v>1529.5833333333335</v>
      </c>
      <c r="I151" s="36">
        <v>1540.166666666667</v>
      </c>
      <c r="J151" s="36">
        <v>1553.8333333333335</v>
      </c>
      <c r="K151" s="31">
        <v>1526.5</v>
      </c>
      <c r="L151" s="31">
        <v>1502.25</v>
      </c>
      <c r="M151" s="31">
        <v>8.8604900000000004</v>
      </c>
      <c r="N151" s="1"/>
      <c r="O151" s="1"/>
    </row>
    <row r="152" spans="1:15" ht="12.75" customHeight="1" x14ac:dyDescent="0.2">
      <c r="A152" s="51">
        <v>143</v>
      </c>
      <c r="B152" s="53" t="s">
        <v>193</v>
      </c>
      <c r="C152" s="31">
        <v>6877.1</v>
      </c>
      <c r="D152" s="36">
        <v>6824.2</v>
      </c>
      <c r="E152" s="36">
        <v>6475</v>
      </c>
      <c r="F152" s="36">
        <v>6072.9000000000005</v>
      </c>
      <c r="G152" s="36">
        <v>5723.7000000000007</v>
      </c>
      <c r="H152" s="36">
        <v>7226.2999999999993</v>
      </c>
      <c r="I152" s="36">
        <v>7575.4999999999982</v>
      </c>
      <c r="J152" s="36">
        <v>7977.5999999999985</v>
      </c>
      <c r="K152" s="31">
        <v>7173.4</v>
      </c>
      <c r="L152" s="31">
        <v>6422.1</v>
      </c>
      <c r="M152" s="31">
        <v>50.151679999999999</v>
      </c>
      <c r="N152" s="1"/>
      <c r="O152" s="1"/>
    </row>
    <row r="153" spans="1:15" ht="12.75" customHeight="1" x14ac:dyDescent="0.2">
      <c r="A153" s="51">
        <v>144</v>
      </c>
      <c r="B153" s="53" t="s">
        <v>289</v>
      </c>
      <c r="C153" s="31">
        <v>412.3</v>
      </c>
      <c r="D153" s="36">
        <v>410.05</v>
      </c>
      <c r="E153" s="36">
        <v>400.3</v>
      </c>
      <c r="F153" s="36">
        <v>388.3</v>
      </c>
      <c r="G153" s="36">
        <v>378.55</v>
      </c>
      <c r="H153" s="36">
        <v>422.05</v>
      </c>
      <c r="I153" s="36">
        <v>431.8</v>
      </c>
      <c r="J153" s="36">
        <v>443.8</v>
      </c>
      <c r="K153" s="31">
        <v>419.8</v>
      </c>
      <c r="L153" s="31">
        <v>398.05</v>
      </c>
      <c r="M153" s="31">
        <v>94.902959999999993</v>
      </c>
      <c r="N153" s="1"/>
      <c r="O153" s="1"/>
    </row>
    <row r="154" spans="1:15" ht="12.75" customHeight="1" x14ac:dyDescent="0.2">
      <c r="A154" s="51">
        <v>145</v>
      </c>
      <c r="B154" s="53" t="s">
        <v>194</v>
      </c>
      <c r="C154" s="31">
        <v>242.05</v>
      </c>
      <c r="D154" s="36">
        <v>239.86666666666667</v>
      </c>
      <c r="E154" s="36">
        <v>237.18333333333334</v>
      </c>
      <c r="F154" s="36">
        <v>232.31666666666666</v>
      </c>
      <c r="G154" s="36">
        <v>229.63333333333333</v>
      </c>
      <c r="H154" s="36">
        <v>244.73333333333335</v>
      </c>
      <c r="I154" s="36">
        <v>247.41666666666669</v>
      </c>
      <c r="J154" s="36">
        <v>252.28333333333336</v>
      </c>
      <c r="K154" s="31">
        <v>242.55</v>
      </c>
      <c r="L154" s="31">
        <v>235</v>
      </c>
      <c r="M154" s="31">
        <v>263.91843999999998</v>
      </c>
      <c r="N154" s="1"/>
      <c r="O154" s="1"/>
    </row>
    <row r="155" spans="1:15" ht="12.75" customHeight="1" x14ac:dyDescent="0.2">
      <c r="A155" s="51">
        <v>146</v>
      </c>
      <c r="B155" s="53" t="s">
        <v>195</v>
      </c>
      <c r="C155" s="31">
        <v>37654.1</v>
      </c>
      <c r="D155" s="36">
        <v>37717.283333333333</v>
      </c>
      <c r="E155" s="36">
        <v>37436.816666666666</v>
      </c>
      <c r="F155" s="36">
        <v>37219.533333333333</v>
      </c>
      <c r="G155" s="36">
        <v>36939.066666666666</v>
      </c>
      <c r="H155" s="36">
        <v>37934.566666666666</v>
      </c>
      <c r="I155" s="36">
        <v>38215.033333333326</v>
      </c>
      <c r="J155" s="36">
        <v>38432.316666666666</v>
      </c>
      <c r="K155" s="31">
        <v>37997.75</v>
      </c>
      <c r="L155" s="31">
        <v>37500</v>
      </c>
      <c r="M155" s="31">
        <v>0.15792999999999999</v>
      </c>
      <c r="N155" s="1"/>
      <c r="O155" s="1"/>
    </row>
    <row r="156" spans="1:15" ht="12.75" customHeight="1" x14ac:dyDescent="0.2">
      <c r="A156" s="51">
        <v>147</v>
      </c>
      <c r="B156" s="53" t="s">
        <v>292</v>
      </c>
      <c r="C156" s="31">
        <v>1583.65</v>
      </c>
      <c r="D156" s="36">
        <v>1578.8666666666668</v>
      </c>
      <c r="E156" s="36">
        <v>1569.7333333333336</v>
      </c>
      <c r="F156" s="36">
        <v>1555.8166666666668</v>
      </c>
      <c r="G156" s="36">
        <v>1546.6833333333336</v>
      </c>
      <c r="H156" s="36">
        <v>1592.7833333333335</v>
      </c>
      <c r="I156" s="36">
        <v>1601.9166666666667</v>
      </c>
      <c r="J156" s="36">
        <v>1615.8333333333335</v>
      </c>
      <c r="K156" s="31">
        <v>1588</v>
      </c>
      <c r="L156" s="31">
        <v>1564.95</v>
      </c>
      <c r="M156" s="31">
        <v>2.3369900000000001</v>
      </c>
      <c r="N156" s="1"/>
      <c r="O156" s="1"/>
    </row>
    <row r="157" spans="1:15" ht="12.75" customHeight="1" x14ac:dyDescent="0.2">
      <c r="A157" s="51">
        <v>148</v>
      </c>
      <c r="B157" s="53" t="s">
        <v>290</v>
      </c>
      <c r="C157" s="31">
        <v>773.6</v>
      </c>
      <c r="D157" s="36">
        <v>773.5333333333333</v>
      </c>
      <c r="E157" s="36">
        <v>758.06666666666661</v>
      </c>
      <c r="F157" s="36">
        <v>742.5333333333333</v>
      </c>
      <c r="G157" s="36">
        <v>727.06666666666661</v>
      </c>
      <c r="H157" s="36">
        <v>789.06666666666661</v>
      </c>
      <c r="I157" s="36">
        <v>804.5333333333333</v>
      </c>
      <c r="J157" s="36">
        <v>820.06666666666661</v>
      </c>
      <c r="K157" s="31">
        <v>789</v>
      </c>
      <c r="L157" s="31">
        <v>758</v>
      </c>
      <c r="M157" s="31">
        <v>78.745840000000001</v>
      </c>
      <c r="N157" s="1"/>
      <c r="O157" s="1"/>
    </row>
    <row r="158" spans="1:15" ht="12.75" customHeight="1" x14ac:dyDescent="0.2">
      <c r="A158" s="51">
        <v>149</v>
      </c>
      <c r="B158" s="53" t="s">
        <v>196</v>
      </c>
      <c r="C158" s="31">
        <v>895.9</v>
      </c>
      <c r="D158" s="36">
        <v>898.81666666666661</v>
      </c>
      <c r="E158" s="36">
        <v>887.13333333333321</v>
      </c>
      <c r="F158" s="36">
        <v>878.36666666666656</v>
      </c>
      <c r="G158" s="36">
        <v>866.68333333333317</v>
      </c>
      <c r="H158" s="36">
        <v>907.58333333333326</v>
      </c>
      <c r="I158" s="36">
        <v>919.26666666666665</v>
      </c>
      <c r="J158" s="36">
        <v>928.0333333333333</v>
      </c>
      <c r="K158" s="31">
        <v>910.5</v>
      </c>
      <c r="L158" s="31">
        <v>890.05</v>
      </c>
      <c r="M158" s="31">
        <v>7.9611400000000003</v>
      </c>
      <c r="N158" s="1"/>
      <c r="O158" s="1"/>
    </row>
    <row r="159" spans="1:15" ht="12.75" customHeight="1" x14ac:dyDescent="0.2">
      <c r="A159" s="51">
        <v>150</v>
      </c>
      <c r="B159" s="53" t="s">
        <v>197</v>
      </c>
      <c r="C159" s="31">
        <v>7865.75</v>
      </c>
      <c r="D159" s="36">
        <v>7839.6833333333334</v>
      </c>
      <c r="E159" s="36">
        <v>7769.3666666666668</v>
      </c>
      <c r="F159" s="36">
        <v>7672.9833333333336</v>
      </c>
      <c r="G159" s="36">
        <v>7602.666666666667</v>
      </c>
      <c r="H159" s="36">
        <v>7936.0666666666666</v>
      </c>
      <c r="I159" s="36">
        <v>8006.3833333333341</v>
      </c>
      <c r="J159" s="36">
        <v>8102.7666666666664</v>
      </c>
      <c r="K159" s="31">
        <v>7910</v>
      </c>
      <c r="L159" s="31">
        <v>7743.3</v>
      </c>
      <c r="M159" s="31">
        <v>3.6011000000000002</v>
      </c>
      <c r="N159" s="1"/>
      <c r="O159" s="1"/>
    </row>
    <row r="160" spans="1:15" ht="12.75" customHeight="1" x14ac:dyDescent="0.2">
      <c r="A160" s="51">
        <v>151</v>
      </c>
      <c r="B160" s="53" t="s">
        <v>198</v>
      </c>
      <c r="C160" s="31">
        <v>243.65</v>
      </c>
      <c r="D160" s="36">
        <v>242.91666666666666</v>
      </c>
      <c r="E160" s="36">
        <v>240.83333333333331</v>
      </c>
      <c r="F160" s="36">
        <v>238.01666666666665</v>
      </c>
      <c r="G160" s="36">
        <v>235.93333333333331</v>
      </c>
      <c r="H160" s="36">
        <v>245.73333333333332</v>
      </c>
      <c r="I160" s="36">
        <v>247.81666666666663</v>
      </c>
      <c r="J160" s="36">
        <v>250.63333333333333</v>
      </c>
      <c r="K160" s="31">
        <v>245</v>
      </c>
      <c r="L160" s="31">
        <v>240.1</v>
      </c>
      <c r="M160" s="31">
        <v>65.806470000000004</v>
      </c>
      <c r="N160" s="1"/>
      <c r="O160" s="1"/>
    </row>
    <row r="161" spans="1:15" ht="12.75" customHeight="1" x14ac:dyDescent="0.2">
      <c r="A161" s="51">
        <v>152</v>
      </c>
      <c r="B161" s="53" t="s">
        <v>199</v>
      </c>
      <c r="C161" s="31">
        <v>412.35</v>
      </c>
      <c r="D161" s="36">
        <v>407.36666666666662</v>
      </c>
      <c r="E161" s="36">
        <v>401.13333333333321</v>
      </c>
      <c r="F161" s="36">
        <v>389.91666666666657</v>
      </c>
      <c r="G161" s="36">
        <v>383.68333333333317</v>
      </c>
      <c r="H161" s="36">
        <v>418.58333333333326</v>
      </c>
      <c r="I161" s="36">
        <v>424.81666666666672</v>
      </c>
      <c r="J161" s="36">
        <v>436.0333333333333</v>
      </c>
      <c r="K161" s="31">
        <v>413.6</v>
      </c>
      <c r="L161" s="31">
        <v>396.15</v>
      </c>
      <c r="M161" s="31">
        <v>161.11152000000001</v>
      </c>
      <c r="N161" s="1"/>
      <c r="O161" s="1"/>
    </row>
    <row r="162" spans="1:15" ht="12.75" customHeight="1" x14ac:dyDescent="0.2">
      <c r="A162" s="51">
        <v>153</v>
      </c>
      <c r="B162" s="53" t="s">
        <v>295</v>
      </c>
      <c r="C162" s="31">
        <v>17287.900000000001</v>
      </c>
      <c r="D162" s="36">
        <v>17295.233333333334</v>
      </c>
      <c r="E162" s="36">
        <v>17170.416666666668</v>
      </c>
      <c r="F162" s="36">
        <v>17052.933333333334</v>
      </c>
      <c r="G162" s="36">
        <v>16928.116666666669</v>
      </c>
      <c r="H162" s="36">
        <v>17412.716666666667</v>
      </c>
      <c r="I162" s="36">
        <v>17537.533333333333</v>
      </c>
      <c r="J162" s="36">
        <v>17655.016666666666</v>
      </c>
      <c r="K162" s="31">
        <v>17420.05</v>
      </c>
      <c r="L162" s="31">
        <v>17177.75</v>
      </c>
      <c r="M162" s="31">
        <v>1.9480000000000001E-2</v>
      </c>
      <c r="N162" s="1"/>
      <c r="O162" s="1"/>
    </row>
    <row r="163" spans="1:15" ht="12.75" customHeight="1" x14ac:dyDescent="0.2">
      <c r="A163" s="51">
        <v>154</v>
      </c>
      <c r="B163" s="53" t="s">
        <v>200</v>
      </c>
      <c r="C163" s="31">
        <v>2687.7</v>
      </c>
      <c r="D163" s="36">
        <v>2692.25</v>
      </c>
      <c r="E163" s="36">
        <v>2672.55</v>
      </c>
      <c r="F163" s="36">
        <v>2657.4</v>
      </c>
      <c r="G163" s="36">
        <v>2637.7000000000003</v>
      </c>
      <c r="H163" s="36">
        <v>2707.4</v>
      </c>
      <c r="I163" s="36">
        <v>2727.1</v>
      </c>
      <c r="J163" s="36">
        <v>2742.25</v>
      </c>
      <c r="K163" s="31">
        <v>2711.95</v>
      </c>
      <c r="L163" s="31">
        <v>2677.1</v>
      </c>
      <c r="M163" s="31">
        <v>6.2794299999999996</v>
      </c>
      <c r="N163" s="1"/>
      <c r="O163" s="1"/>
    </row>
    <row r="164" spans="1:15" ht="12.75" customHeight="1" x14ac:dyDescent="0.2">
      <c r="A164" s="51">
        <v>155</v>
      </c>
      <c r="B164" s="53" t="s">
        <v>201</v>
      </c>
      <c r="C164" s="31">
        <v>3405.4</v>
      </c>
      <c r="D164" s="36">
        <v>3401.1333333333332</v>
      </c>
      <c r="E164" s="36">
        <v>3370.2666666666664</v>
      </c>
      <c r="F164" s="36">
        <v>3335.1333333333332</v>
      </c>
      <c r="G164" s="36">
        <v>3304.2666666666664</v>
      </c>
      <c r="H164" s="36">
        <v>3436.2666666666664</v>
      </c>
      <c r="I164" s="36">
        <v>3467.1333333333332</v>
      </c>
      <c r="J164" s="36">
        <v>3502.2666666666664</v>
      </c>
      <c r="K164" s="31">
        <v>3432</v>
      </c>
      <c r="L164" s="31">
        <v>3366</v>
      </c>
      <c r="M164" s="31">
        <v>2.1232700000000002</v>
      </c>
      <c r="N164" s="1"/>
      <c r="O164" s="1"/>
    </row>
    <row r="165" spans="1:15" ht="12.75" customHeight="1" x14ac:dyDescent="0.2">
      <c r="A165" s="51">
        <v>156</v>
      </c>
      <c r="B165" s="53" t="s">
        <v>202</v>
      </c>
      <c r="C165" s="31">
        <v>102.2</v>
      </c>
      <c r="D165" s="36">
        <v>101.2</v>
      </c>
      <c r="E165" s="36">
        <v>99.9</v>
      </c>
      <c r="F165" s="36">
        <v>97.600000000000009</v>
      </c>
      <c r="G165" s="36">
        <v>96.300000000000011</v>
      </c>
      <c r="H165" s="36">
        <v>103.5</v>
      </c>
      <c r="I165" s="36">
        <v>104.79999999999998</v>
      </c>
      <c r="J165" s="36">
        <v>107.1</v>
      </c>
      <c r="K165" s="31">
        <v>102.5</v>
      </c>
      <c r="L165" s="31">
        <v>98.9</v>
      </c>
      <c r="M165" s="31">
        <v>1041.94911</v>
      </c>
      <c r="N165" s="1"/>
      <c r="O165" s="1"/>
    </row>
    <row r="166" spans="1:15" ht="12.75" customHeight="1" x14ac:dyDescent="0.2">
      <c r="A166" s="51">
        <v>157</v>
      </c>
      <c r="B166" s="53" t="s">
        <v>291</v>
      </c>
      <c r="C166" s="31">
        <v>897</v>
      </c>
      <c r="D166" s="36">
        <v>887.93333333333339</v>
      </c>
      <c r="E166" s="36">
        <v>871.46666666666681</v>
      </c>
      <c r="F166" s="36">
        <v>845.93333333333339</v>
      </c>
      <c r="G166" s="36">
        <v>829.46666666666681</v>
      </c>
      <c r="H166" s="36">
        <v>913.46666666666681</v>
      </c>
      <c r="I166" s="36">
        <v>929.93333333333351</v>
      </c>
      <c r="J166" s="36">
        <v>955.46666666666681</v>
      </c>
      <c r="K166" s="31">
        <v>904.4</v>
      </c>
      <c r="L166" s="31">
        <v>862.4</v>
      </c>
      <c r="M166" s="31">
        <v>9.5022099999999998</v>
      </c>
      <c r="N166" s="1"/>
      <c r="O166" s="1"/>
    </row>
    <row r="167" spans="1:15" ht="12.75" customHeight="1" x14ac:dyDescent="0.2">
      <c r="A167" s="51">
        <v>158</v>
      </c>
      <c r="B167" s="53" t="s">
        <v>203</v>
      </c>
      <c r="C167" s="31">
        <v>4422.7</v>
      </c>
      <c r="D167" s="36">
        <v>4403.2333333333336</v>
      </c>
      <c r="E167" s="36">
        <v>4269.4666666666672</v>
      </c>
      <c r="F167" s="36">
        <v>4116.2333333333336</v>
      </c>
      <c r="G167" s="36">
        <v>3982.4666666666672</v>
      </c>
      <c r="H167" s="36">
        <v>4556.4666666666672</v>
      </c>
      <c r="I167" s="36">
        <v>4690.2333333333336</v>
      </c>
      <c r="J167" s="36">
        <v>4843.4666666666672</v>
      </c>
      <c r="K167" s="31">
        <v>4537</v>
      </c>
      <c r="L167" s="31">
        <v>4250</v>
      </c>
      <c r="M167" s="31">
        <v>20.422840000000001</v>
      </c>
      <c r="N167" s="1"/>
      <c r="O167" s="1"/>
    </row>
    <row r="168" spans="1:15" ht="12.75" customHeight="1" x14ac:dyDescent="0.2">
      <c r="A168" s="51">
        <v>159</v>
      </c>
      <c r="B168" s="53" t="s">
        <v>293</v>
      </c>
      <c r="C168" s="31">
        <v>503.65</v>
      </c>
      <c r="D168" s="36">
        <v>505.51666666666665</v>
      </c>
      <c r="E168" s="36">
        <v>491.33333333333326</v>
      </c>
      <c r="F168" s="36">
        <v>479.01666666666659</v>
      </c>
      <c r="G168" s="36">
        <v>464.8333333333332</v>
      </c>
      <c r="H168" s="36">
        <v>517.83333333333326</v>
      </c>
      <c r="I168" s="36">
        <v>532.01666666666665</v>
      </c>
      <c r="J168" s="36">
        <v>544.33333333333337</v>
      </c>
      <c r="K168" s="31">
        <v>519.70000000000005</v>
      </c>
      <c r="L168" s="31">
        <v>493.2</v>
      </c>
      <c r="M168" s="31">
        <v>81.110939999999999</v>
      </c>
      <c r="N168" s="1"/>
      <c r="O168" s="1"/>
    </row>
    <row r="169" spans="1:15" ht="12.75" customHeight="1" x14ac:dyDescent="0.2">
      <c r="A169" s="51">
        <v>160</v>
      </c>
      <c r="B169" s="53" t="s">
        <v>204</v>
      </c>
      <c r="C169" s="31">
        <v>235.4</v>
      </c>
      <c r="D169" s="36">
        <v>234.91666666666666</v>
      </c>
      <c r="E169" s="36">
        <v>232.88333333333333</v>
      </c>
      <c r="F169" s="36">
        <v>230.36666666666667</v>
      </c>
      <c r="G169" s="36">
        <v>228.33333333333334</v>
      </c>
      <c r="H169" s="36">
        <v>237.43333333333331</v>
      </c>
      <c r="I169" s="36">
        <v>239.46666666666667</v>
      </c>
      <c r="J169" s="36">
        <v>241.98333333333329</v>
      </c>
      <c r="K169" s="31">
        <v>236.95</v>
      </c>
      <c r="L169" s="31">
        <v>232.4</v>
      </c>
      <c r="M169" s="31">
        <v>209.3108</v>
      </c>
      <c r="N169" s="1"/>
      <c r="O169" s="1"/>
    </row>
    <row r="170" spans="1:15" ht="12.75" customHeight="1" x14ac:dyDescent="0.2">
      <c r="A170" s="51">
        <v>161</v>
      </c>
      <c r="B170" s="53" t="s">
        <v>294</v>
      </c>
      <c r="C170" s="31">
        <v>1276.2</v>
      </c>
      <c r="D170" s="36">
        <v>1278.4166666666667</v>
      </c>
      <c r="E170" s="36">
        <v>1232.7833333333335</v>
      </c>
      <c r="F170" s="36">
        <v>1189.3666666666668</v>
      </c>
      <c r="G170" s="36">
        <v>1143.7333333333336</v>
      </c>
      <c r="H170" s="36">
        <v>1321.8333333333335</v>
      </c>
      <c r="I170" s="36">
        <v>1367.4666666666667</v>
      </c>
      <c r="J170" s="36">
        <v>1410.8833333333334</v>
      </c>
      <c r="K170" s="31">
        <v>1324.05</v>
      </c>
      <c r="L170" s="31">
        <v>1235</v>
      </c>
      <c r="M170" s="31">
        <v>8.5386199999999999</v>
      </c>
      <c r="N170" s="1"/>
      <c r="O170" s="1"/>
    </row>
    <row r="171" spans="1:15" ht="12.75" customHeight="1" x14ac:dyDescent="0.2">
      <c r="A171" s="51">
        <v>162</v>
      </c>
      <c r="B171" s="53" t="s">
        <v>208</v>
      </c>
      <c r="C171" s="31">
        <v>957.6</v>
      </c>
      <c r="D171" s="36">
        <v>958.35</v>
      </c>
      <c r="E171" s="36">
        <v>951.45</v>
      </c>
      <c r="F171" s="36">
        <v>945.30000000000007</v>
      </c>
      <c r="G171" s="36">
        <v>938.40000000000009</v>
      </c>
      <c r="H171" s="36">
        <v>964.5</v>
      </c>
      <c r="I171" s="36">
        <v>971.39999999999986</v>
      </c>
      <c r="J171" s="36">
        <v>977.55</v>
      </c>
      <c r="K171" s="31">
        <v>965.25</v>
      </c>
      <c r="L171" s="31">
        <v>952.2</v>
      </c>
      <c r="M171" s="31">
        <v>1.3503400000000001</v>
      </c>
      <c r="N171" s="1"/>
      <c r="O171" s="1"/>
    </row>
    <row r="172" spans="1:15" ht="12.75" customHeight="1" x14ac:dyDescent="0.2">
      <c r="A172" s="51">
        <v>163</v>
      </c>
      <c r="B172" s="53" t="s">
        <v>210</v>
      </c>
      <c r="C172" s="31">
        <v>451.6</v>
      </c>
      <c r="D172" s="36">
        <v>444.90000000000003</v>
      </c>
      <c r="E172" s="36">
        <v>435.95000000000005</v>
      </c>
      <c r="F172" s="36">
        <v>420.3</v>
      </c>
      <c r="G172" s="36">
        <v>411.35</v>
      </c>
      <c r="H172" s="36">
        <v>460.55000000000007</v>
      </c>
      <c r="I172" s="36">
        <v>469.5</v>
      </c>
      <c r="J172" s="36">
        <v>485.15000000000009</v>
      </c>
      <c r="K172" s="31">
        <v>453.85</v>
      </c>
      <c r="L172" s="31">
        <v>429.25</v>
      </c>
      <c r="M172" s="31">
        <v>221.21350000000001</v>
      </c>
      <c r="N172" s="1"/>
      <c r="O172" s="1"/>
    </row>
    <row r="173" spans="1:15" ht="12.75" customHeight="1" x14ac:dyDescent="0.2">
      <c r="A173" s="51">
        <v>164</v>
      </c>
      <c r="B173" s="53" t="s">
        <v>211</v>
      </c>
      <c r="C173" s="31">
        <v>2734.9</v>
      </c>
      <c r="D173" s="36">
        <v>2734.9666666666667</v>
      </c>
      <c r="E173" s="36">
        <v>2717.9333333333334</v>
      </c>
      <c r="F173" s="36">
        <v>2700.9666666666667</v>
      </c>
      <c r="G173" s="36">
        <v>2683.9333333333334</v>
      </c>
      <c r="H173" s="36">
        <v>2751.9333333333334</v>
      </c>
      <c r="I173" s="36">
        <v>2768.9666666666672</v>
      </c>
      <c r="J173" s="36">
        <v>2785.9333333333334</v>
      </c>
      <c r="K173" s="31">
        <v>2752</v>
      </c>
      <c r="L173" s="31">
        <v>2718</v>
      </c>
      <c r="M173" s="31">
        <v>52.113520000000001</v>
      </c>
      <c r="N173" s="1"/>
      <c r="O173" s="1"/>
    </row>
    <row r="174" spans="1:15" ht="12.75" customHeight="1" x14ac:dyDescent="0.2">
      <c r="A174" s="51">
        <v>165</v>
      </c>
      <c r="B174" s="53" t="s">
        <v>212</v>
      </c>
      <c r="C174" s="31">
        <v>114.1</v>
      </c>
      <c r="D174" s="36">
        <v>114.14999999999999</v>
      </c>
      <c r="E174" s="36">
        <v>113.44999999999999</v>
      </c>
      <c r="F174" s="36">
        <v>112.8</v>
      </c>
      <c r="G174" s="36">
        <v>112.1</v>
      </c>
      <c r="H174" s="36">
        <v>114.79999999999998</v>
      </c>
      <c r="I174" s="36">
        <v>115.5</v>
      </c>
      <c r="J174" s="36">
        <v>116.14999999999998</v>
      </c>
      <c r="K174" s="31">
        <v>114.85</v>
      </c>
      <c r="L174" s="31">
        <v>113.5</v>
      </c>
      <c r="M174" s="31">
        <v>144.31734</v>
      </c>
      <c r="N174" s="1"/>
      <c r="O174" s="1"/>
    </row>
    <row r="175" spans="1:15" ht="12.75" customHeight="1" x14ac:dyDescent="0.2">
      <c r="A175" s="51">
        <v>166</v>
      </c>
      <c r="B175" t="s">
        <v>213</v>
      </c>
      <c r="C175" s="31">
        <v>749.2</v>
      </c>
      <c r="D175" s="36">
        <v>750.65</v>
      </c>
      <c r="E175" s="36">
        <v>745.59999999999991</v>
      </c>
      <c r="F175" s="36">
        <v>741.99999999999989</v>
      </c>
      <c r="G175" s="36">
        <v>736.94999999999982</v>
      </c>
      <c r="H175" s="36">
        <v>754.25</v>
      </c>
      <c r="I175" s="36">
        <v>759.3</v>
      </c>
      <c r="J175" s="36">
        <v>762.90000000000009</v>
      </c>
      <c r="K175" s="31">
        <v>755.7</v>
      </c>
      <c r="L175" s="31">
        <v>747.05</v>
      </c>
      <c r="M175" s="31">
        <v>12.845499999999999</v>
      </c>
      <c r="N175" s="1"/>
      <c r="O175" s="1"/>
    </row>
    <row r="176" spans="1:15" ht="12.75" customHeight="1" x14ac:dyDescent="0.2">
      <c r="A176" s="51">
        <v>167</v>
      </c>
      <c r="B176" s="53" t="s">
        <v>214</v>
      </c>
      <c r="C176" s="31">
        <v>1440.6</v>
      </c>
      <c r="D176" s="36">
        <v>1430.3333333333333</v>
      </c>
      <c r="E176" s="36">
        <v>1415.6666666666665</v>
      </c>
      <c r="F176" s="36">
        <v>1390.7333333333333</v>
      </c>
      <c r="G176" s="36">
        <v>1376.0666666666666</v>
      </c>
      <c r="H176" s="36">
        <v>1455.2666666666664</v>
      </c>
      <c r="I176" s="36">
        <v>1469.9333333333329</v>
      </c>
      <c r="J176" s="36">
        <v>1494.8666666666663</v>
      </c>
      <c r="K176" s="31">
        <v>1445</v>
      </c>
      <c r="L176" s="31">
        <v>1405.4</v>
      </c>
      <c r="M176" s="31">
        <v>5.7063899999999999</v>
      </c>
      <c r="N176" s="1"/>
      <c r="O176" s="1"/>
    </row>
    <row r="177" spans="1:15" ht="12.75" customHeight="1" x14ac:dyDescent="0.2">
      <c r="A177" s="51">
        <v>168</v>
      </c>
      <c r="B177" s="53" t="s">
        <v>215</v>
      </c>
      <c r="C177" s="31">
        <v>627.75</v>
      </c>
      <c r="D177" s="36">
        <v>629.31666666666672</v>
      </c>
      <c r="E177" s="36">
        <v>623.13333333333344</v>
      </c>
      <c r="F177" s="36">
        <v>618.51666666666677</v>
      </c>
      <c r="G177" s="36">
        <v>612.33333333333348</v>
      </c>
      <c r="H177" s="36">
        <v>633.93333333333339</v>
      </c>
      <c r="I177" s="36">
        <v>640.11666666666656</v>
      </c>
      <c r="J177" s="36">
        <v>644.73333333333335</v>
      </c>
      <c r="K177" s="31">
        <v>635.5</v>
      </c>
      <c r="L177" s="31">
        <v>624.70000000000005</v>
      </c>
      <c r="M177" s="31">
        <v>116.75202</v>
      </c>
      <c r="N177" s="1"/>
      <c r="O177" s="1"/>
    </row>
    <row r="178" spans="1:15" ht="12.75" customHeight="1" x14ac:dyDescent="0.2">
      <c r="A178" s="51">
        <v>169</v>
      </c>
      <c r="B178" s="53" t="s">
        <v>216</v>
      </c>
      <c r="C178" s="31">
        <v>26649.5</v>
      </c>
      <c r="D178" s="36">
        <v>26628.55</v>
      </c>
      <c r="E178" s="36">
        <v>26477.1</v>
      </c>
      <c r="F178" s="36">
        <v>26304.7</v>
      </c>
      <c r="G178" s="36">
        <v>26153.25</v>
      </c>
      <c r="H178" s="36">
        <v>26800.949999999997</v>
      </c>
      <c r="I178" s="36">
        <v>26952.400000000001</v>
      </c>
      <c r="J178" s="36">
        <v>27124.799999999996</v>
      </c>
      <c r="K178" s="31">
        <v>26780</v>
      </c>
      <c r="L178" s="31">
        <v>26456.15</v>
      </c>
      <c r="M178" s="31">
        <v>0.5252</v>
      </c>
      <c r="N178" s="1"/>
      <c r="O178" s="1"/>
    </row>
    <row r="179" spans="1:15" ht="12.75" customHeight="1" x14ac:dyDescent="0.2">
      <c r="A179" s="51">
        <v>170</v>
      </c>
      <c r="B179" s="53" t="s">
        <v>219</v>
      </c>
      <c r="C179" s="31">
        <v>2301.85</v>
      </c>
      <c r="D179" s="36">
        <v>2298.2666666666664</v>
      </c>
      <c r="E179" s="36">
        <v>2274.583333333333</v>
      </c>
      <c r="F179" s="36">
        <v>2247.3166666666666</v>
      </c>
      <c r="G179" s="36">
        <v>2223.6333333333332</v>
      </c>
      <c r="H179" s="36">
        <v>2325.5333333333328</v>
      </c>
      <c r="I179" s="36">
        <v>2349.2166666666662</v>
      </c>
      <c r="J179" s="36">
        <v>2376.4833333333327</v>
      </c>
      <c r="K179" s="31">
        <v>2321.9499999999998</v>
      </c>
      <c r="L179" s="31">
        <v>2271</v>
      </c>
      <c r="M179" s="31">
        <v>10.59357</v>
      </c>
      <c r="N179" s="1"/>
      <c r="O179" s="1"/>
    </row>
    <row r="180" spans="1:15" ht="12.75" customHeight="1" x14ac:dyDescent="0.2">
      <c r="A180" s="51">
        <v>171</v>
      </c>
      <c r="B180" s="53" t="s">
        <v>217</v>
      </c>
      <c r="C180" s="31">
        <v>4141.5</v>
      </c>
      <c r="D180" s="36">
        <v>4118.4666666666662</v>
      </c>
      <c r="E180" s="36">
        <v>4085.9333333333325</v>
      </c>
      <c r="F180" s="36">
        <v>4030.3666666666663</v>
      </c>
      <c r="G180" s="36">
        <v>3997.8333333333326</v>
      </c>
      <c r="H180" s="36">
        <v>4174.0333333333328</v>
      </c>
      <c r="I180" s="36">
        <v>4206.5666666666675</v>
      </c>
      <c r="J180" s="36">
        <v>4262.1333333333323</v>
      </c>
      <c r="K180" s="31">
        <v>4151</v>
      </c>
      <c r="L180" s="31">
        <v>4062.9</v>
      </c>
      <c r="M180" s="31">
        <v>1.1152299999999999</v>
      </c>
      <c r="N180" s="1"/>
      <c r="O180" s="1"/>
    </row>
    <row r="181" spans="1:15" ht="12.75" customHeight="1" x14ac:dyDescent="0.2">
      <c r="A181" s="51">
        <v>172</v>
      </c>
      <c r="B181" s="53" t="s">
        <v>296</v>
      </c>
      <c r="C181" s="31">
        <v>584.95000000000005</v>
      </c>
      <c r="D181" s="36">
        <v>582.19999999999993</v>
      </c>
      <c r="E181" s="36">
        <v>576.74999999999989</v>
      </c>
      <c r="F181" s="36">
        <v>568.54999999999995</v>
      </c>
      <c r="G181" s="36">
        <v>563.09999999999991</v>
      </c>
      <c r="H181" s="36">
        <v>590.39999999999986</v>
      </c>
      <c r="I181" s="36">
        <v>595.84999999999991</v>
      </c>
      <c r="J181" s="36">
        <v>604.04999999999984</v>
      </c>
      <c r="K181" s="31">
        <v>587.65</v>
      </c>
      <c r="L181" s="31">
        <v>574</v>
      </c>
      <c r="M181" s="31">
        <v>16.228870000000001</v>
      </c>
      <c r="N181" s="1"/>
      <c r="O181" s="1"/>
    </row>
    <row r="182" spans="1:15" ht="12.75" customHeight="1" x14ac:dyDescent="0.2">
      <c r="A182" s="51">
        <v>173</v>
      </c>
      <c r="B182" s="53" t="s">
        <v>218</v>
      </c>
      <c r="C182" s="31">
        <v>2309</v>
      </c>
      <c r="D182" s="36">
        <v>2316.4666666666667</v>
      </c>
      <c r="E182" s="36">
        <v>2290.1333333333332</v>
      </c>
      <c r="F182" s="36">
        <v>2271.2666666666664</v>
      </c>
      <c r="G182" s="36">
        <v>2244.9333333333329</v>
      </c>
      <c r="H182" s="36">
        <v>2335.3333333333335</v>
      </c>
      <c r="I182" s="36">
        <v>2361.6666666666665</v>
      </c>
      <c r="J182" s="36">
        <v>2380.5333333333338</v>
      </c>
      <c r="K182" s="31">
        <v>2342.8000000000002</v>
      </c>
      <c r="L182" s="31">
        <v>2297.6</v>
      </c>
      <c r="M182" s="31">
        <v>5.14147</v>
      </c>
      <c r="N182" s="1"/>
      <c r="O182" s="1"/>
    </row>
    <row r="183" spans="1:15" ht="12.75" customHeight="1" x14ac:dyDescent="0.2">
      <c r="A183" s="51">
        <v>174</v>
      </c>
      <c r="B183" s="53" t="s">
        <v>220</v>
      </c>
      <c r="C183" s="31">
        <v>1335.6</v>
      </c>
      <c r="D183" s="36">
        <v>1336.3833333333334</v>
      </c>
      <c r="E183" s="36">
        <v>1328.3666666666668</v>
      </c>
      <c r="F183" s="36">
        <v>1321.1333333333334</v>
      </c>
      <c r="G183" s="36">
        <v>1313.1166666666668</v>
      </c>
      <c r="H183" s="36">
        <v>1343.6166666666668</v>
      </c>
      <c r="I183" s="36">
        <v>1351.6333333333337</v>
      </c>
      <c r="J183" s="36">
        <v>1358.8666666666668</v>
      </c>
      <c r="K183" s="31">
        <v>1344.4</v>
      </c>
      <c r="L183" s="31">
        <v>1329.15</v>
      </c>
      <c r="M183" s="31">
        <v>16.057449999999999</v>
      </c>
      <c r="N183" s="1"/>
      <c r="O183" s="1"/>
    </row>
    <row r="184" spans="1:15" ht="12.75" customHeight="1" x14ac:dyDescent="0.2">
      <c r="A184" s="51">
        <v>175</v>
      </c>
      <c r="B184" s="53" t="s">
        <v>221</v>
      </c>
      <c r="C184" s="31">
        <v>669.4</v>
      </c>
      <c r="D184" s="36">
        <v>671.65</v>
      </c>
      <c r="E184" s="36">
        <v>664.15</v>
      </c>
      <c r="F184" s="36">
        <v>658.9</v>
      </c>
      <c r="G184" s="36">
        <v>651.4</v>
      </c>
      <c r="H184" s="36">
        <v>676.9</v>
      </c>
      <c r="I184" s="36">
        <v>684.4</v>
      </c>
      <c r="J184" s="36">
        <v>689.65</v>
      </c>
      <c r="K184" s="31">
        <v>679.15</v>
      </c>
      <c r="L184" s="31">
        <v>666.4</v>
      </c>
      <c r="M184" s="31">
        <v>8.7339400000000005</v>
      </c>
      <c r="N184" s="1"/>
      <c r="O184" s="1"/>
    </row>
    <row r="185" spans="1:15" ht="12.75" customHeight="1" x14ac:dyDescent="0.2">
      <c r="A185" s="51">
        <v>176</v>
      </c>
      <c r="B185" s="53" t="s">
        <v>222</v>
      </c>
      <c r="C185" s="31">
        <v>696</v>
      </c>
      <c r="D185" s="36">
        <v>696.63333333333333</v>
      </c>
      <c r="E185" s="36">
        <v>691.36666666666667</v>
      </c>
      <c r="F185" s="36">
        <v>686.73333333333335</v>
      </c>
      <c r="G185" s="36">
        <v>681.4666666666667</v>
      </c>
      <c r="H185" s="36">
        <v>701.26666666666665</v>
      </c>
      <c r="I185" s="36">
        <v>706.5333333333333</v>
      </c>
      <c r="J185" s="36">
        <v>711.16666666666663</v>
      </c>
      <c r="K185" s="31">
        <v>701.9</v>
      </c>
      <c r="L185" s="31">
        <v>692</v>
      </c>
      <c r="M185" s="31">
        <v>6.5180600000000002</v>
      </c>
      <c r="N185" s="1"/>
      <c r="O185" s="1"/>
    </row>
    <row r="186" spans="1:15" ht="12.75" customHeight="1" x14ac:dyDescent="0.2">
      <c r="A186" s="51">
        <v>177</v>
      </c>
      <c r="B186" s="53" t="s">
        <v>223</v>
      </c>
      <c r="C186" s="31">
        <v>1075.25</v>
      </c>
      <c r="D186" s="36">
        <v>1080.75</v>
      </c>
      <c r="E186" s="36">
        <v>1064.6500000000001</v>
      </c>
      <c r="F186" s="36">
        <v>1054.0500000000002</v>
      </c>
      <c r="G186" s="36">
        <v>1037.9500000000003</v>
      </c>
      <c r="H186" s="36">
        <v>1091.3499999999999</v>
      </c>
      <c r="I186" s="36">
        <v>1107.4499999999998</v>
      </c>
      <c r="J186" s="36">
        <v>1118.0499999999997</v>
      </c>
      <c r="K186" s="31">
        <v>1096.8499999999999</v>
      </c>
      <c r="L186" s="31">
        <v>1070.1500000000001</v>
      </c>
      <c r="M186" s="31">
        <v>9.9802499999999998</v>
      </c>
      <c r="N186" s="1"/>
      <c r="O186" s="1"/>
    </row>
    <row r="187" spans="1:15" ht="12.75" customHeight="1" x14ac:dyDescent="0.2">
      <c r="A187" s="51">
        <v>178</v>
      </c>
      <c r="B187" s="53" t="s">
        <v>224</v>
      </c>
      <c r="C187" s="31">
        <v>1737.75</v>
      </c>
      <c r="D187" s="36">
        <v>1753.6499999999999</v>
      </c>
      <c r="E187" s="36">
        <v>1702.3999999999996</v>
      </c>
      <c r="F187" s="36">
        <v>1667.0499999999997</v>
      </c>
      <c r="G187" s="36">
        <v>1615.7999999999995</v>
      </c>
      <c r="H187" s="36">
        <v>1788.9999999999998</v>
      </c>
      <c r="I187" s="36">
        <v>1840.2500000000002</v>
      </c>
      <c r="J187" s="36">
        <v>1875.6</v>
      </c>
      <c r="K187" s="31">
        <v>1804.9</v>
      </c>
      <c r="L187" s="31">
        <v>1718.3</v>
      </c>
      <c r="M187" s="31">
        <v>34.935740000000003</v>
      </c>
      <c r="N187" s="1"/>
      <c r="O187" s="1"/>
    </row>
    <row r="188" spans="1:15" ht="12.75" customHeight="1" x14ac:dyDescent="0.2">
      <c r="A188" s="51">
        <v>179</v>
      </c>
      <c r="B188" s="53" t="s">
        <v>225</v>
      </c>
      <c r="C188" s="31">
        <v>1161.7</v>
      </c>
      <c r="D188" s="36">
        <v>1158</v>
      </c>
      <c r="E188" s="36">
        <v>1150.4000000000001</v>
      </c>
      <c r="F188" s="36">
        <v>1139.1000000000001</v>
      </c>
      <c r="G188" s="36">
        <v>1131.5000000000002</v>
      </c>
      <c r="H188" s="36">
        <v>1169.3</v>
      </c>
      <c r="I188" s="36">
        <v>1176.8999999999999</v>
      </c>
      <c r="J188" s="36">
        <v>1188.1999999999998</v>
      </c>
      <c r="K188" s="31">
        <v>1165.5999999999999</v>
      </c>
      <c r="L188" s="31">
        <v>1146.7</v>
      </c>
      <c r="M188" s="31">
        <v>9.0016200000000008</v>
      </c>
      <c r="N188" s="1"/>
      <c r="O188" s="1"/>
    </row>
    <row r="189" spans="1:15" ht="12.75" customHeight="1" x14ac:dyDescent="0.2">
      <c r="A189" s="51">
        <v>180</v>
      </c>
      <c r="B189" s="53" t="s">
        <v>297</v>
      </c>
      <c r="C189" s="31">
        <v>8307.2999999999993</v>
      </c>
      <c r="D189" s="36">
        <v>8383.2833333333328</v>
      </c>
      <c r="E189" s="36">
        <v>8155.866666666665</v>
      </c>
      <c r="F189" s="36">
        <v>8004.4333333333325</v>
      </c>
      <c r="G189" s="36">
        <v>7777.0166666666646</v>
      </c>
      <c r="H189" s="36">
        <v>8534.7166666666653</v>
      </c>
      <c r="I189" s="36">
        <v>8762.1333333333332</v>
      </c>
      <c r="J189" s="36">
        <v>8913.5666666666657</v>
      </c>
      <c r="K189" s="31">
        <v>8610.7000000000007</v>
      </c>
      <c r="L189" s="31">
        <v>8231.85</v>
      </c>
      <c r="M189" s="31">
        <v>0.97841</v>
      </c>
      <c r="N189" s="1"/>
      <c r="O189" s="1"/>
    </row>
    <row r="190" spans="1:15" ht="12.75" customHeight="1" x14ac:dyDescent="0.2">
      <c r="A190" s="51">
        <v>181</v>
      </c>
      <c r="B190" s="53" t="s">
        <v>226</v>
      </c>
      <c r="C190" s="31">
        <v>823.55</v>
      </c>
      <c r="D190" s="36">
        <v>823.01666666666677</v>
      </c>
      <c r="E190" s="36">
        <v>820.03333333333353</v>
      </c>
      <c r="F190" s="36">
        <v>816.51666666666677</v>
      </c>
      <c r="G190" s="36">
        <v>813.53333333333353</v>
      </c>
      <c r="H190" s="36">
        <v>826.53333333333353</v>
      </c>
      <c r="I190" s="36">
        <v>829.51666666666688</v>
      </c>
      <c r="J190" s="36">
        <v>833.03333333333353</v>
      </c>
      <c r="K190" s="31">
        <v>826</v>
      </c>
      <c r="L190" s="31">
        <v>819.5</v>
      </c>
      <c r="M190" s="31">
        <v>57.06888</v>
      </c>
      <c r="N190" s="1"/>
      <c r="O190" s="1"/>
    </row>
    <row r="191" spans="1:15" ht="12.75" customHeight="1" x14ac:dyDescent="0.2">
      <c r="A191" s="51">
        <v>182</v>
      </c>
      <c r="B191" s="53" t="s">
        <v>227</v>
      </c>
      <c r="C191" s="31">
        <v>348.65</v>
      </c>
      <c r="D191" s="36">
        <v>348.35000000000008</v>
      </c>
      <c r="E191" s="36">
        <v>345.40000000000015</v>
      </c>
      <c r="F191" s="36">
        <v>342.15000000000009</v>
      </c>
      <c r="G191" s="36">
        <v>339.20000000000016</v>
      </c>
      <c r="H191" s="36">
        <v>351.60000000000014</v>
      </c>
      <c r="I191" s="36">
        <v>354.55000000000007</v>
      </c>
      <c r="J191" s="36">
        <v>357.80000000000013</v>
      </c>
      <c r="K191" s="31">
        <v>351.3</v>
      </c>
      <c r="L191" s="31">
        <v>345.1</v>
      </c>
      <c r="M191" s="31">
        <v>134.83525</v>
      </c>
      <c r="N191" s="1"/>
      <c r="O191" s="1"/>
    </row>
    <row r="192" spans="1:15" ht="12.75" customHeight="1" x14ac:dyDescent="0.2">
      <c r="A192" s="51">
        <v>183</v>
      </c>
      <c r="B192" s="53" t="s">
        <v>228</v>
      </c>
      <c r="C192" s="31">
        <v>134.25</v>
      </c>
      <c r="D192" s="36">
        <v>133.51666666666665</v>
      </c>
      <c r="E192" s="36">
        <v>132.33333333333331</v>
      </c>
      <c r="F192" s="36">
        <v>130.41666666666666</v>
      </c>
      <c r="G192" s="36">
        <v>129.23333333333332</v>
      </c>
      <c r="H192" s="36">
        <v>135.43333333333331</v>
      </c>
      <c r="I192" s="36">
        <v>136.61666666666665</v>
      </c>
      <c r="J192" s="36">
        <v>138.5333333333333</v>
      </c>
      <c r="K192" s="31">
        <v>134.69999999999999</v>
      </c>
      <c r="L192" s="31">
        <v>131.6</v>
      </c>
      <c r="M192" s="31">
        <v>326.53012999999999</v>
      </c>
      <c r="N192" s="1"/>
      <c r="O192" s="1"/>
    </row>
    <row r="193" spans="1:15" ht="12.75" customHeight="1" x14ac:dyDescent="0.2">
      <c r="A193" s="51">
        <v>184</v>
      </c>
      <c r="B193" s="53" t="s">
        <v>229</v>
      </c>
      <c r="C193" s="31">
        <v>3943.05</v>
      </c>
      <c r="D193" s="36">
        <v>3940.5500000000006</v>
      </c>
      <c r="E193" s="36">
        <v>3917.5500000000011</v>
      </c>
      <c r="F193" s="36">
        <v>3892.0500000000006</v>
      </c>
      <c r="G193" s="36">
        <v>3869.0500000000011</v>
      </c>
      <c r="H193" s="36">
        <v>3966.0500000000011</v>
      </c>
      <c r="I193" s="36">
        <v>3989.05</v>
      </c>
      <c r="J193" s="36">
        <v>4014.5500000000011</v>
      </c>
      <c r="K193" s="31">
        <v>3963.55</v>
      </c>
      <c r="L193" s="31">
        <v>3915.05</v>
      </c>
      <c r="M193" s="31">
        <v>29.419750000000001</v>
      </c>
      <c r="N193" s="1"/>
      <c r="O193" s="1"/>
    </row>
    <row r="194" spans="1:15" ht="12.75" customHeight="1" x14ac:dyDescent="0.2">
      <c r="A194" s="51">
        <v>185</v>
      </c>
      <c r="B194" s="53" t="s">
        <v>230</v>
      </c>
      <c r="C194" s="31">
        <v>1389.9</v>
      </c>
      <c r="D194" s="36">
        <v>1380.9166666666667</v>
      </c>
      <c r="E194" s="36">
        <v>1363.9833333333336</v>
      </c>
      <c r="F194" s="36">
        <v>1338.0666666666668</v>
      </c>
      <c r="G194" s="36">
        <v>1321.1333333333337</v>
      </c>
      <c r="H194" s="36">
        <v>1406.8333333333335</v>
      </c>
      <c r="I194" s="36">
        <v>1423.7666666666664</v>
      </c>
      <c r="J194" s="36">
        <v>1449.6833333333334</v>
      </c>
      <c r="K194" s="31">
        <v>1397.85</v>
      </c>
      <c r="L194" s="31">
        <v>1355</v>
      </c>
      <c r="M194" s="31">
        <v>44.638260000000002</v>
      </c>
      <c r="N194" s="1"/>
      <c r="O194" s="1"/>
    </row>
    <row r="195" spans="1:15" ht="12.75" customHeight="1" x14ac:dyDescent="0.2">
      <c r="A195" s="51">
        <v>186</v>
      </c>
      <c r="B195" s="53" t="s">
        <v>301</v>
      </c>
      <c r="C195" s="31">
        <v>3854.5</v>
      </c>
      <c r="D195" s="36">
        <v>3842.6333333333332</v>
      </c>
      <c r="E195" s="36">
        <v>3767.8666666666663</v>
      </c>
      <c r="F195" s="36">
        <v>3681.2333333333331</v>
      </c>
      <c r="G195" s="36">
        <v>3606.4666666666662</v>
      </c>
      <c r="H195" s="36">
        <v>3929.2666666666664</v>
      </c>
      <c r="I195" s="36">
        <v>4004.0333333333328</v>
      </c>
      <c r="J195" s="36">
        <v>4090.6666666666665</v>
      </c>
      <c r="K195" s="31">
        <v>3917.4</v>
      </c>
      <c r="L195" s="31">
        <v>3756</v>
      </c>
      <c r="M195" s="31">
        <v>2.8461400000000001</v>
      </c>
      <c r="N195" s="1"/>
      <c r="O195" s="1"/>
    </row>
    <row r="196" spans="1:15" ht="12.75" customHeight="1" x14ac:dyDescent="0.2">
      <c r="A196" s="51">
        <v>187</v>
      </c>
      <c r="B196" s="53" t="s">
        <v>231</v>
      </c>
      <c r="C196" s="31">
        <v>3810.6</v>
      </c>
      <c r="D196" s="36">
        <v>3804.2666666666664</v>
      </c>
      <c r="E196" s="36">
        <v>3747.0333333333328</v>
      </c>
      <c r="F196" s="36">
        <v>3683.4666666666662</v>
      </c>
      <c r="G196" s="36">
        <v>3626.2333333333327</v>
      </c>
      <c r="H196" s="36">
        <v>3867.833333333333</v>
      </c>
      <c r="I196" s="36">
        <v>3925.0666666666666</v>
      </c>
      <c r="J196" s="36">
        <v>3988.6333333333332</v>
      </c>
      <c r="K196" s="31">
        <v>3861.5</v>
      </c>
      <c r="L196" s="31">
        <v>3740.7</v>
      </c>
      <c r="M196" s="31">
        <v>25.66367</v>
      </c>
      <c r="N196" s="1"/>
      <c r="O196" s="1"/>
    </row>
    <row r="197" spans="1:15" ht="12.75" customHeight="1" x14ac:dyDescent="0.2">
      <c r="A197" s="51">
        <v>188</v>
      </c>
      <c r="B197" s="53" t="s">
        <v>232</v>
      </c>
      <c r="C197" s="31">
        <v>2463.85</v>
      </c>
      <c r="D197" s="36">
        <v>2462.7833333333333</v>
      </c>
      <c r="E197" s="36">
        <v>2447.5666666666666</v>
      </c>
      <c r="F197" s="36">
        <v>2431.2833333333333</v>
      </c>
      <c r="G197" s="36">
        <v>2416.0666666666666</v>
      </c>
      <c r="H197" s="36">
        <v>2479.0666666666666</v>
      </c>
      <c r="I197" s="36">
        <v>2494.2833333333328</v>
      </c>
      <c r="J197" s="36">
        <v>2510.5666666666666</v>
      </c>
      <c r="K197" s="31">
        <v>2478</v>
      </c>
      <c r="L197" s="31">
        <v>2446.5</v>
      </c>
      <c r="M197" s="31">
        <v>1.1758299999999999</v>
      </c>
      <c r="N197" s="1"/>
      <c r="O197" s="1"/>
    </row>
    <row r="198" spans="1:15" ht="12.75" customHeight="1" x14ac:dyDescent="0.2">
      <c r="A198" s="51">
        <v>189</v>
      </c>
      <c r="B198" s="53" t="s">
        <v>299</v>
      </c>
      <c r="C198" s="31">
        <v>988.95</v>
      </c>
      <c r="D198" s="36">
        <v>992.46666666666658</v>
      </c>
      <c r="E198" s="36">
        <v>974.03333333333319</v>
      </c>
      <c r="F198" s="36">
        <v>959.11666666666656</v>
      </c>
      <c r="G198" s="36">
        <v>940.68333333333317</v>
      </c>
      <c r="H198" s="36">
        <v>1007.3833333333332</v>
      </c>
      <c r="I198" s="36">
        <v>1025.8166666666666</v>
      </c>
      <c r="J198" s="36">
        <v>1040.7333333333331</v>
      </c>
      <c r="K198" s="31">
        <v>1010.9</v>
      </c>
      <c r="L198" s="31">
        <v>977.55</v>
      </c>
      <c r="M198" s="31">
        <v>2.7488299999999999</v>
      </c>
      <c r="N198" s="1"/>
      <c r="O198" s="1"/>
    </row>
    <row r="199" spans="1:15" ht="12.75" customHeight="1" x14ac:dyDescent="0.2">
      <c r="A199" s="51">
        <v>190</v>
      </c>
      <c r="B199" s="53" t="s">
        <v>233</v>
      </c>
      <c r="C199" s="31">
        <v>3210.05</v>
      </c>
      <c r="D199" s="36">
        <v>3192.1166666666668</v>
      </c>
      <c r="E199" s="36">
        <v>3165.4833333333336</v>
      </c>
      <c r="F199" s="36">
        <v>3120.916666666667</v>
      </c>
      <c r="G199" s="36">
        <v>3094.2833333333338</v>
      </c>
      <c r="H199" s="36">
        <v>3236.6833333333334</v>
      </c>
      <c r="I199" s="36">
        <v>3263.3166666666666</v>
      </c>
      <c r="J199" s="36">
        <v>3307.8833333333332</v>
      </c>
      <c r="K199" s="31">
        <v>3218.75</v>
      </c>
      <c r="L199" s="31">
        <v>3147.55</v>
      </c>
      <c r="M199" s="31">
        <v>4.0643599999999998</v>
      </c>
      <c r="N199" s="1"/>
      <c r="O199" s="1"/>
    </row>
    <row r="200" spans="1:15" ht="12.75" customHeight="1" x14ac:dyDescent="0.2">
      <c r="A200" s="51">
        <v>191</v>
      </c>
      <c r="B200" s="53" t="s">
        <v>300</v>
      </c>
      <c r="C200" s="31">
        <v>45.65</v>
      </c>
      <c r="D200" s="36">
        <v>45.800000000000004</v>
      </c>
      <c r="E200" s="36">
        <v>45.100000000000009</v>
      </c>
      <c r="F200" s="36">
        <v>44.550000000000004</v>
      </c>
      <c r="G200" s="36">
        <v>43.850000000000009</v>
      </c>
      <c r="H200" s="36">
        <v>46.350000000000009</v>
      </c>
      <c r="I200" s="36">
        <v>47.050000000000011</v>
      </c>
      <c r="J200" s="36">
        <v>47.600000000000009</v>
      </c>
      <c r="K200" s="31">
        <v>46.5</v>
      </c>
      <c r="L200" s="31">
        <v>45.25</v>
      </c>
      <c r="M200" s="31">
        <v>155.14016000000001</v>
      </c>
      <c r="N200" s="1"/>
      <c r="O200" s="1"/>
    </row>
    <row r="201" spans="1:15" ht="12.75" customHeight="1" x14ac:dyDescent="0.2">
      <c r="A201" s="51">
        <v>192</v>
      </c>
      <c r="B201" s="53" t="s">
        <v>298</v>
      </c>
      <c r="C201" s="31">
        <v>89.35</v>
      </c>
      <c r="D201" s="36">
        <v>89.95</v>
      </c>
      <c r="E201" s="36">
        <v>88.45</v>
      </c>
      <c r="F201" s="36">
        <v>87.55</v>
      </c>
      <c r="G201" s="36">
        <v>86.05</v>
      </c>
      <c r="H201" s="36">
        <v>90.850000000000009</v>
      </c>
      <c r="I201" s="36">
        <v>92.350000000000009</v>
      </c>
      <c r="J201" s="36">
        <v>93.250000000000014</v>
      </c>
      <c r="K201" s="31">
        <v>91.45</v>
      </c>
      <c r="L201" s="31">
        <v>89.05</v>
      </c>
      <c r="M201" s="31">
        <v>35.678159999999998</v>
      </c>
      <c r="N201" s="1"/>
      <c r="O201" s="1"/>
    </row>
    <row r="202" spans="1:15" ht="12.75" customHeight="1" x14ac:dyDescent="0.2">
      <c r="A202" s="51">
        <v>193</v>
      </c>
      <c r="B202" s="53" t="s">
        <v>234</v>
      </c>
      <c r="C202" s="31">
        <v>2037</v>
      </c>
      <c r="D202" s="36">
        <v>2031</v>
      </c>
      <c r="E202" s="36">
        <v>2017</v>
      </c>
      <c r="F202" s="36">
        <v>1997</v>
      </c>
      <c r="G202" s="36">
        <v>1983</v>
      </c>
      <c r="H202" s="36">
        <v>2051</v>
      </c>
      <c r="I202" s="36">
        <v>2065</v>
      </c>
      <c r="J202" s="36">
        <v>2085</v>
      </c>
      <c r="K202" s="31">
        <v>2045</v>
      </c>
      <c r="L202" s="31">
        <v>2011</v>
      </c>
      <c r="M202" s="31">
        <v>7.4771599999999996</v>
      </c>
      <c r="N202" s="1"/>
      <c r="O202" s="1"/>
    </row>
    <row r="203" spans="1:15" ht="12.75" customHeight="1" x14ac:dyDescent="0.2">
      <c r="A203" s="51">
        <v>194</v>
      </c>
      <c r="B203" s="53" t="s">
        <v>235</v>
      </c>
      <c r="C203" s="31">
        <v>1844.8</v>
      </c>
      <c r="D203" s="36">
        <v>1837.1666666666667</v>
      </c>
      <c r="E203" s="36">
        <v>1819.3333333333335</v>
      </c>
      <c r="F203" s="36">
        <v>1793.8666666666668</v>
      </c>
      <c r="G203" s="36">
        <v>1776.0333333333335</v>
      </c>
      <c r="H203" s="36">
        <v>1862.6333333333334</v>
      </c>
      <c r="I203" s="36">
        <v>1880.4666666666669</v>
      </c>
      <c r="J203" s="36">
        <v>1905.9333333333334</v>
      </c>
      <c r="K203" s="31">
        <v>1855</v>
      </c>
      <c r="L203" s="31">
        <v>1811.7</v>
      </c>
      <c r="M203" s="31">
        <v>1.94333</v>
      </c>
      <c r="N203" s="1"/>
      <c r="O203" s="1"/>
    </row>
    <row r="204" spans="1:15" ht="12.75" customHeight="1" x14ac:dyDescent="0.2">
      <c r="A204" s="51">
        <v>195</v>
      </c>
      <c r="B204" s="53" t="s">
        <v>236</v>
      </c>
      <c r="C204" s="31">
        <v>10093.700000000001</v>
      </c>
      <c r="D204" s="36">
        <v>10022.466666666667</v>
      </c>
      <c r="E204" s="36">
        <v>9916.2333333333336</v>
      </c>
      <c r="F204" s="36">
        <v>9738.7666666666664</v>
      </c>
      <c r="G204" s="36">
        <v>9632.5333333333328</v>
      </c>
      <c r="H204" s="36">
        <v>10199.933333333334</v>
      </c>
      <c r="I204" s="36">
        <v>10306.166666666668</v>
      </c>
      <c r="J204" s="36">
        <v>10483.633333333335</v>
      </c>
      <c r="K204" s="31">
        <v>10128.700000000001</v>
      </c>
      <c r="L204" s="31">
        <v>9845</v>
      </c>
      <c r="M204" s="31">
        <v>5.6761600000000003</v>
      </c>
      <c r="N204" s="1"/>
      <c r="O204" s="1"/>
    </row>
    <row r="205" spans="1:15" ht="12.75" customHeight="1" x14ac:dyDescent="0.2">
      <c r="A205" s="51">
        <v>196</v>
      </c>
      <c r="B205" s="53" t="s">
        <v>302</v>
      </c>
      <c r="C205" s="31">
        <v>135.9</v>
      </c>
      <c r="D205" s="36">
        <v>134.85</v>
      </c>
      <c r="E205" s="36">
        <v>132.29999999999998</v>
      </c>
      <c r="F205" s="36">
        <v>128.69999999999999</v>
      </c>
      <c r="G205" s="36">
        <v>126.14999999999998</v>
      </c>
      <c r="H205" s="36">
        <v>138.44999999999999</v>
      </c>
      <c r="I205" s="36">
        <v>141</v>
      </c>
      <c r="J205" s="36">
        <v>144.6</v>
      </c>
      <c r="K205" s="31">
        <v>137.4</v>
      </c>
      <c r="L205" s="31">
        <v>131.25</v>
      </c>
      <c r="M205" s="31">
        <v>291.83335</v>
      </c>
      <c r="N205" s="1"/>
      <c r="O205" s="1"/>
    </row>
    <row r="206" spans="1:15" ht="12.75" customHeight="1" x14ac:dyDescent="0.2">
      <c r="A206" s="51">
        <v>197</v>
      </c>
      <c r="B206" s="53" t="s">
        <v>237</v>
      </c>
      <c r="C206" s="31">
        <v>553.4</v>
      </c>
      <c r="D206" s="36">
        <v>551.11666666666667</v>
      </c>
      <c r="E206" s="36">
        <v>545.0333333333333</v>
      </c>
      <c r="F206" s="36">
        <v>536.66666666666663</v>
      </c>
      <c r="G206" s="36">
        <v>530.58333333333326</v>
      </c>
      <c r="H206" s="36">
        <v>559.48333333333335</v>
      </c>
      <c r="I206" s="36">
        <v>565.56666666666661</v>
      </c>
      <c r="J206" s="36">
        <v>573.93333333333339</v>
      </c>
      <c r="K206" s="31">
        <v>557.20000000000005</v>
      </c>
      <c r="L206" s="31">
        <v>542.75</v>
      </c>
      <c r="M206" s="31">
        <v>24.1554</v>
      </c>
      <c r="N206" s="1"/>
      <c r="O206" s="1"/>
    </row>
    <row r="207" spans="1:15" ht="12.75" customHeight="1" x14ac:dyDescent="0.2">
      <c r="A207" s="51">
        <v>198</v>
      </c>
      <c r="B207" s="53" t="s">
        <v>303</v>
      </c>
      <c r="C207" s="31">
        <v>1267.3499999999999</v>
      </c>
      <c r="D207" s="36">
        <v>1259.25</v>
      </c>
      <c r="E207" s="36">
        <v>1236.0999999999999</v>
      </c>
      <c r="F207" s="36">
        <v>1204.8499999999999</v>
      </c>
      <c r="G207" s="36">
        <v>1181.6999999999998</v>
      </c>
      <c r="H207" s="36">
        <v>1290.5</v>
      </c>
      <c r="I207" s="36">
        <v>1313.65</v>
      </c>
      <c r="J207" s="36">
        <v>1344.9</v>
      </c>
      <c r="K207" s="31">
        <v>1282.4000000000001</v>
      </c>
      <c r="L207" s="31">
        <v>1228</v>
      </c>
      <c r="M207" s="31">
        <v>28.41357</v>
      </c>
      <c r="N207" s="1"/>
      <c r="O207" s="1"/>
    </row>
    <row r="208" spans="1:15" ht="12.75" customHeight="1" x14ac:dyDescent="0.2">
      <c r="A208" s="51">
        <v>199</v>
      </c>
      <c r="B208" s="53" t="s">
        <v>238</v>
      </c>
      <c r="C208" s="31">
        <v>266.45</v>
      </c>
      <c r="D208" s="36">
        <v>267.34999999999997</v>
      </c>
      <c r="E208" s="36">
        <v>264.99999999999994</v>
      </c>
      <c r="F208" s="36">
        <v>263.54999999999995</v>
      </c>
      <c r="G208" s="36">
        <v>261.19999999999993</v>
      </c>
      <c r="H208" s="36">
        <v>268.79999999999995</v>
      </c>
      <c r="I208" s="36">
        <v>271.14999999999998</v>
      </c>
      <c r="J208" s="36">
        <v>272.59999999999997</v>
      </c>
      <c r="K208" s="31">
        <v>269.7</v>
      </c>
      <c r="L208" s="31">
        <v>265.89999999999998</v>
      </c>
      <c r="M208" s="31">
        <v>45.370339999999999</v>
      </c>
      <c r="N208" s="1"/>
      <c r="O208" s="1"/>
    </row>
    <row r="209" spans="1:15" ht="12.75" customHeight="1" x14ac:dyDescent="0.2">
      <c r="A209" s="51">
        <v>200</v>
      </c>
      <c r="B209" s="53" t="s">
        <v>239</v>
      </c>
      <c r="C209" s="31">
        <v>1051.0999999999999</v>
      </c>
      <c r="D209" s="36">
        <v>1047.8666666666666</v>
      </c>
      <c r="E209" s="36">
        <v>1041.333333333333</v>
      </c>
      <c r="F209" s="36">
        <v>1031.5666666666664</v>
      </c>
      <c r="G209" s="36">
        <v>1025.0333333333328</v>
      </c>
      <c r="H209" s="36">
        <v>1057.6333333333332</v>
      </c>
      <c r="I209" s="36">
        <v>1064.1666666666665</v>
      </c>
      <c r="J209" s="36">
        <v>1073.9333333333334</v>
      </c>
      <c r="K209" s="31">
        <v>1054.4000000000001</v>
      </c>
      <c r="L209" s="31">
        <v>1038.0999999999999</v>
      </c>
      <c r="M209" s="31">
        <v>7.4830899999999998</v>
      </c>
      <c r="N209" s="1"/>
      <c r="O209" s="1"/>
    </row>
    <row r="210" spans="1:15" ht="12.75" customHeight="1" x14ac:dyDescent="0.2">
      <c r="A210" s="51">
        <v>201</v>
      </c>
      <c r="B210" s="53" t="s">
        <v>304</v>
      </c>
      <c r="C210" s="31">
        <v>1355.8</v>
      </c>
      <c r="D210" s="36">
        <v>1365.6000000000001</v>
      </c>
      <c r="E210" s="36">
        <v>1344.2000000000003</v>
      </c>
      <c r="F210" s="36">
        <v>1332.6000000000001</v>
      </c>
      <c r="G210" s="36">
        <v>1311.2000000000003</v>
      </c>
      <c r="H210" s="36">
        <v>1377.2000000000003</v>
      </c>
      <c r="I210" s="36">
        <v>1398.6000000000004</v>
      </c>
      <c r="J210" s="36">
        <v>1410.2000000000003</v>
      </c>
      <c r="K210" s="31">
        <v>1387</v>
      </c>
      <c r="L210" s="31">
        <v>1354</v>
      </c>
      <c r="M210" s="31">
        <v>0.49220000000000003</v>
      </c>
      <c r="N210" s="1"/>
      <c r="O210" s="1"/>
    </row>
    <row r="211" spans="1:15" ht="12.75" customHeight="1" x14ac:dyDescent="0.2">
      <c r="A211" s="51">
        <v>202</v>
      </c>
      <c r="B211" s="53" t="s">
        <v>240</v>
      </c>
      <c r="C211" s="31">
        <v>485.05</v>
      </c>
      <c r="D211" s="36">
        <v>487.33333333333331</v>
      </c>
      <c r="E211" s="36">
        <v>481.31666666666661</v>
      </c>
      <c r="F211" s="36">
        <v>477.58333333333331</v>
      </c>
      <c r="G211" s="36">
        <v>471.56666666666661</v>
      </c>
      <c r="H211" s="36">
        <v>491.06666666666661</v>
      </c>
      <c r="I211" s="36">
        <v>497.08333333333337</v>
      </c>
      <c r="J211" s="36">
        <v>500.81666666666661</v>
      </c>
      <c r="K211" s="31">
        <v>493.35</v>
      </c>
      <c r="L211" s="31">
        <v>483.6</v>
      </c>
      <c r="M211" s="31">
        <v>77.493099999999998</v>
      </c>
      <c r="N211" s="1"/>
      <c r="O211" s="1"/>
    </row>
    <row r="212" spans="1:15" ht="12.75" customHeight="1" x14ac:dyDescent="0.2">
      <c r="A212" s="51">
        <v>203</v>
      </c>
      <c r="B212" s="53" t="s">
        <v>305</v>
      </c>
      <c r="C212" s="31">
        <v>25.15</v>
      </c>
      <c r="D212" s="36">
        <v>25.266666666666669</v>
      </c>
      <c r="E212" s="36">
        <v>24.983333333333338</v>
      </c>
      <c r="F212" s="36">
        <v>24.81666666666667</v>
      </c>
      <c r="G212" s="36">
        <v>24.533333333333339</v>
      </c>
      <c r="H212" s="36">
        <v>25.433333333333337</v>
      </c>
      <c r="I212" s="36">
        <v>25.716666666666669</v>
      </c>
      <c r="J212" s="36">
        <v>25.883333333333336</v>
      </c>
      <c r="K212" s="31">
        <v>25.55</v>
      </c>
      <c r="L212" s="31">
        <v>25.1</v>
      </c>
      <c r="M212" s="31">
        <v>1844.9537600000001</v>
      </c>
      <c r="N212" s="1"/>
      <c r="O212" s="1"/>
    </row>
    <row r="213" spans="1:15" ht="12.75" customHeight="1" x14ac:dyDescent="0.2">
      <c r="A213" s="51">
        <v>204</v>
      </c>
      <c r="B213" s="53" t="s">
        <v>241</v>
      </c>
      <c r="C213" s="31">
        <v>235</v>
      </c>
      <c r="D213" s="36">
        <v>239.01666666666665</v>
      </c>
      <c r="E213" s="36">
        <v>225.0333333333333</v>
      </c>
      <c r="F213" s="36">
        <v>215.06666666666666</v>
      </c>
      <c r="G213" s="36">
        <v>201.08333333333331</v>
      </c>
      <c r="H213" s="36">
        <v>248.98333333333329</v>
      </c>
      <c r="I213" s="36">
        <v>262.96666666666664</v>
      </c>
      <c r="J213" s="36">
        <v>272.93333333333328</v>
      </c>
      <c r="K213" s="31">
        <v>253</v>
      </c>
      <c r="L213" s="31">
        <v>229.05</v>
      </c>
      <c r="M213" s="31">
        <v>730.34564</v>
      </c>
      <c r="N213" s="1"/>
      <c r="O213" s="1"/>
    </row>
    <row r="214" spans="1:15" ht="12.75" customHeight="1" x14ac:dyDescent="0.2">
      <c r="A214" s="51">
        <v>205</v>
      </c>
      <c r="B214" s="53" t="s">
        <v>306</v>
      </c>
      <c r="C214" s="31">
        <v>135.05000000000001</v>
      </c>
      <c r="D214" s="36">
        <v>132.85</v>
      </c>
      <c r="E214" s="36">
        <v>130.19999999999999</v>
      </c>
      <c r="F214" s="36">
        <v>125.35</v>
      </c>
      <c r="G214" s="36">
        <v>122.69999999999999</v>
      </c>
      <c r="H214" s="36">
        <v>137.69999999999999</v>
      </c>
      <c r="I214" s="36">
        <v>140.35000000000002</v>
      </c>
      <c r="J214" s="36">
        <v>145.19999999999999</v>
      </c>
      <c r="K214" s="31">
        <v>135.5</v>
      </c>
      <c r="L214" s="31">
        <v>128</v>
      </c>
      <c r="M214" s="31">
        <v>811.55017999999995</v>
      </c>
      <c r="N214" s="1"/>
      <c r="O214" s="1"/>
    </row>
    <row r="215" spans="1:15" ht="12.75" customHeight="1" x14ac:dyDescent="0.2">
      <c r="A215" s="51">
        <v>206</v>
      </c>
      <c r="B215" s="53" t="s">
        <v>242</v>
      </c>
      <c r="C215" s="31">
        <v>720.55</v>
      </c>
      <c r="D215" s="36">
        <v>719.35</v>
      </c>
      <c r="E215" s="36">
        <v>711.2</v>
      </c>
      <c r="F215" s="36">
        <v>701.85</v>
      </c>
      <c r="G215" s="36">
        <v>693.7</v>
      </c>
      <c r="H215" s="36">
        <v>728.7</v>
      </c>
      <c r="I215" s="36">
        <v>736.84999999999991</v>
      </c>
      <c r="J215" s="36">
        <v>746.2</v>
      </c>
      <c r="K215" s="31">
        <v>727.5</v>
      </c>
      <c r="L215" s="31">
        <v>710</v>
      </c>
      <c r="M215" s="31">
        <v>11.585290000000001</v>
      </c>
      <c r="N215" s="1"/>
      <c r="O215" s="1"/>
    </row>
    <row r="216" spans="1:15" ht="12.75" customHeight="1" x14ac:dyDescent="0.2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 x14ac:dyDescent="0.3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 x14ac:dyDescent="0.3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 x14ac:dyDescent="0.3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 x14ac:dyDescent="0.3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 x14ac:dyDescent="0.3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 x14ac:dyDescent="0.3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 x14ac:dyDescent="0.3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 x14ac:dyDescent="0.3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 x14ac:dyDescent="0.3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 x14ac:dyDescent="0.3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 x14ac:dyDescent="0.3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 x14ac:dyDescent="0.3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 x14ac:dyDescent="0.3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 x14ac:dyDescent="0.3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 x14ac:dyDescent="0.3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 x14ac:dyDescent="0.3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 x14ac:dyDescent="0.3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 x14ac:dyDescent="0.3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 x14ac:dyDescent="0.3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 x14ac:dyDescent="0.3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 x14ac:dyDescent="0.3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 x14ac:dyDescent="0.3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 x14ac:dyDescent="0.3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 x14ac:dyDescent="0.3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 x14ac:dyDescent="0.3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 x14ac:dyDescent="0.3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 x14ac:dyDescent="0.3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 x14ac:dyDescent="0.3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 x14ac:dyDescent="0.3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 x14ac:dyDescent="0.3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 x14ac:dyDescent="0.3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 x14ac:dyDescent="0.3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 x14ac:dyDescent="0.3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 x14ac:dyDescent="0.3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 x14ac:dyDescent="0.3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 x14ac:dyDescent="0.3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 x14ac:dyDescent="0.3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 x14ac:dyDescent="0.3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 x14ac:dyDescent="0.3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 x14ac:dyDescent="0.3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 x14ac:dyDescent="0.3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 x14ac:dyDescent="0.3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 x14ac:dyDescent="0.3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 x14ac:dyDescent="0.3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 x14ac:dyDescent="0.3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 x14ac:dyDescent="0.3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 x14ac:dyDescent="0.3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 x14ac:dyDescent="0.3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 x14ac:dyDescent="0.3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 x14ac:dyDescent="0.3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 x14ac:dyDescent="0.3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 x14ac:dyDescent="0.3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 x14ac:dyDescent="0.3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 x14ac:dyDescent="0.3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 x14ac:dyDescent="0.3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 x14ac:dyDescent="0.3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 x14ac:dyDescent="0.3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 x14ac:dyDescent="0.3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 x14ac:dyDescent="0.3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 x14ac:dyDescent="0.3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 x14ac:dyDescent="0.3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 x14ac:dyDescent="0.3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 x14ac:dyDescent="0.3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 x14ac:dyDescent="0.3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 x14ac:dyDescent="0.3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 x14ac:dyDescent="0.3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 x14ac:dyDescent="0.3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 x14ac:dyDescent="0.3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 x14ac:dyDescent="0.3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 x14ac:dyDescent="0.3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 x14ac:dyDescent="0.3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 x14ac:dyDescent="0.3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 x14ac:dyDescent="0.3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 x14ac:dyDescent="0.3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 x14ac:dyDescent="0.3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 x14ac:dyDescent="0.3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 x14ac:dyDescent="0.3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 x14ac:dyDescent="0.3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 x14ac:dyDescent="0.3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 x14ac:dyDescent="0.3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 x14ac:dyDescent="0.3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 x14ac:dyDescent="0.3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 x14ac:dyDescent="0.3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 x14ac:dyDescent="0.3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 x14ac:dyDescent="0.3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 x14ac:dyDescent="0.3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 x14ac:dyDescent="0.3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 x14ac:dyDescent="0.3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 x14ac:dyDescent="0.3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 x14ac:dyDescent="0.3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 x14ac:dyDescent="0.3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 x14ac:dyDescent="0.3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 x14ac:dyDescent="0.3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 x14ac:dyDescent="0.3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 x14ac:dyDescent="0.3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 x14ac:dyDescent="0.3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 x14ac:dyDescent="0.3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 x14ac:dyDescent="0.3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 x14ac:dyDescent="0.3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 x14ac:dyDescent="0.3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 x14ac:dyDescent="0.3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 x14ac:dyDescent="0.3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 x14ac:dyDescent="0.3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 x14ac:dyDescent="0.3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 x14ac:dyDescent="0.3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 x14ac:dyDescent="0.3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 x14ac:dyDescent="0.3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 x14ac:dyDescent="0.3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 x14ac:dyDescent="0.3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 x14ac:dyDescent="0.3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 x14ac:dyDescent="0.3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 x14ac:dyDescent="0.3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 x14ac:dyDescent="0.3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 x14ac:dyDescent="0.3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 x14ac:dyDescent="0.3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 x14ac:dyDescent="0.3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 x14ac:dyDescent="0.3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 x14ac:dyDescent="0.3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 x14ac:dyDescent="0.3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 x14ac:dyDescent="0.3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 x14ac:dyDescent="0.3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 x14ac:dyDescent="0.3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J23" sqref="J23"/>
    </sheetView>
  </sheetViews>
  <sheetFormatPr defaultColWidth="14.42578125" defaultRowHeight="15" customHeight="1" x14ac:dyDescent="0.2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 x14ac:dyDescent="0.2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 x14ac:dyDescent="0.2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45311</v>
      </c>
      <c r="L6" s="1"/>
      <c r="M6" s="1"/>
      <c r="N6" s="1"/>
      <c r="O6" s="1"/>
    </row>
    <row r="7" spans="1:15" ht="12.75" customHeight="1" x14ac:dyDescent="0.2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 x14ac:dyDescent="0.2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 x14ac:dyDescent="0.2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 x14ac:dyDescent="0.2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 x14ac:dyDescent="0.2">
      <c r="A11" s="33">
        <v>1</v>
      </c>
      <c r="B11" s="53" t="s">
        <v>312</v>
      </c>
      <c r="C11" s="31">
        <v>628.75</v>
      </c>
      <c r="D11" s="36">
        <v>637.93333333333328</v>
      </c>
      <c r="E11" s="36">
        <v>616.86666666666656</v>
      </c>
      <c r="F11" s="36">
        <v>604.98333333333323</v>
      </c>
      <c r="G11" s="36">
        <v>583.91666666666652</v>
      </c>
      <c r="H11" s="36">
        <v>649.81666666666661</v>
      </c>
      <c r="I11" s="36">
        <v>670.88333333333344</v>
      </c>
      <c r="J11" s="36">
        <v>682.76666666666665</v>
      </c>
      <c r="K11" s="31">
        <v>659</v>
      </c>
      <c r="L11" s="31">
        <v>626.04999999999995</v>
      </c>
      <c r="M11" s="31">
        <v>2.7749299999999999</v>
      </c>
      <c r="N11" s="1"/>
      <c r="O11" s="1"/>
    </row>
    <row r="12" spans="1:15" ht="12" customHeight="1" x14ac:dyDescent="0.2">
      <c r="A12" s="33">
        <v>2</v>
      </c>
      <c r="B12" s="53" t="s">
        <v>313</v>
      </c>
      <c r="C12" s="31">
        <v>33916</v>
      </c>
      <c r="D12" s="36">
        <v>34068.683333333334</v>
      </c>
      <c r="E12" s="36">
        <v>33652.51666666667</v>
      </c>
      <c r="F12" s="36">
        <v>33389.033333333333</v>
      </c>
      <c r="G12" s="36">
        <v>32972.866666666669</v>
      </c>
      <c r="H12" s="36">
        <v>34332.166666666672</v>
      </c>
      <c r="I12" s="36">
        <v>34748.333333333328</v>
      </c>
      <c r="J12" s="36">
        <v>35011.816666666673</v>
      </c>
      <c r="K12" s="31">
        <v>34484.85</v>
      </c>
      <c r="L12" s="31">
        <v>33805.199999999997</v>
      </c>
      <c r="M12" s="31">
        <v>2.9940000000000001E-2</v>
      </c>
      <c r="N12" s="1"/>
      <c r="O12" s="1"/>
    </row>
    <row r="13" spans="1:15" ht="12" customHeight="1" x14ac:dyDescent="0.2">
      <c r="A13" s="33">
        <v>3</v>
      </c>
      <c r="B13" s="53" t="s">
        <v>316</v>
      </c>
      <c r="C13" s="31">
        <v>532.35</v>
      </c>
      <c r="D13" s="36">
        <v>534.05000000000007</v>
      </c>
      <c r="E13" s="36">
        <v>528.75000000000011</v>
      </c>
      <c r="F13" s="36">
        <v>525.15000000000009</v>
      </c>
      <c r="G13" s="36">
        <v>519.85000000000014</v>
      </c>
      <c r="H13" s="36">
        <v>537.65000000000009</v>
      </c>
      <c r="I13" s="36">
        <v>542.95000000000005</v>
      </c>
      <c r="J13" s="36">
        <v>546.55000000000007</v>
      </c>
      <c r="K13" s="31">
        <v>539.35</v>
      </c>
      <c r="L13" s="31">
        <v>530.45000000000005</v>
      </c>
      <c r="M13" s="31">
        <v>2.79725</v>
      </c>
      <c r="N13" s="1"/>
      <c r="O13" s="1"/>
    </row>
    <row r="14" spans="1:15" ht="12" customHeight="1" x14ac:dyDescent="0.2">
      <c r="A14" s="33">
        <v>4</v>
      </c>
      <c r="B14" s="53" t="s">
        <v>40</v>
      </c>
      <c r="C14" s="31">
        <v>678.9</v>
      </c>
      <c r="D14" s="36">
        <v>661.81666666666672</v>
      </c>
      <c r="E14" s="36">
        <v>631.88333333333344</v>
      </c>
      <c r="F14" s="36">
        <v>584.86666666666667</v>
      </c>
      <c r="G14" s="36">
        <v>554.93333333333339</v>
      </c>
      <c r="H14" s="36">
        <v>708.83333333333348</v>
      </c>
      <c r="I14" s="36">
        <v>738.76666666666665</v>
      </c>
      <c r="J14" s="36">
        <v>785.78333333333353</v>
      </c>
      <c r="K14" s="31">
        <v>691.75</v>
      </c>
      <c r="L14" s="31">
        <v>614.79999999999995</v>
      </c>
      <c r="M14" s="31">
        <v>150.07982999999999</v>
      </c>
      <c r="N14" s="1"/>
      <c r="O14" s="1"/>
    </row>
    <row r="15" spans="1:15" ht="12" customHeight="1" x14ac:dyDescent="0.2">
      <c r="A15" s="33">
        <v>5</v>
      </c>
      <c r="B15" s="53" t="s">
        <v>317</v>
      </c>
      <c r="C15" s="31">
        <v>1488.8</v>
      </c>
      <c r="D15" s="36">
        <v>1492.1999999999998</v>
      </c>
      <c r="E15" s="36">
        <v>1470.5499999999997</v>
      </c>
      <c r="F15" s="36">
        <v>1452.3</v>
      </c>
      <c r="G15" s="36">
        <v>1430.6499999999999</v>
      </c>
      <c r="H15" s="36">
        <v>1510.4499999999996</v>
      </c>
      <c r="I15" s="36">
        <v>1532.0999999999997</v>
      </c>
      <c r="J15" s="36">
        <v>1550.3499999999995</v>
      </c>
      <c r="K15" s="31">
        <v>1513.85</v>
      </c>
      <c r="L15" s="31">
        <v>1473.95</v>
      </c>
      <c r="M15" s="31">
        <v>1.83222</v>
      </c>
      <c r="N15" s="1"/>
      <c r="O15" s="1"/>
    </row>
    <row r="16" spans="1:15" ht="12" customHeight="1" x14ac:dyDescent="0.2">
      <c r="A16" s="33">
        <v>6</v>
      </c>
      <c r="B16" s="53" t="s">
        <v>42</v>
      </c>
      <c r="C16" s="31">
        <v>4820.45</v>
      </c>
      <c r="D16" s="36">
        <v>4801</v>
      </c>
      <c r="E16" s="36">
        <v>4757.8999999999996</v>
      </c>
      <c r="F16" s="36">
        <v>4695.3499999999995</v>
      </c>
      <c r="G16" s="36">
        <v>4652.2499999999991</v>
      </c>
      <c r="H16" s="36">
        <v>4863.55</v>
      </c>
      <c r="I16" s="36">
        <v>4906.6500000000005</v>
      </c>
      <c r="J16" s="36">
        <v>4969.2000000000007</v>
      </c>
      <c r="K16" s="31">
        <v>4844.1000000000004</v>
      </c>
      <c r="L16" s="31">
        <v>4738.45</v>
      </c>
      <c r="M16" s="31">
        <v>1.3272299999999999</v>
      </c>
      <c r="N16" s="1"/>
      <c r="O16" s="1"/>
    </row>
    <row r="17" spans="1:15" ht="12" customHeight="1" x14ac:dyDescent="0.2">
      <c r="A17" s="33">
        <v>7</v>
      </c>
      <c r="B17" s="53" t="s">
        <v>44</v>
      </c>
      <c r="C17" s="31">
        <v>25867</v>
      </c>
      <c r="D17" s="36">
        <v>25848.983333333334</v>
      </c>
      <c r="E17" s="36">
        <v>25708.066666666666</v>
      </c>
      <c r="F17" s="36">
        <v>25549.133333333331</v>
      </c>
      <c r="G17" s="36">
        <v>25408.216666666664</v>
      </c>
      <c r="H17" s="36">
        <v>26007.916666666668</v>
      </c>
      <c r="I17" s="36">
        <v>26148.833333333332</v>
      </c>
      <c r="J17" s="36">
        <v>26307.76666666667</v>
      </c>
      <c r="K17" s="31">
        <v>25989.9</v>
      </c>
      <c r="L17" s="31">
        <v>25690.05</v>
      </c>
      <c r="M17" s="31">
        <v>9.6750000000000003E-2</v>
      </c>
      <c r="N17" s="1"/>
      <c r="O17" s="1"/>
    </row>
    <row r="18" spans="1:15" ht="12" customHeight="1" x14ac:dyDescent="0.2">
      <c r="A18" s="33">
        <v>8</v>
      </c>
      <c r="B18" s="53" t="s">
        <v>50</v>
      </c>
      <c r="C18" s="31">
        <v>2277.1</v>
      </c>
      <c r="D18" s="36">
        <v>2265.9333333333334</v>
      </c>
      <c r="E18" s="36">
        <v>2248.7166666666667</v>
      </c>
      <c r="F18" s="36">
        <v>2220.3333333333335</v>
      </c>
      <c r="G18" s="36">
        <v>2203.1166666666668</v>
      </c>
      <c r="H18" s="36">
        <v>2294.3166666666666</v>
      </c>
      <c r="I18" s="36">
        <v>2311.5333333333338</v>
      </c>
      <c r="J18" s="36">
        <v>2339.9166666666665</v>
      </c>
      <c r="K18" s="31">
        <v>2283.15</v>
      </c>
      <c r="L18" s="31">
        <v>2237.5500000000002</v>
      </c>
      <c r="M18" s="31">
        <v>2.3085100000000001</v>
      </c>
      <c r="N18" s="1"/>
      <c r="O18" s="1"/>
    </row>
    <row r="19" spans="1:15" ht="12" customHeight="1" x14ac:dyDescent="0.2">
      <c r="A19" s="33">
        <v>9</v>
      </c>
      <c r="B19" s="53" t="s">
        <v>51</v>
      </c>
      <c r="C19" s="31">
        <v>2915.65</v>
      </c>
      <c r="D19" s="36">
        <v>2922.7166666666672</v>
      </c>
      <c r="E19" s="36">
        <v>2895.9833333333345</v>
      </c>
      <c r="F19" s="36">
        <v>2876.3166666666675</v>
      </c>
      <c r="G19" s="36">
        <v>2849.5833333333348</v>
      </c>
      <c r="H19" s="36">
        <v>2942.3833333333341</v>
      </c>
      <c r="I19" s="36">
        <v>2969.1166666666668</v>
      </c>
      <c r="J19" s="36">
        <v>2988.7833333333338</v>
      </c>
      <c r="K19" s="31">
        <v>2949.45</v>
      </c>
      <c r="L19" s="31">
        <v>2903.05</v>
      </c>
      <c r="M19" s="31">
        <v>20.14096</v>
      </c>
      <c r="N19" s="1"/>
      <c r="O19" s="1"/>
    </row>
    <row r="20" spans="1:15" ht="12" customHeight="1" x14ac:dyDescent="0.2">
      <c r="A20" s="33">
        <v>10</v>
      </c>
      <c r="B20" s="53" t="s">
        <v>266</v>
      </c>
      <c r="C20" s="31">
        <v>1570.75</v>
      </c>
      <c r="D20" s="36">
        <v>1584.2166666666665</v>
      </c>
      <c r="E20" s="36">
        <v>1549.2833333333328</v>
      </c>
      <c r="F20" s="36">
        <v>1527.8166666666664</v>
      </c>
      <c r="G20" s="36">
        <v>1492.8833333333328</v>
      </c>
      <c r="H20" s="36">
        <v>1605.6833333333329</v>
      </c>
      <c r="I20" s="36">
        <v>1640.6166666666668</v>
      </c>
      <c r="J20" s="36">
        <v>1662.083333333333</v>
      </c>
      <c r="K20" s="31">
        <v>1619.15</v>
      </c>
      <c r="L20" s="31">
        <v>1562.75</v>
      </c>
      <c r="M20" s="31">
        <v>7.9618700000000002</v>
      </c>
      <c r="N20" s="1"/>
      <c r="O20" s="1"/>
    </row>
    <row r="21" spans="1:15" ht="12" customHeight="1" x14ac:dyDescent="0.2">
      <c r="A21" s="33">
        <v>11</v>
      </c>
      <c r="B21" s="53" t="s">
        <v>52</v>
      </c>
      <c r="C21" s="31">
        <v>1152.45</v>
      </c>
      <c r="D21" s="36">
        <v>1156.4166666666667</v>
      </c>
      <c r="E21" s="36">
        <v>1146.0333333333335</v>
      </c>
      <c r="F21" s="36">
        <v>1139.6166666666668</v>
      </c>
      <c r="G21" s="36">
        <v>1129.2333333333336</v>
      </c>
      <c r="H21" s="36">
        <v>1162.8333333333335</v>
      </c>
      <c r="I21" s="36">
        <v>1173.2166666666667</v>
      </c>
      <c r="J21" s="36">
        <v>1179.6333333333334</v>
      </c>
      <c r="K21" s="31">
        <v>1166.8</v>
      </c>
      <c r="L21" s="31">
        <v>1150</v>
      </c>
      <c r="M21" s="31">
        <v>27.325589999999998</v>
      </c>
      <c r="N21" s="1"/>
      <c r="O21" s="1"/>
    </row>
    <row r="22" spans="1:15" ht="12" customHeight="1" x14ac:dyDescent="0.2">
      <c r="A22" s="33">
        <v>12</v>
      </c>
      <c r="B22" s="53" t="s">
        <v>840</v>
      </c>
      <c r="C22" s="31">
        <v>516.75</v>
      </c>
      <c r="D22" s="36">
        <v>526.7166666666667</v>
      </c>
      <c r="E22" s="36">
        <v>504.43333333333339</v>
      </c>
      <c r="F22" s="36">
        <v>492.11666666666667</v>
      </c>
      <c r="G22" s="36">
        <v>469.83333333333337</v>
      </c>
      <c r="H22" s="36">
        <v>539.03333333333342</v>
      </c>
      <c r="I22" s="36">
        <v>561.31666666666672</v>
      </c>
      <c r="J22" s="36">
        <v>573.63333333333344</v>
      </c>
      <c r="K22" s="31">
        <v>549</v>
      </c>
      <c r="L22" s="31">
        <v>514.4</v>
      </c>
      <c r="M22" s="31">
        <v>60.708410000000001</v>
      </c>
      <c r="N22" s="1"/>
      <c r="O22" s="1"/>
    </row>
    <row r="23" spans="1:15" ht="12.75" customHeight="1" x14ac:dyDescent="0.2">
      <c r="A23" s="33">
        <v>13</v>
      </c>
      <c r="B23" s="53" t="s">
        <v>267</v>
      </c>
      <c r="C23" s="31">
        <v>990.5</v>
      </c>
      <c r="D23" s="36">
        <v>994.83333333333337</v>
      </c>
      <c r="E23" s="36">
        <v>981.7166666666667</v>
      </c>
      <c r="F23" s="36">
        <v>972.93333333333328</v>
      </c>
      <c r="G23" s="36">
        <v>959.81666666666661</v>
      </c>
      <c r="H23" s="36">
        <v>1003.6166666666668</v>
      </c>
      <c r="I23" s="36">
        <v>1016.7333333333333</v>
      </c>
      <c r="J23" s="36">
        <v>1025.5166666666669</v>
      </c>
      <c r="K23" s="31">
        <v>1007.95</v>
      </c>
      <c r="L23" s="31">
        <v>986.05</v>
      </c>
      <c r="M23" s="31">
        <v>8.5230599999999992</v>
      </c>
      <c r="N23" s="1"/>
      <c r="O23" s="1"/>
    </row>
    <row r="24" spans="1:15" ht="12.75" customHeight="1" x14ac:dyDescent="0.2">
      <c r="A24" s="33">
        <v>14</v>
      </c>
      <c r="B24" s="53" t="s">
        <v>268</v>
      </c>
      <c r="C24" s="31">
        <v>354.7</v>
      </c>
      <c r="D24" s="36">
        <v>356.2833333333333</v>
      </c>
      <c r="E24" s="36">
        <v>352.41666666666663</v>
      </c>
      <c r="F24" s="36">
        <v>350.13333333333333</v>
      </c>
      <c r="G24" s="36">
        <v>346.26666666666665</v>
      </c>
      <c r="H24" s="36">
        <v>358.56666666666661</v>
      </c>
      <c r="I24" s="36">
        <v>362.43333333333328</v>
      </c>
      <c r="J24" s="36">
        <v>364.71666666666658</v>
      </c>
      <c r="K24" s="31">
        <v>360.15</v>
      </c>
      <c r="L24" s="31">
        <v>354</v>
      </c>
      <c r="M24" s="31">
        <v>8.1208299999999998</v>
      </c>
      <c r="N24" s="1"/>
      <c r="O24" s="1"/>
    </row>
    <row r="25" spans="1:15" ht="12.75" customHeight="1" x14ac:dyDescent="0.2">
      <c r="A25" s="33">
        <v>15</v>
      </c>
      <c r="B25" s="53" t="s">
        <v>46</v>
      </c>
      <c r="C25" s="31">
        <v>174.7</v>
      </c>
      <c r="D25" s="36">
        <v>175.28333333333333</v>
      </c>
      <c r="E25" s="36">
        <v>173.66666666666666</v>
      </c>
      <c r="F25" s="36">
        <v>172.63333333333333</v>
      </c>
      <c r="G25" s="36">
        <v>171.01666666666665</v>
      </c>
      <c r="H25" s="36">
        <v>176.31666666666666</v>
      </c>
      <c r="I25" s="36">
        <v>177.93333333333334</v>
      </c>
      <c r="J25" s="36">
        <v>178.96666666666667</v>
      </c>
      <c r="K25" s="31">
        <v>176.9</v>
      </c>
      <c r="L25" s="31">
        <v>174.25</v>
      </c>
      <c r="M25" s="31">
        <v>21.093810000000001</v>
      </c>
      <c r="N25" s="1"/>
      <c r="O25" s="1"/>
    </row>
    <row r="26" spans="1:15" ht="12.75" customHeight="1" x14ac:dyDescent="0.2">
      <c r="A26" s="33">
        <v>16</v>
      </c>
      <c r="B26" s="53" t="s">
        <v>48</v>
      </c>
      <c r="C26" s="31">
        <v>223.8</v>
      </c>
      <c r="D26" s="36">
        <v>224.76666666666665</v>
      </c>
      <c r="E26" s="36">
        <v>222.0333333333333</v>
      </c>
      <c r="F26" s="36">
        <v>220.26666666666665</v>
      </c>
      <c r="G26" s="36">
        <v>217.5333333333333</v>
      </c>
      <c r="H26" s="36">
        <v>226.5333333333333</v>
      </c>
      <c r="I26" s="36">
        <v>229.26666666666665</v>
      </c>
      <c r="J26" s="36">
        <v>231.0333333333333</v>
      </c>
      <c r="K26" s="31">
        <v>227.5</v>
      </c>
      <c r="L26" s="31">
        <v>223</v>
      </c>
      <c r="M26" s="31">
        <v>25.377759999999999</v>
      </c>
      <c r="N26" s="1"/>
      <c r="O26" s="1"/>
    </row>
    <row r="27" spans="1:15" ht="12.75" customHeight="1" x14ac:dyDescent="0.2">
      <c r="A27" s="33">
        <v>17</v>
      </c>
      <c r="B27" s="53" t="s">
        <v>318</v>
      </c>
      <c r="C27" s="31">
        <v>383.7</v>
      </c>
      <c r="D27" s="36">
        <v>381.88333333333338</v>
      </c>
      <c r="E27" s="36">
        <v>378.96666666666675</v>
      </c>
      <c r="F27" s="36">
        <v>374.23333333333335</v>
      </c>
      <c r="G27" s="36">
        <v>371.31666666666672</v>
      </c>
      <c r="H27" s="36">
        <v>386.61666666666679</v>
      </c>
      <c r="I27" s="36">
        <v>389.53333333333342</v>
      </c>
      <c r="J27" s="36">
        <v>394.26666666666682</v>
      </c>
      <c r="K27" s="31">
        <v>384.8</v>
      </c>
      <c r="L27" s="31">
        <v>377.15</v>
      </c>
      <c r="M27" s="31">
        <v>4.9555300000000004</v>
      </c>
      <c r="N27" s="1"/>
      <c r="O27" s="1"/>
    </row>
    <row r="28" spans="1:15" ht="12.75" customHeight="1" x14ac:dyDescent="0.2">
      <c r="A28" s="33">
        <v>18</v>
      </c>
      <c r="B28" s="53" t="s">
        <v>319</v>
      </c>
      <c r="C28" s="31">
        <v>874.55</v>
      </c>
      <c r="D28" s="36">
        <v>875.19999999999993</v>
      </c>
      <c r="E28" s="36">
        <v>870.39999999999986</v>
      </c>
      <c r="F28" s="36">
        <v>866.24999999999989</v>
      </c>
      <c r="G28" s="36">
        <v>861.44999999999982</v>
      </c>
      <c r="H28" s="36">
        <v>879.34999999999991</v>
      </c>
      <c r="I28" s="36">
        <v>884.14999999999986</v>
      </c>
      <c r="J28" s="36">
        <v>888.3</v>
      </c>
      <c r="K28" s="31">
        <v>880</v>
      </c>
      <c r="L28" s="31">
        <v>871.05</v>
      </c>
      <c r="M28" s="31">
        <v>0.36385000000000001</v>
      </c>
      <c r="N28" s="1"/>
      <c r="O28" s="1"/>
    </row>
    <row r="29" spans="1:15" ht="12.75" customHeight="1" x14ac:dyDescent="0.2">
      <c r="A29" s="33">
        <v>19</v>
      </c>
      <c r="B29" s="53" t="s">
        <v>320</v>
      </c>
      <c r="C29" s="31">
        <v>1265.25</v>
      </c>
      <c r="D29" s="36">
        <v>1268.6499999999999</v>
      </c>
      <c r="E29" s="36">
        <v>1254.1999999999998</v>
      </c>
      <c r="F29" s="36">
        <v>1243.1499999999999</v>
      </c>
      <c r="G29" s="36">
        <v>1228.6999999999998</v>
      </c>
      <c r="H29" s="36">
        <v>1279.6999999999998</v>
      </c>
      <c r="I29" s="36">
        <v>1294.1500000000001</v>
      </c>
      <c r="J29" s="36">
        <v>1305.1999999999998</v>
      </c>
      <c r="K29" s="31">
        <v>1283.0999999999999</v>
      </c>
      <c r="L29" s="31">
        <v>1257.5999999999999</v>
      </c>
      <c r="M29" s="31">
        <v>1.40672</v>
      </c>
      <c r="N29" s="1"/>
      <c r="O29" s="1"/>
    </row>
    <row r="30" spans="1:15" ht="12.75" customHeight="1" x14ac:dyDescent="0.2">
      <c r="A30" s="33">
        <v>20</v>
      </c>
      <c r="B30" s="53" t="s">
        <v>314</v>
      </c>
      <c r="C30" s="31">
        <v>3713.35</v>
      </c>
      <c r="D30" s="36">
        <v>3698.1333333333337</v>
      </c>
      <c r="E30" s="36">
        <v>3661.2666666666673</v>
      </c>
      <c r="F30" s="36">
        <v>3609.1833333333338</v>
      </c>
      <c r="G30" s="36">
        <v>3572.3166666666675</v>
      </c>
      <c r="H30" s="36">
        <v>3750.2166666666672</v>
      </c>
      <c r="I30" s="36">
        <v>3787.083333333333</v>
      </c>
      <c r="J30" s="36">
        <v>3839.166666666667</v>
      </c>
      <c r="K30" s="31">
        <v>3735</v>
      </c>
      <c r="L30" s="31">
        <v>3646.05</v>
      </c>
      <c r="M30" s="31">
        <v>0.59626000000000001</v>
      </c>
      <c r="N30" s="1"/>
      <c r="O30" s="1"/>
    </row>
    <row r="31" spans="1:15" ht="12.75" customHeight="1" x14ac:dyDescent="0.2">
      <c r="A31" s="33">
        <v>21</v>
      </c>
      <c r="B31" s="53" t="s">
        <v>321</v>
      </c>
      <c r="C31" s="31">
        <v>2201</v>
      </c>
      <c r="D31" s="36">
        <v>2203.9333333333334</v>
      </c>
      <c r="E31" s="36">
        <v>2174.1166666666668</v>
      </c>
      <c r="F31" s="36">
        <v>2147.2333333333336</v>
      </c>
      <c r="G31" s="36">
        <v>2117.416666666667</v>
      </c>
      <c r="H31" s="36">
        <v>2230.8166666666666</v>
      </c>
      <c r="I31" s="36">
        <v>2260.6333333333332</v>
      </c>
      <c r="J31" s="36">
        <v>2287.5166666666664</v>
      </c>
      <c r="K31" s="31">
        <v>2233.75</v>
      </c>
      <c r="L31" s="31">
        <v>2177.0500000000002</v>
      </c>
      <c r="M31" s="31">
        <v>0.44227</v>
      </c>
      <c r="N31" s="1"/>
      <c r="O31" s="1"/>
    </row>
    <row r="32" spans="1:15" ht="12.75" customHeight="1" x14ac:dyDescent="0.2">
      <c r="A32" s="33">
        <v>22</v>
      </c>
      <c r="B32" s="53" t="s">
        <v>322</v>
      </c>
      <c r="C32" s="31">
        <v>943.45</v>
      </c>
      <c r="D32" s="36">
        <v>937.38333333333321</v>
      </c>
      <c r="E32" s="36">
        <v>928.86666666666645</v>
      </c>
      <c r="F32" s="36">
        <v>914.28333333333319</v>
      </c>
      <c r="G32" s="36">
        <v>905.76666666666642</v>
      </c>
      <c r="H32" s="36">
        <v>951.96666666666647</v>
      </c>
      <c r="I32" s="36">
        <v>960.48333333333335</v>
      </c>
      <c r="J32" s="36">
        <v>975.06666666666649</v>
      </c>
      <c r="K32" s="31">
        <v>945.9</v>
      </c>
      <c r="L32" s="31">
        <v>922.8</v>
      </c>
      <c r="M32" s="31">
        <v>2.51735</v>
      </c>
      <c r="N32" s="1"/>
      <c r="O32" s="1"/>
    </row>
    <row r="33" spans="1:15" ht="12.75" customHeight="1" x14ac:dyDescent="0.2">
      <c r="A33" s="33">
        <v>23</v>
      </c>
      <c r="B33" s="53" t="s">
        <v>53</v>
      </c>
      <c r="C33" s="31">
        <v>4964.3</v>
      </c>
      <c r="D33" s="36">
        <v>4947.833333333333</v>
      </c>
      <c r="E33" s="36">
        <v>4920.7166666666662</v>
      </c>
      <c r="F33" s="36">
        <v>4877.1333333333332</v>
      </c>
      <c r="G33" s="36">
        <v>4850.0166666666664</v>
      </c>
      <c r="H33" s="36">
        <v>4991.4166666666661</v>
      </c>
      <c r="I33" s="36">
        <v>5018.5333333333328</v>
      </c>
      <c r="J33" s="36">
        <v>5062.1166666666659</v>
      </c>
      <c r="K33" s="31">
        <v>4974.95</v>
      </c>
      <c r="L33" s="31">
        <v>4904.25</v>
      </c>
      <c r="M33" s="31">
        <v>1.14591</v>
      </c>
      <c r="N33" s="1"/>
      <c r="O33" s="1"/>
    </row>
    <row r="34" spans="1:15" ht="12.75" customHeight="1" x14ac:dyDescent="0.2">
      <c r="A34" s="33">
        <v>24</v>
      </c>
      <c r="B34" s="53" t="s">
        <v>323</v>
      </c>
      <c r="C34" s="31">
        <v>2374.85</v>
      </c>
      <c r="D34" s="36">
        <v>2380.2333333333331</v>
      </c>
      <c r="E34" s="36">
        <v>2354.5166666666664</v>
      </c>
      <c r="F34" s="36">
        <v>2334.1833333333334</v>
      </c>
      <c r="G34" s="36">
        <v>2308.4666666666667</v>
      </c>
      <c r="H34" s="36">
        <v>2400.5666666666662</v>
      </c>
      <c r="I34" s="36">
        <v>2426.2833333333324</v>
      </c>
      <c r="J34" s="36">
        <v>2446.6166666666659</v>
      </c>
      <c r="K34" s="31">
        <v>2405.9499999999998</v>
      </c>
      <c r="L34" s="31">
        <v>2359.9</v>
      </c>
      <c r="M34" s="31">
        <v>0.32486999999999999</v>
      </c>
      <c r="N34" s="1"/>
      <c r="O34" s="1"/>
    </row>
    <row r="35" spans="1:15" ht="12.75" customHeight="1" x14ac:dyDescent="0.2">
      <c r="A35" s="33">
        <v>25</v>
      </c>
      <c r="B35" s="53" t="s">
        <v>873</v>
      </c>
      <c r="C35" s="31">
        <v>817</v>
      </c>
      <c r="D35" s="36">
        <v>814.25</v>
      </c>
      <c r="E35" s="36">
        <v>808</v>
      </c>
      <c r="F35" s="36">
        <v>799</v>
      </c>
      <c r="G35" s="36">
        <v>792.75</v>
      </c>
      <c r="H35" s="36">
        <v>823.25</v>
      </c>
      <c r="I35" s="36">
        <v>829.5</v>
      </c>
      <c r="J35" s="36">
        <v>838.5</v>
      </c>
      <c r="K35" s="31">
        <v>820.5</v>
      </c>
      <c r="L35" s="31">
        <v>805.25</v>
      </c>
      <c r="M35" s="31">
        <v>4.29122</v>
      </c>
      <c r="N35" s="1"/>
      <c r="O35" s="1"/>
    </row>
    <row r="36" spans="1:15" ht="12.75" customHeight="1" x14ac:dyDescent="0.2">
      <c r="A36" s="33">
        <v>26</v>
      </c>
      <c r="B36" s="53" t="s">
        <v>324</v>
      </c>
      <c r="C36" s="31">
        <v>3749.4</v>
      </c>
      <c r="D36" s="36">
        <v>3787.5333333333333</v>
      </c>
      <c r="E36" s="36">
        <v>3687.3666666666668</v>
      </c>
      <c r="F36" s="36">
        <v>3625.3333333333335</v>
      </c>
      <c r="G36" s="36">
        <v>3525.166666666667</v>
      </c>
      <c r="H36" s="36">
        <v>3849.5666666666666</v>
      </c>
      <c r="I36" s="36">
        <v>3949.7333333333336</v>
      </c>
      <c r="J36" s="36">
        <v>4011.7666666666664</v>
      </c>
      <c r="K36" s="31">
        <v>3887.7</v>
      </c>
      <c r="L36" s="31">
        <v>3725.5</v>
      </c>
      <c r="M36" s="31">
        <v>1.0742400000000001</v>
      </c>
      <c r="N36" s="1"/>
      <c r="O36" s="1"/>
    </row>
    <row r="37" spans="1:15" ht="12.75" customHeight="1" x14ac:dyDescent="0.2">
      <c r="A37" s="33">
        <v>27</v>
      </c>
      <c r="B37" s="53" t="s">
        <v>54</v>
      </c>
      <c r="C37" s="31">
        <v>537.1</v>
      </c>
      <c r="D37" s="36">
        <v>533.44999999999993</v>
      </c>
      <c r="E37" s="36">
        <v>528.89999999999986</v>
      </c>
      <c r="F37" s="36">
        <v>520.69999999999993</v>
      </c>
      <c r="G37" s="36">
        <v>516.14999999999986</v>
      </c>
      <c r="H37" s="36">
        <v>541.64999999999986</v>
      </c>
      <c r="I37" s="36">
        <v>546.19999999999982</v>
      </c>
      <c r="J37" s="36">
        <v>554.39999999999986</v>
      </c>
      <c r="K37" s="31">
        <v>538</v>
      </c>
      <c r="L37" s="31">
        <v>525.25</v>
      </c>
      <c r="M37" s="31">
        <v>26.610859999999999</v>
      </c>
      <c r="N37" s="1"/>
      <c r="O37" s="1"/>
    </row>
    <row r="38" spans="1:15" ht="12.75" customHeight="1" x14ac:dyDescent="0.2">
      <c r="A38" s="33">
        <v>28</v>
      </c>
      <c r="B38" s="53" t="s">
        <v>325</v>
      </c>
      <c r="C38" s="31">
        <v>3338</v>
      </c>
      <c r="D38" s="36">
        <v>3337.5333333333333</v>
      </c>
      <c r="E38" s="36">
        <v>3297.4666666666667</v>
      </c>
      <c r="F38" s="36">
        <v>3256.9333333333334</v>
      </c>
      <c r="G38" s="36">
        <v>3216.8666666666668</v>
      </c>
      <c r="H38" s="36">
        <v>3378.0666666666666</v>
      </c>
      <c r="I38" s="36">
        <v>3418.1333333333332</v>
      </c>
      <c r="J38" s="36">
        <v>3458.6666666666665</v>
      </c>
      <c r="K38" s="31">
        <v>3377.6</v>
      </c>
      <c r="L38" s="31">
        <v>3297</v>
      </c>
      <c r="M38" s="31">
        <v>2.4173</v>
      </c>
      <c r="N38" s="1"/>
      <c r="O38" s="1"/>
    </row>
    <row r="39" spans="1:15" ht="12.75" customHeight="1" x14ac:dyDescent="0.2">
      <c r="A39" s="33">
        <v>29</v>
      </c>
      <c r="B39" s="53" t="s">
        <v>326</v>
      </c>
      <c r="C39" s="31">
        <v>942.75</v>
      </c>
      <c r="D39" s="36">
        <v>944.88333333333333</v>
      </c>
      <c r="E39" s="36">
        <v>937.86666666666667</v>
      </c>
      <c r="F39" s="36">
        <v>932.98333333333335</v>
      </c>
      <c r="G39" s="36">
        <v>925.9666666666667</v>
      </c>
      <c r="H39" s="36">
        <v>949.76666666666665</v>
      </c>
      <c r="I39" s="36">
        <v>956.7833333333333</v>
      </c>
      <c r="J39" s="36">
        <v>961.66666666666663</v>
      </c>
      <c r="K39" s="31">
        <v>951.9</v>
      </c>
      <c r="L39" s="31">
        <v>940</v>
      </c>
      <c r="M39" s="31">
        <v>0.27290999999999999</v>
      </c>
      <c r="N39" s="1"/>
      <c r="O39" s="1"/>
    </row>
    <row r="40" spans="1:15" ht="12.75" customHeight="1" x14ac:dyDescent="0.2">
      <c r="A40" s="33">
        <v>30</v>
      </c>
      <c r="B40" s="53" t="s">
        <v>842</v>
      </c>
      <c r="C40" s="31">
        <v>5406.4</v>
      </c>
      <c r="D40" s="36">
        <v>5411.9333333333334</v>
      </c>
      <c r="E40" s="36">
        <v>5365.8666666666668</v>
      </c>
      <c r="F40" s="36">
        <v>5325.333333333333</v>
      </c>
      <c r="G40" s="36">
        <v>5279.2666666666664</v>
      </c>
      <c r="H40" s="36">
        <v>5452.4666666666672</v>
      </c>
      <c r="I40" s="36">
        <v>5498.5333333333347</v>
      </c>
      <c r="J40" s="36">
        <v>5539.0666666666675</v>
      </c>
      <c r="K40" s="31">
        <v>5458</v>
      </c>
      <c r="L40" s="31">
        <v>5371.4</v>
      </c>
      <c r="M40" s="31">
        <v>0.44675999999999999</v>
      </c>
      <c r="N40" s="1"/>
      <c r="O40" s="1"/>
    </row>
    <row r="41" spans="1:15" ht="12.75" customHeight="1" x14ac:dyDescent="0.2">
      <c r="A41" s="33">
        <v>31</v>
      </c>
      <c r="B41" s="53" t="s">
        <v>315</v>
      </c>
      <c r="C41" s="31">
        <v>1548.45</v>
      </c>
      <c r="D41" s="36">
        <v>1538.8166666666666</v>
      </c>
      <c r="E41" s="36">
        <v>1519.6333333333332</v>
      </c>
      <c r="F41" s="36">
        <v>1490.8166666666666</v>
      </c>
      <c r="G41" s="36">
        <v>1471.6333333333332</v>
      </c>
      <c r="H41" s="36">
        <v>1567.6333333333332</v>
      </c>
      <c r="I41" s="36">
        <v>1586.8166666666666</v>
      </c>
      <c r="J41" s="36">
        <v>1615.6333333333332</v>
      </c>
      <c r="K41" s="31">
        <v>1558</v>
      </c>
      <c r="L41" s="31">
        <v>1510</v>
      </c>
      <c r="M41" s="31">
        <v>4.7214999999999998</v>
      </c>
      <c r="N41" s="1"/>
      <c r="O41" s="1"/>
    </row>
    <row r="42" spans="1:15" ht="12.75" customHeight="1" x14ac:dyDescent="0.2">
      <c r="A42" s="33">
        <v>32</v>
      </c>
      <c r="B42" s="53" t="s">
        <v>55</v>
      </c>
      <c r="C42" s="31">
        <v>6094.65</v>
      </c>
      <c r="D42" s="36">
        <v>6055.2166666666672</v>
      </c>
      <c r="E42" s="36">
        <v>5990.4333333333343</v>
      </c>
      <c r="F42" s="36">
        <v>5886.2166666666672</v>
      </c>
      <c r="G42" s="36">
        <v>5821.4333333333343</v>
      </c>
      <c r="H42" s="36">
        <v>6159.4333333333343</v>
      </c>
      <c r="I42" s="36">
        <v>6224.2166666666672</v>
      </c>
      <c r="J42" s="36">
        <v>6328.4333333333343</v>
      </c>
      <c r="K42" s="31">
        <v>6120</v>
      </c>
      <c r="L42" s="31">
        <v>5951</v>
      </c>
      <c r="M42" s="31">
        <v>3.2681300000000002</v>
      </c>
      <c r="N42" s="1"/>
      <c r="O42" s="1"/>
    </row>
    <row r="43" spans="1:15" ht="12.75" customHeight="1" x14ac:dyDescent="0.2">
      <c r="A43" s="33">
        <v>33</v>
      </c>
      <c r="B43" s="53" t="s">
        <v>57</v>
      </c>
      <c r="C43" s="31">
        <v>503.45</v>
      </c>
      <c r="D43" s="36">
        <v>500.83333333333331</v>
      </c>
      <c r="E43" s="36">
        <v>497.16666666666663</v>
      </c>
      <c r="F43" s="36">
        <v>490.88333333333333</v>
      </c>
      <c r="G43" s="36">
        <v>487.21666666666664</v>
      </c>
      <c r="H43" s="36">
        <v>507.11666666666662</v>
      </c>
      <c r="I43" s="36">
        <v>510.78333333333325</v>
      </c>
      <c r="J43" s="36">
        <v>517.06666666666661</v>
      </c>
      <c r="K43" s="31">
        <v>504.5</v>
      </c>
      <c r="L43" s="31">
        <v>494.55</v>
      </c>
      <c r="M43" s="31">
        <v>23.512869999999999</v>
      </c>
      <c r="N43" s="1"/>
      <c r="O43" s="1"/>
    </row>
    <row r="44" spans="1:15" ht="12.75" customHeight="1" x14ac:dyDescent="0.2">
      <c r="A44" s="33">
        <v>34</v>
      </c>
      <c r="B44" s="53" t="s">
        <v>327</v>
      </c>
      <c r="C44" s="31">
        <v>369</v>
      </c>
      <c r="D44" s="36">
        <v>367.88333333333338</v>
      </c>
      <c r="E44" s="36">
        <v>363.31666666666678</v>
      </c>
      <c r="F44" s="36">
        <v>357.63333333333338</v>
      </c>
      <c r="G44" s="36">
        <v>353.06666666666678</v>
      </c>
      <c r="H44" s="36">
        <v>373.56666666666678</v>
      </c>
      <c r="I44" s="36">
        <v>378.13333333333338</v>
      </c>
      <c r="J44" s="36">
        <v>383.81666666666678</v>
      </c>
      <c r="K44" s="31">
        <v>372.45</v>
      </c>
      <c r="L44" s="31">
        <v>362.2</v>
      </c>
      <c r="M44" s="31">
        <v>10.036899999999999</v>
      </c>
      <c r="N44" s="1"/>
      <c r="O44" s="1"/>
    </row>
    <row r="45" spans="1:15" ht="12.75" customHeight="1" x14ac:dyDescent="0.2">
      <c r="A45" s="33">
        <v>35</v>
      </c>
      <c r="B45" s="53" t="s">
        <v>841</v>
      </c>
      <c r="C45" s="31">
        <v>617.1</v>
      </c>
      <c r="D45" s="36">
        <v>614.01666666666677</v>
      </c>
      <c r="E45" s="36">
        <v>608.08333333333348</v>
      </c>
      <c r="F45" s="36">
        <v>599.06666666666672</v>
      </c>
      <c r="G45" s="36">
        <v>593.13333333333344</v>
      </c>
      <c r="H45" s="36">
        <v>623.03333333333353</v>
      </c>
      <c r="I45" s="36">
        <v>628.9666666666667</v>
      </c>
      <c r="J45" s="36">
        <v>637.98333333333358</v>
      </c>
      <c r="K45" s="31">
        <v>619.95000000000005</v>
      </c>
      <c r="L45" s="31">
        <v>605</v>
      </c>
      <c r="M45" s="31">
        <v>2.5276900000000002</v>
      </c>
      <c r="N45" s="1"/>
      <c r="O45" s="1"/>
    </row>
    <row r="46" spans="1:15" ht="12.75" customHeight="1" x14ac:dyDescent="0.2">
      <c r="A46" s="33">
        <v>36</v>
      </c>
      <c r="B46" s="53" t="s">
        <v>328</v>
      </c>
      <c r="C46" s="31">
        <v>548.45000000000005</v>
      </c>
      <c r="D46" s="36">
        <v>550.76666666666677</v>
      </c>
      <c r="E46" s="36">
        <v>542.68333333333351</v>
      </c>
      <c r="F46" s="36">
        <v>536.91666666666674</v>
      </c>
      <c r="G46" s="36">
        <v>528.83333333333348</v>
      </c>
      <c r="H46" s="36">
        <v>556.53333333333353</v>
      </c>
      <c r="I46" s="36">
        <v>564.61666666666679</v>
      </c>
      <c r="J46" s="36">
        <v>570.38333333333355</v>
      </c>
      <c r="K46" s="31">
        <v>558.85</v>
      </c>
      <c r="L46" s="31">
        <v>545</v>
      </c>
      <c r="M46" s="31">
        <v>0.48843999999999999</v>
      </c>
      <c r="N46" s="1"/>
      <c r="O46" s="1"/>
    </row>
    <row r="47" spans="1:15" ht="12.75" customHeight="1" x14ac:dyDescent="0.2">
      <c r="A47" s="33">
        <v>37</v>
      </c>
      <c r="B47" s="53" t="s">
        <v>58</v>
      </c>
      <c r="C47" s="31">
        <v>172.35</v>
      </c>
      <c r="D47" s="36">
        <v>173.21666666666667</v>
      </c>
      <c r="E47" s="36">
        <v>170.98333333333335</v>
      </c>
      <c r="F47" s="36">
        <v>169.61666666666667</v>
      </c>
      <c r="G47" s="36">
        <v>167.38333333333335</v>
      </c>
      <c r="H47" s="36">
        <v>174.58333333333334</v>
      </c>
      <c r="I47" s="36">
        <v>176.81666666666663</v>
      </c>
      <c r="J47" s="36">
        <v>178.18333333333334</v>
      </c>
      <c r="K47" s="31">
        <v>175.45</v>
      </c>
      <c r="L47" s="31">
        <v>171.85</v>
      </c>
      <c r="M47" s="31">
        <v>103.79868</v>
      </c>
      <c r="N47" s="1"/>
      <c r="O47" s="1"/>
    </row>
    <row r="48" spans="1:15" ht="12.75" customHeight="1" x14ac:dyDescent="0.2">
      <c r="A48" s="33">
        <v>38</v>
      </c>
      <c r="B48" s="53" t="s">
        <v>60</v>
      </c>
      <c r="C48" s="31">
        <v>3165.85</v>
      </c>
      <c r="D48" s="36">
        <v>3172</v>
      </c>
      <c r="E48" s="36">
        <v>3142.45</v>
      </c>
      <c r="F48" s="36">
        <v>3119.0499999999997</v>
      </c>
      <c r="G48" s="36">
        <v>3089.4999999999995</v>
      </c>
      <c r="H48" s="36">
        <v>3195.4</v>
      </c>
      <c r="I48" s="36">
        <v>3224.9500000000003</v>
      </c>
      <c r="J48" s="36">
        <v>3248.3500000000004</v>
      </c>
      <c r="K48" s="31">
        <v>3201.55</v>
      </c>
      <c r="L48" s="31">
        <v>3148.6</v>
      </c>
      <c r="M48" s="31">
        <v>9.3620099999999997</v>
      </c>
      <c r="N48" s="1"/>
      <c r="O48" s="1"/>
    </row>
    <row r="49" spans="1:15" ht="12.75" customHeight="1" x14ac:dyDescent="0.2">
      <c r="A49" s="33">
        <v>39</v>
      </c>
      <c r="B49" s="53" t="s">
        <v>329</v>
      </c>
      <c r="C49" s="31">
        <v>434.9</v>
      </c>
      <c r="D49" s="36">
        <v>434.90000000000003</v>
      </c>
      <c r="E49" s="36">
        <v>428.80000000000007</v>
      </c>
      <c r="F49" s="36">
        <v>422.70000000000005</v>
      </c>
      <c r="G49" s="36">
        <v>416.60000000000008</v>
      </c>
      <c r="H49" s="36">
        <v>441.00000000000006</v>
      </c>
      <c r="I49" s="36">
        <v>447.10000000000008</v>
      </c>
      <c r="J49" s="36">
        <v>453.20000000000005</v>
      </c>
      <c r="K49" s="31">
        <v>441</v>
      </c>
      <c r="L49" s="31">
        <v>428.8</v>
      </c>
      <c r="M49" s="31">
        <v>4.9544300000000003</v>
      </c>
      <c r="N49" s="1"/>
      <c r="O49" s="1"/>
    </row>
    <row r="50" spans="1:15" ht="12.75" customHeight="1" x14ac:dyDescent="0.2">
      <c r="A50" s="33">
        <v>40</v>
      </c>
      <c r="B50" s="53" t="s">
        <v>61</v>
      </c>
      <c r="C50" s="31">
        <v>1850.75</v>
      </c>
      <c r="D50" s="36">
        <v>1837.1166666666668</v>
      </c>
      <c r="E50" s="36">
        <v>1815.2333333333336</v>
      </c>
      <c r="F50" s="36">
        <v>1779.7166666666667</v>
      </c>
      <c r="G50" s="36">
        <v>1757.8333333333335</v>
      </c>
      <c r="H50" s="36">
        <v>1872.6333333333337</v>
      </c>
      <c r="I50" s="36">
        <v>1894.5166666666669</v>
      </c>
      <c r="J50" s="36">
        <v>1930.0333333333338</v>
      </c>
      <c r="K50" s="31">
        <v>1859</v>
      </c>
      <c r="L50" s="31">
        <v>1801.6</v>
      </c>
      <c r="M50" s="31">
        <v>6.2339500000000001</v>
      </c>
      <c r="N50" s="1"/>
      <c r="O50" s="1"/>
    </row>
    <row r="51" spans="1:15" ht="12.75" customHeight="1" x14ac:dyDescent="0.2">
      <c r="A51" s="33">
        <v>41</v>
      </c>
      <c r="B51" s="53" t="s">
        <v>62</v>
      </c>
      <c r="C51" s="31">
        <v>6602.25</v>
      </c>
      <c r="D51" s="36">
        <v>6628.0333333333328</v>
      </c>
      <c r="E51" s="36">
        <v>6506.2666666666655</v>
      </c>
      <c r="F51" s="36">
        <v>6410.2833333333328</v>
      </c>
      <c r="G51" s="36">
        <v>6288.5166666666655</v>
      </c>
      <c r="H51" s="36">
        <v>6724.0166666666655</v>
      </c>
      <c r="I51" s="36">
        <v>6845.7833333333319</v>
      </c>
      <c r="J51" s="36">
        <v>6941.7666666666655</v>
      </c>
      <c r="K51" s="31">
        <v>6749.8</v>
      </c>
      <c r="L51" s="31">
        <v>6532.05</v>
      </c>
      <c r="M51" s="31">
        <v>1.2077</v>
      </c>
      <c r="N51" s="1"/>
      <c r="O51" s="1"/>
    </row>
    <row r="52" spans="1:15" ht="12.75" customHeight="1" x14ac:dyDescent="0.2">
      <c r="A52" s="33">
        <v>42</v>
      </c>
      <c r="B52" s="53" t="s">
        <v>64</v>
      </c>
      <c r="C52" s="31">
        <v>730.55</v>
      </c>
      <c r="D52" s="36">
        <v>733.73333333333323</v>
      </c>
      <c r="E52" s="36">
        <v>721.31666666666649</v>
      </c>
      <c r="F52" s="36">
        <v>712.08333333333326</v>
      </c>
      <c r="G52" s="36">
        <v>699.66666666666652</v>
      </c>
      <c r="H52" s="36">
        <v>742.96666666666647</v>
      </c>
      <c r="I52" s="36">
        <v>755.38333333333321</v>
      </c>
      <c r="J52" s="36">
        <v>764.61666666666645</v>
      </c>
      <c r="K52" s="31">
        <v>746.15</v>
      </c>
      <c r="L52" s="31">
        <v>724.5</v>
      </c>
      <c r="M52" s="31">
        <v>44.68871</v>
      </c>
      <c r="N52" s="1"/>
      <c r="O52" s="1"/>
    </row>
    <row r="53" spans="1:15" ht="12.75" customHeight="1" x14ac:dyDescent="0.2">
      <c r="A53" s="33">
        <v>43</v>
      </c>
      <c r="B53" s="53" t="s">
        <v>65</v>
      </c>
      <c r="C53" s="31">
        <v>1148.7</v>
      </c>
      <c r="D53" s="36">
        <v>1139.7833333333335</v>
      </c>
      <c r="E53" s="36">
        <v>1124.116666666667</v>
      </c>
      <c r="F53" s="36">
        <v>1099.5333333333335</v>
      </c>
      <c r="G53" s="36">
        <v>1083.866666666667</v>
      </c>
      <c r="H53" s="36">
        <v>1164.366666666667</v>
      </c>
      <c r="I53" s="36">
        <v>1180.0333333333335</v>
      </c>
      <c r="J53" s="36">
        <v>1204.616666666667</v>
      </c>
      <c r="K53" s="31">
        <v>1155.45</v>
      </c>
      <c r="L53" s="31">
        <v>1115.2</v>
      </c>
      <c r="M53" s="31">
        <v>18.607220000000002</v>
      </c>
      <c r="N53" s="1"/>
      <c r="O53" s="1"/>
    </row>
    <row r="54" spans="1:15" ht="12.75" customHeight="1" x14ac:dyDescent="0.2">
      <c r="A54" s="33">
        <v>44</v>
      </c>
      <c r="B54" s="53" t="s">
        <v>330</v>
      </c>
      <c r="C54" s="31">
        <v>551.15</v>
      </c>
      <c r="D54" s="36">
        <v>550.36666666666667</v>
      </c>
      <c r="E54" s="36">
        <v>537.83333333333337</v>
      </c>
      <c r="F54" s="36">
        <v>524.51666666666665</v>
      </c>
      <c r="G54" s="36">
        <v>511.98333333333335</v>
      </c>
      <c r="H54" s="36">
        <v>563.68333333333339</v>
      </c>
      <c r="I54" s="36">
        <v>576.2166666666667</v>
      </c>
      <c r="J54" s="36">
        <v>589.53333333333342</v>
      </c>
      <c r="K54" s="31">
        <v>562.9</v>
      </c>
      <c r="L54" s="31">
        <v>537.04999999999995</v>
      </c>
      <c r="M54" s="31">
        <v>10.740209999999999</v>
      </c>
      <c r="N54" s="1"/>
      <c r="O54" s="1"/>
    </row>
    <row r="55" spans="1:15" ht="12.75" customHeight="1" x14ac:dyDescent="0.2">
      <c r="A55" s="33">
        <v>45</v>
      </c>
      <c r="B55" s="53" t="s">
        <v>269</v>
      </c>
      <c r="C55" s="31">
        <v>3731.7</v>
      </c>
      <c r="D55" s="36">
        <v>3734.9666666666667</v>
      </c>
      <c r="E55" s="36">
        <v>3701.2333333333336</v>
      </c>
      <c r="F55" s="36">
        <v>3670.7666666666669</v>
      </c>
      <c r="G55" s="36">
        <v>3637.0333333333338</v>
      </c>
      <c r="H55" s="36">
        <v>3765.4333333333334</v>
      </c>
      <c r="I55" s="36">
        <v>3799.1666666666661</v>
      </c>
      <c r="J55" s="36">
        <v>3829.6333333333332</v>
      </c>
      <c r="K55" s="31">
        <v>3768.7</v>
      </c>
      <c r="L55" s="31">
        <v>3704.5</v>
      </c>
      <c r="M55" s="31">
        <v>5.6553300000000002</v>
      </c>
      <c r="N55" s="1"/>
      <c r="O55" s="1"/>
    </row>
    <row r="56" spans="1:15" ht="12" customHeight="1" x14ac:dyDescent="0.2">
      <c r="A56" s="33">
        <v>46</v>
      </c>
      <c r="B56" s="53" t="s">
        <v>66</v>
      </c>
      <c r="C56" s="31">
        <v>1116.55</v>
      </c>
      <c r="D56" s="36">
        <v>1115.95</v>
      </c>
      <c r="E56" s="36">
        <v>1105.6000000000001</v>
      </c>
      <c r="F56" s="36">
        <v>1094.6500000000001</v>
      </c>
      <c r="G56" s="36">
        <v>1084.3000000000002</v>
      </c>
      <c r="H56" s="36">
        <v>1126.9000000000001</v>
      </c>
      <c r="I56" s="36">
        <v>1137.25</v>
      </c>
      <c r="J56" s="36">
        <v>1148.2</v>
      </c>
      <c r="K56" s="31">
        <v>1126.3</v>
      </c>
      <c r="L56" s="31">
        <v>1105</v>
      </c>
      <c r="M56" s="31">
        <v>123.03695999999999</v>
      </c>
      <c r="N56" s="1"/>
      <c r="O56" s="1"/>
    </row>
    <row r="57" spans="1:15" ht="12.75" customHeight="1" x14ac:dyDescent="0.2">
      <c r="A57" s="33">
        <v>47</v>
      </c>
      <c r="B57" s="53" t="s">
        <v>67</v>
      </c>
      <c r="C57" s="31">
        <v>7136.55</v>
      </c>
      <c r="D57" s="36">
        <v>7140.5166666666664</v>
      </c>
      <c r="E57" s="36">
        <v>7101.0333333333328</v>
      </c>
      <c r="F57" s="36">
        <v>7065.5166666666664</v>
      </c>
      <c r="G57" s="36">
        <v>7026.0333333333328</v>
      </c>
      <c r="H57" s="36">
        <v>7176.0333333333328</v>
      </c>
      <c r="I57" s="36">
        <v>7215.5166666666664</v>
      </c>
      <c r="J57" s="36">
        <v>7251.0333333333328</v>
      </c>
      <c r="K57" s="31">
        <v>7180</v>
      </c>
      <c r="L57" s="31">
        <v>7105</v>
      </c>
      <c r="M57" s="31">
        <v>3.27976</v>
      </c>
      <c r="N57" s="1"/>
      <c r="O57" s="1"/>
    </row>
    <row r="58" spans="1:15" ht="12.75" customHeight="1" x14ac:dyDescent="0.2">
      <c r="A58" s="33">
        <v>48</v>
      </c>
      <c r="B58" s="53" t="s">
        <v>70</v>
      </c>
      <c r="C58" s="31">
        <v>7319.1</v>
      </c>
      <c r="D58" s="36">
        <v>7323.05</v>
      </c>
      <c r="E58" s="36">
        <v>7257.3</v>
      </c>
      <c r="F58" s="36">
        <v>7195.5</v>
      </c>
      <c r="G58" s="36">
        <v>7129.75</v>
      </c>
      <c r="H58" s="36">
        <v>7384.85</v>
      </c>
      <c r="I58" s="36">
        <v>7450.6</v>
      </c>
      <c r="J58" s="36">
        <v>7512.4000000000005</v>
      </c>
      <c r="K58" s="31">
        <v>7388.8</v>
      </c>
      <c r="L58" s="31">
        <v>7261.25</v>
      </c>
      <c r="M58" s="31">
        <v>8.3080999999999996</v>
      </c>
      <c r="N58" s="1"/>
      <c r="O58" s="1"/>
    </row>
    <row r="59" spans="1:15" ht="12.75" customHeight="1" x14ac:dyDescent="0.2">
      <c r="A59" s="33">
        <v>49</v>
      </c>
      <c r="B59" s="53" t="s">
        <v>69</v>
      </c>
      <c r="C59" s="31">
        <v>1600.5</v>
      </c>
      <c r="D59" s="36">
        <v>1595.95</v>
      </c>
      <c r="E59" s="36">
        <v>1585.5500000000002</v>
      </c>
      <c r="F59" s="36">
        <v>1570.6000000000001</v>
      </c>
      <c r="G59" s="36">
        <v>1560.2000000000003</v>
      </c>
      <c r="H59" s="36">
        <v>1610.9</v>
      </c>
      <c r="I59" s="36">
        <v>1621.3000000000002</v>
      </c>
      <c r="J59" s="36">
        <v>1636.25</v>
      </c>
      <c r="K59" s="31">
        <v>1606.35</v>
      </c>
      <c r="L59" s="31">
        <v>1581</v>
      </c>
      <c r="M59" s="31">
        <v>11.394729999999999</v>
      </c>
      <c r="N59" s="1"/>
      <c r="O59" s="1"/>
    </row>
    <row r="60" spans="1:15" ht="12.75" customHeight="1" x14ac:dyDescent="0.2">
      <c r="A60" s="33">
        <v>50</v>
      </c>
      <c r="B60" s="53" t="s">
        <v>270</v>
      </c>
      <c r="C60" s="31">
        <v>8472.7999999999993</v>
      </c>
      <c r="D60" s="36">
        <v>8325.4333333333325</v>
      </c>
      <c r="E60" s="36">
        <v>8150.866666666665</v>
      </c>
      <c r="F60" s="36">
        <v>7828.9333333333325</v>
      </c>
      <c r="G60" s="36">
        <v>7654.366666666665</v>
      </c>
      <c r="H60" s="36">
        <v>8647.366666666665</v>
      </c>
      <c r="I60" s="36">
        <v>8821.9333333333343</v>
      </c>
      <c r="J60" s="36">
        <v>9143.866666666665</v>
      </c>
      <c r="K60" s="31">
        <v>8500</v>
      </c>
      <c r="L60" s="31">
        <v>8003.5</v>
      </c>
      <c r="M60" s="31">
        <v>1.3567499999999999</v>
      </c>
      <c r="N60" s="1"/>
      <c r="O60" s="1"/>
    </row>
    <row r="61" spans="1:15" ht="12.75" customHeight="1" x14ac:dyDescent="0.2">
      <c r="A61" s="33">
        <v>51</v>
      </c>
      <c r="B61" s="53" t="s">
        <v>334</v>
      </c>
      <c r="C61" s="31">
        <v>2475.65</v>
      </c>
      <c r="D61" s="36">
        <v>2467.3166666666671</v>
      </c>
      <c r="E61" s="36">
        <v>2425.9333333333343</v>
      </c>
      <c r="F61" s="36">
        <v>2376.2166666666672</v>
      </c>
      <c r="G61" s="36">
        <v>2334.8333333333344</v>
      </c>
      <c r="H61" s="36">
        <v>2517.0333333333342</v>
      </c>
      <c r="I61" s="36">
        <v>2558.4166666666665</v>
      </c>
      <c r="J61" s="36">
        <v>2608.1333333333341</v>
      </c>
      <c r="K61" s="31">
        <v>2508.6999999999998</v>
      </c>
      <c r="L61" s="31">
        <v>2417.6</v>
      </c>
      <c r="M61" s="31">
        <v>0.59241999999999995</v>
      </c>
      <c r="N61" s="1"/>
      <c r="O61" s="1"/>
    </row>
    <row r="62" spans="1:15" ht="12.75" customHeight="1" x14ac:dyDescent="0.2">
      <c r="A62" s="33">
        <v>52</v>
      </c>
      <c r="B62" s="53" t="s">
        <v>71</v>
      </c>
      <c r="C62" s="31">
        <v>2641.95</v>
      </c>
      <c r="D62" s="36">
        <v>2621.9833333333331</v>
      </c>
      <c r="E62" s="36">
        <v>2591.9666666666662</v>
      </c>
      <c r="F62" s="36">
        <v>2541.9833333333331</v>
      </c>
      <c r="G62" s="36">
        <v>2511.9666666666662</v>
      </c>
      <c r="H62" s="36">
        <v>2671.9666666666662</v>
      </c>
      <c r="I62" s="36">
        <v>2701.9833333333336</v>
      </c>
      <c r="J62" s="36">
        <v>2751.9666666666662</v>
      </c>
      <c r="K62" s="31">
        <v>2652</v>
      </c>
      <c r="L62" s="31">
        <v>2572</v>
      </c>
      <c r="M62" s="31">
        <v>2.1687500000000002</v>
      </c>
      <c r="N62" s="1"/>
      <c r="O62" s="1"/>
    </row>
    <row r="63" spans="1:15" ht="12.75" customHeight="1" x14ac:dyDescent="0.2">
      <c r="A63" s="33">
        <v>53</v>
      </c>
      <c r="B63" s="53" t="s">
        <v>72</v>
      </c>
      <c r="C63" s="31">
        <v>382.75</v>
      </c>
      <c r="D63" s="36">
        <v>384.56666666666666</v>
      </c>
      <c r="E63" s="36">
        <v>378.68333333333334</v>
      </c>
      <c r="F63" s="36">
        <v>374.61666666666667</v>
      </c>
      <c r="G63" s="36">
        <v>368.73333333333335</v>
      </c>
      <c r="H63" s="36">
        <v>388.63333333333333</v>
      </c>
      <c r="I63" s="36">
        <v>394.51666666666665</v>
      </c>
      <c r="J63" s="36">
        <v>398.58333333333331</v>
      </c>
      <c r="K63" s="31">
        <v>390.45</v>
      </c>
      <c r="L63" s="31">
        <v>380.5</v>
      </c>
      <c r="M63" s="31">
        <v>15.024470000000001</v>
      </c>
      <c r="N63" s="1"/>
      <c r="O63" s="1"/>
    </row>
    <row r="64" spans="1:15" ht="12.75" customHeight="1" x14ac:dyDescent="0.2">
      <c r="A64" s="33">
        <v>54</v>
      </c>
      <c r="B64" s="53" t="s">
        <v>73</v>
      </c>
      <c r="C64" s="31">
        <v>226.2</v>
      </c>
      <c r="D64" s="36">
        <v>227.68333333333331</v>
      </c>
      <c r="E64" s="36">
        <v>224.16666666666663</v>
      </c>
      <c r="F64" s="36">
        <v>222.13333333333333</v>
      </c>
      <c r="G64" s="36">
        <v>218.61666666666665</v>
      </c>
      <c r="H64" s="36">
        <v>229.71666666666661</v>
      </c>
      <c r="I64" s="36">
        <v>233.23333333333332</v>
      </c>
      <c r="J64" s="36">
        <v>235.26666666666659</v>
      </c>
      <c r="K64" s="31">
        <v>231.2</v>
      </c>
      <c r="L64" s="31">
        <v>225.65</v>
      </c>
      <c r="M64" s="31">
        <v>71.311750000000004</v>
      </c>
      <c r="N64" s="1"/>
      <c r="O64" s="1"/>
    </row>
    <row r="65" spans="1:15" ht="12.75" customHeight="1" x14ac:dyDescent="0.2">
      <c r="A65" s="33">
        <v>55</v>
      </c>
      <c r="B65" s="53" t="s">
        <v>74</v>
      </c>
      <c r="C65" s="31">
        <v>230.65</v>
      </c>
      <c r="D65" s="36">
        <v>230.21666666666667</v>
      </c>
      <c r="E65" s="36">
        <v>228.93333333333334</v>
      </c>
      <c r="F65" s="36">
        <v>227.21666666666667</v>
      </c>
      <c r="G65" s="36">
        <v>225.93333333333334</v>
      </c>
      <c r="H65" s="36">
        <v>231.93333333333334</v>
      </c>
      <c r="I65" s="36">
        <v>233.2166666666667</v>
      </c>
      <c r="J65" s="36">
        <v>234.93333333333334</v>
      </c>
      <c r="K65" s="31">
        <v>231.5</v>
      </c>
      <c r="L65" s="31">
        <v>228.5</v>
      </c>
      <c r="M65" s="31">
        <v>94.459779999999995</v>
      </c>
      <c r="N65" s="1"/>
      <c r="O65" s="1"/>
    </row>
    <row r="66" spans="1:15" ht="12.75" customHeight="1" x14ac:dyDescent="0.2">
      <c r="A66" s="33">
        <v>56</v>
      </c>
      <c r="B66" s="53" t="s">
        <v>271</v>
      </c>
      <c r="C66" s="31">
        <v>135.19999999999999</v>
      </c>
      <c r="D66" s="36">
        <v>135.4</v>
      </c>
      <c r="E66" s="36">
        <v>133.4</v>
      </c>
      <c r="F66" s="36">
        <v>131.6</v>
      </c>
      <c r="G66" s="36">
        <v>129.6</v>
      </c>
      <c r="H66" s="36">
        <v>137.20000000000002</v>
      </c>
      <c r="I66" s="36">
        <v>139.20000000000002</v>
      </c>
      <c r="J66" s="36">
        <v>141.00000000000003</v>
      </c>
      <c r="K66" s="31">
        <v>137.4</v>
      </c>
      <c r="L66" s="31">
        <v>133.6</v>
      </c>
      <c r="M66" s="31">
        <v>149.91995</v>
      </c>
      <c r="N66" s="1"/>
      <c r="O66" s="1"/>
    </row>
    <row r="67" spans="1:15" ht="12.75" customHeight="1" x14ac:dyDescent="0.2">
      <c r="A67" s="33">
        <v>57</v>
      </c>
      <c r="B67" s="53" t="s">
        <v>335</v>
      </c>
      <c r="C67" s="31">
        <v>51.65</v>
      </c>
      <c r="D67" s="36">
        <v>51.849999999999994</v>
      </c>
      <c r="E67" s="36">
        <v>50.899999999999991</v>
      </c>
      <c r="F67" s="36">
        <v>50.15</v>
      </c>
      <c r="G67" s="36">
        <v>49.199999999999996</v>
      </c>
      <c r="H67" s="36">
        <v>52.599999999999987</v>
      </c>
      <c r="I67" s="36">
        <v>53.54999999999999</v>
      </c>
      <c r="J67" s="36">
        <v>54.299999999999983</v>
      </c>
      <c r="K67" s="31">
        <v>52.8</v>
      </c>
      <c r="L67" s="31">
        <v>51.1</v>
      </c>
      <c r="M67" s="31">
        <v>522.45276999999999</v>
      </c>
      <c r="N67" s="1"/>
      <c r="O67" s="1"/>
    </row>
    <row r="68" spans="1:15" ht="12.75" customHeight="1" x14ac:dyDescent="0.2">
      <c r="A68" s="33">
        <v>58</v>
      </c>
      <c r="B68" s="53" t="s">
        <v>331</v>
      </c>
      <c r="C68" s="31">
        <v>3014.6</v>
      </c>
      <c r="D68" s="36">
        <v>3008.1333333333337</v>
      </c>
      <c r="E68" s="36">
        <v>2969.2666666666673</v>
      </c>
      <c r="F68" s="36">
        <v>2923.9333333333338</v>
      </c>
      <c r="G68" s="36">
        <v>2885.0666666666675</v>
      </c>
      <c r="H68" s="36">
        <v>3053.4666666666672</v>
      </c>
      <c r="I68" s="36">
        <v>3092.333333333333</v>
      </c>
      <c r="J68" s="36">
        <v>3137.666666666667</v>
      </c>
      <c r="K68" s="31">
        <v>3047</v>
      </c>
      <c r="L68" s="31">
        <v>2962.8</v>
      </c>
      <c r="M68" s="31">
        <v>0.17021</v>
      </c>
      <c r="N68" s="1"/>
      <c r="O68" s="1"/>
    </row>
    <row r="69" spans="1:15" ht="12.75" customHeight="1" x14ac:dyDescent="0.2">
      <c r="A69" s="33">
        <v>59</v>
      </c>
      <c r="B69" s="53" t="s">
        <v>75</v>
      </c>
      <c r="C69" s="31">
        <v>1515.8</v>
      </c>
      <c r="D69" s="36">
        <v>1517.9166666666667</v>
      </c>
      <c r="E69" s="36">
        <v>1503.4333333333334</v>
      </c>
      <c r="F69" s="36">
        <v>1491.0666666666666</v>
      </c>
      <c r="G69" s="36">
        <v>1476.5833333333333</v>
      </c>
      <c r="H69" s="36">
        <v>1530.2833333333335</v>
      </c>
      <c r="I69" s="36">
        <v>1544.7666666666667</v>
      </c>
      <c r="J69" s="36">
        <v>1557.1333333333337</v>
      </c>
      <c r="K69" s="31">
        <v>1532.4</v>
      </c>
      <c r="L69" s="31">
        <v>1505.55</v>
      </c>
      <c r="M69" s="31">
        <v>2.44001</v>
      </c>
      <c r="N69" s="1"/>
      <c r="O69" s="1"/>
    </row>
    <row r="70" spans="1:15" ht="12.75" customHeight="1" x14ac:dyDescent="0.2">
      <c r="A70" s="33">
        <v>60</v>
      </c>
      <c r="B70" s="53" t="s">
        <v>336</v>
      </c>
      <c r="C70" s="31">
        <v>5754.1</v>
      </c>
      <c r="D70" s="36">
        <v>5786.55</v>
      </c>
      <c r="E70" s="36">
        <v>5688.75</v>
      </c>
      <c r="F70" s="36">
        <v>5623.4</v>
      </c>
      <c r="G70" s="36">
        <v>5525.5999999999995</v>
      </c>
      <c r="H70" s="36">
        <v>5851.9000000000005</v>
      </c>
      <c r="I70" s="36">
        <v>5949.7000000000016</v>
      </c>
      <c r="J70" s="36">
        <v>6015.0500000000011</v>
      </c>
      <c r="K70" s="31">
        <v>5884.35</v>
      </c>
      <c r="L70" s="31">
        <v>5721.2</v>
      </c>
      <c r="M70" s="31">
        <v>7.3630000000000001E-2</v>
      </c>
      <c r="N70" s="1"/>
      <c r="O70" s="1"/>
    </row>
    <row r="71" spans="1:15" ht="12.75" customHeight="1" x14ac:dyDescent="0.2">
      <c r="A71" s="33">
        <v>61</v>
      </c>
      <c r="B71" s="53" t="s">
        <v>332</v>
      </c>
      <c r="C71" s="31">
        <v>3192.3</v>
      </c>
      <c r="D71" s="36">
        <v>3180.25</v>
      </c>
      <c r="E71" s="36">
        <v>3163.6</v>
      </c>
      <c r="F71" s="36">
        <v>3134.9</v>
      </c>
      <c r="G71" s="36">
        <v>3118.25</v>
      </c>
      <c r="H71" s="36">
        <v>3208.95</v>
      </c>
      <c r="I71" s="36">
        <v>3225.5999999999995</v>
      </c>
      <c r="J71" s="36">
        <v>3254.2999999999997</v>
      </c>
      <c r="K71" s="31">
        <v>3196.9</v>
      </c>
      <c r="L71" s="31">
        <v>3151.55</v>
      </c>
      <c r="M71" s="31">
        <v>1.90899</v>
      </c>
      <c r="N71" s="1"/>
      <c r="O71" s="1"/>
    </row>
    <row r="72" spans="1:15" ht="12.75" customHeight="1" x14ac:dyDescent="0.2">
      <c r="A72" s="33">
        <v>62</v>
      </c>
      <c r="B72" s="53" t="s">
        <v>77</v>
      </c>
      <c r="C72" s="31">
        <v>579.35</v>
      </c>
      <c r="D72" s="36">
        <v>580.41666666666663</v>
      </c>
      <c r="E72" s="36">
        <v>575.68333333333328</v>
      </c>
      <c r="F72" s="36">
        <v>572.01666666666665</v>
      </c>
      <c r="G72" s="36">
        <v>567.2833333333333</v>
      </c>
      <c r="H72" s="36">
        <v>584.08333333333326</v>
      </c>
      <c r="I72" s="36">
        <v>588.81666666666661</v>
      </c>
      <c r="J72" s="36">
        <v>592.48333333333323</v>
      </c>
      <c r="K72" s="31">
        <v>585.15</v>
      </c>
      <c r="L72" s="31">
        <v>576.75</v>
      </c>
      <c r="M72" s="31">
        <v>9.7837599999999991</v>
      </c>
      <c r="N72" s="1"/>
      <c r="O72" s="1"/>
    </row>
    <row r="73" spans="1:15" ht="12.75" customHeight="1" x14ac:dyDescent="0.2">
      <c r="A73" s="33">
        <v>63</v>
      </c>
      <c r="B73" s="53" t="s">
        <v>337</v>
      </c>
      <c r="C73" s="31">
        <v>1722.45</v>
      </c>
      <c r="D73" s="36">
        <v>1726.3333333333333</v>
      </c>
      <c r="E73" s="36">
        <v>1707.3666666666666</v>
      </c>
      <c r="F73" s="36">
        <v>1692.2833333333333</v>
      </c>
      <c r="G73" s="36">
        <v>1673.3166666666666</v>
      </c>
      <c r="H73" s="36">
        <v>1741.4166666666665</v>
      </c>
      <c r="I73" s="36">
        <v>1760.3833333333332</v>
      </c>
      <c r="J73" s="36">
        <v>1775.4666666666665</v>
      </c>
      <c r="K73" s="31">
        <v>1745.3</v>
      </c>
      <c r="L73" s="31">
        <v>1711.25</v>
      </c>
      <c r="M73" s="31">
        <v>3.8406199999999999</v>
      </c>
      <c r="N73" s="1"/>
      <c r="O73" s="1"/>
    </row>
    <row r="74" spans="1:15" ht="12.75" customHeight="1" x14ac:dyDescent="0.2">
      <c r="A74" s="33">
        <v>64</v>
      </c>
      <c r="B74" s="53" t="s">
        <v>76</v>
      </c>
      <c r="C74" s="31">
        <v>191.85</v>
      </c>
      <c r="D74" s="36">
        <v>191.85</v>
      </c>
      <c r="E74" s="36">
        <v>190</v>
      </c>
      <c r="F74" s="36">
        <v>188.15</v>
      </c>
      <c r="G74" s="36">
        <v>186.3</v>
      </c>
      <c r="H74" s="36">
        <v>193.7</v>
      </c>
      <c r="I74" s="36">
        <v>195.54999999999995</v>
      </c>
      <c r="J74" s="36">
        <v>197.39999999999998</v>
      </c>
      <c r="K74" s="31">
        <v>193.7</v>
      </c>
      <c r="L74" s="31">
        <v>190</v>
      </c>
      <c r="M74" s="31">
        <v>223.03305</v>
      </c>
      <c r="N74" s="1"/>
      <c r="O74" s="1"/>
    </row>
    <row r="75" spans="1:15" ht="12.75" customHeight="1" x14ac:dyDescent="0.2">
      <c r="A75" s="33">
        <v>65</v>
      </c>
      <c r="B75" s="53" t="s">
        <v>78</v>
      </c>
      <c r="C75" s="31">
        <v>1233.8499999999999</v>
      </c>
      <c r="D75" s="36">
        <v>1232.1833333333334</v>
      </c>
      <c r="E75" s="36">
        <v>1222.9666666666667</v>
      </c>
      <c r="F75" s="36">
        <v>1212.0833333333333</v>
      </c>
      <c r="G75" s="36">
        <v>1202.8666666666666</v>
      </c>
      <c r="H75" s="36">
        <v>1243.0666666666668</v>
      </c>
      <c r="I75" s="36">
        <v>1252.2833333333335</v>
      </c>
      <c r="J75" s="36">
        <v>1263.166666666667</v>
      </c>
      <c r="K75" s="31">
        <v>1241.4000000000001</v>
      </c>
      <c r="L75" s="31">
        <v>1221.3</v>
      </c>
      <c r="M75" s="31">
        <v>4.0960000000000001</v>
      </c>
      <c r="N75" s="1"/>
      <c r="O75" s="1"/>
    </row>
    <row r="76" spans="1:15" ht="12.75" customHeight="1" x14ac:dyDescent="0.2">
      <c r="A76" s="33">
        <v>66</v>
      </c>
      <c r="B76" s="53" t="s">
        <v>81</v>
      </c>
      <c r="C76" s="31">
        <v>222.25</v>
      </c>
      <c r="D76" s="36">
        <v>219.25</v>
      </c>
      <c r="E76" s="36">
        <v>215.5</v>
      </c>
      <c r="F76" s="36">
        <v>208.75</v>
      </c>
      <c r="G76" s="36">
        <v>205</v>
      </c>
      <c r="H76" s="36">
        <v>226</v>
      </c>
      <c r="I76" s="36">
        <v>229.75</v>
      </c>
      <c r="J76" s="36">
        <v>236.5</v>
      </c>
      <c r="K76" s="31">
        <v>223</v>
      </c>
      <c r="L76" s="31">
        <v>212.5</v>
      </c>
      <c r="M76" s="31">
        <v>638.67429000000004</v>
      </c>
      <c r="N76" s="1"/>
      <c r="O76" s="1"/>
    </row>
    <row r="77" spans="1:15" ht="12.75" customHeight="1" x14ac:dyDescent="0.2">
      <c r="A77" s="33">
        <v>67</v>
      </c>
      <c r="B77" s="53" t="s">
        <v>85</v>
      </c>
      <c r="C77" s="31">
        <v>480.95</v>
      </c>
      <c r="D77" s="36">
        <v>480</v>
      </c>
      <c r="E77" s="36">
        <v>475</v>
      </c>
      <c r="F77" s="36">
        <v>469.05</v>
      </c>
      <c r="G77" s="36">
        <v>464.05</v>
      </c>
      <c r="H77" s="36">
        <v>485.95</v>
      </c>
      <c r="I77" s="36">
        <v>490.95</v>
      </c>
      <c r="J77" s="36">
        <v>496.9</v>
      </c>
      <c r="K77" s="31">
        <v>485</v>
      </c>
      <c r="L77" s="31">
        <v>474.05</v>
      </c>
      <c r="M77" s="31">
        <v>64.869280000000003</v>
      </c>
      <c r="N77" s="1"/>
      <c r="O77" s="1"/>
    </row>
    <row r="78" spans="1:15" ht="12.75" customHeight="1" x14ac:dyDescent="0.2">
      <c r="A78" s="33">
        <v>68</v>
      </c>
      <c r="B78" s="53" t="s">
        <v>80</v>
      </c>
      <c r="C78" s="31">
        <v>1125</v>
      </c>
      <c r="D78" s="36">
        <v>1117.05</v>
      </c>
      <c r="E78" s="36">
        <v>1097.75</v>
      </c>
      <c r="F78" s="36">
        <v>1070.5</v>
      </c>
      <c r="G78" s="36">
        <v>1051.2</v>
      </c>
      <c r="H78" s="36">
        <v>1144.3</v>
      </c>
      <c r="I78" s="36">
        <v>1163.5999999999997</v>
      </c>
      <c r="J78" s="36">
        <v>1190.8499999999999</v>
      </c>
      <c r="K78" s="31">
        <v>1136.3499999999999</v>
      </c>
      <c r="L78" s="31">
        <v>1089.8</v>
      </c>
      <c r="M78" s="31">
        <v>117.53391000000001</v>
      </c>
      <c r="N78" s="1"/>
      <c r="O78" s="1"/>
    </row>
    <row r="79" spans="1:15" ht="12.75" customHeight="1" x14ac:dyDescent="0.2">
      <c r="A79" s="33">
        <v>69</v>
      </c>
      <c r="B79" s="53" t="s">
        <v>843</v>
      </c>
      <c r="C79" s="31">
        <v>576.04999999999995</v>
      </c>
      <c r="D79" s="36">
        <v>577.65</v>
      </c>
      <c r="E79" s="36">
        <v>570.5</v>
      </c>
      <c r="F79" s="36">
        <v>564.95000000000005</v>
      </c>
      <c r="G79" s="36">
        <v>557.80000000000007</v>
      </c>
      <c r="H79" s="36">
        <v>583.19999999999993</v>
      </c>
      <c r="I79" s="36">
        <v>590.3499999999998</v>
      </c>
      <c r="J79" s="36">
        <v>595.89999999999986</v>
      </c>
      <c r="K79" s="31">
        <v>584.79999999999995</v>
      </c>
      <c r="L79" s="31">
        <v>572.1</v>
      </c>
      <c r="M79" s="31">
        <v>1.36948</v>
      </c>
      <c r="N79" s="1"/>
      <c r="O79" s="1"/>
    </row>
    <row r="80" spans="1:15" ht="12.75" customHeight="1" x14ac:dyDescent="0.2">
      <c r="A80" s="33">
        <v>70</v>
      </c>
      <c r="B80" s="53" t="s">
        <v>82</v>
      </c>
      <c r="C80" s="31">
        <v>276.10000000000002</v>
      </c>
      <c r="D80" s="36">
        <v>278.26666666666665</v>
      </c>
      <c r="E80" s="36">
        <v>273.08333333333331</v>
      </c>
      <c r="F80" s="36">
        <v>270.06666666666666</v>
      </c>
      <c r="G80" s="36">
        <v>264.88333333333333</v>
      </c>
      <c r="H80" s="36">
        <v>281.2833333333333</v>
      </c>
      <c r="I80" s="36">
        <v>286.4666666666667</v>
      </c>
      <c r="J80" s="36">
        <v>289.48333333333329</v>
      </c>
      <c r="K80" s="31">
        <v>283.45</v>
      </c>
      <c r="L80" s="31">
        <v>275.25</v>
      </c>
      <c r="M80" s="31">
        <v>41.523940000000003</v>
      </c>
      <c r="N80" s="1"/>
      <c r="O80" s="1"/>
    </row>
    <row r="81" spans="1:15" ht="12.75" customHeight="1" x14ac:dyDescent="0.2">
      <c r="A81" s="33">
        <v>71</v>
      </c>
      <c r="B81" s="53" t="s">
        <v>338</v>
      </c>
      <c r="C81" s="31">
        <v>1436.2</v>
      </c>
      <c r="D81" s="36">
        <v>1425.0666666666666</v>
      </c>
      <c r="E81" s="36">
        <v>1391.1833333333332</v>
      </c>
      <c r="F81" s="36">
        <v>1346.1666666666665</v>
      </c>
      <c r="G81" s="36">
        <v>1312.2833333333331</v>
      </c>
      <c r="H81" s="36">
        <v>1470.0833333333333</v>
      </c>
      <c r="I81" s="36">
        <v>1503.9666666666665</v>
      </c>
      <c r="J81" s="36">
        <v>1548.9833333333333</v>
      </c>
      <c r="K81" s="31">
        <v>1458.95</v>
      </c>
      <c r="L81" s="31">
        <v>1380.05</v>
      </c>
      <c r="M81" s="31">
        <v>2.2392500000000002</v>
      </c>
      <c r="N81" s="1"/>
      <c r="O81" s="1"/>
    </row>
    <row r="82" spans="1:15" ht="12.75" customHeight="1" x14ac:dyDescent="0.2">
      <c r="A82" s="33">
        <v>72</v>
      </c>
      <c r="B82" s="53" t="s">
        <v>88</v>
      </c>
      <c r="C82" s="31">
        <v>799.15</v>
      </c>
      <c r="D82" s="36">
        <v>797.38333333333333</v>
      </c>
      <c r="E82" s="36">
        <v>786.76666666666665</v>
      </c>
      <c r="F82" s="36">
        <v>774.38333333333333</v>
      </c>
      <c r="G82" s="36">
        <v>763.76666666666665</v>
      </c>
      <c r="H82" s="36">
        <v>809.76666666666665</v>
      </c>
      <c r="I82" s="36">
        <v>820.38333333333321</v>
      </c>
      <c r="J82" s="36">
        <v>832.76666666666665</v>
      </c>
      <c r="K82" s="31">
        <v>808</v>
      </c>
      <c r="L82" s="31">
        <v>785</v>
      </c>
      <c r="M82" s="31">
        <v>21.95289</v>
      </c>
      <c r="N82" s="1"/>
      <c r="O82" s="1"/>
    </row>
    <row r="83" spans="1:15" ht="12.75" customHeight="1" x14ac:dyDescent="0.2">
      <c r="A83" s="33">
        <v>73</v>
      </c>
      <c r="B83" s="53" t="s">
        <v>844</v>
      </c>
      <c r="C83" s="31">
        <v>391.85</v>
      </c>
      <c r="D83" s="36">
        <v>392.7166666666667</v>
      </c>
      <c r="E83" s="36">
        <v>386.43333333333339</v>
      </c>
      <c r="F83" s="36">
        <v>381.01666666666671</v>
      </c>
      <c r="G83" s="36">
        <v>374.73333333333341</v>
      </c>
      <c r="H83" s="36">
        <v>398.13333333333338</v>
      </c>
      <c r="I83" s="36">
        <v>404.41666666666669</v>
      </c>
      <c r="J83" s="36">
        <v>409.83333333333337</v>
      </c>
      <c r="K83" s="31">
        <v>399</v>
      </c>
      <c r="L83" s="31">
        <v>387.3</v>
      </c>
      <c r="M83" s="31">
        <v>23.138079999999999</v>
      </c>
      <c r="N83" s="1"/>
      <c r="O83" s="1"/>
    </row>
    <row r="84" spans="1:15" ht="12.75" customHeight="1" x14ac:dyDescent="0.2">
      <c r="A84" s="33">
        <v>74</v>
      </c>
      <c r="B84" s="53" t="s">
        <v>339</v>
      </c>
      <c r="C84" s="31">
        <v>6888.45</v>
      </c>
      <c r="D84" s="36">
        <v>6915.833333333333</v>
      </c>
      <c r="E84" s="36">
        <v>6826.1666666666661</v>
      </c>
      <c r="F84" s="36">
        <v>6763.8833333333332</v>
      </c>
      <c r="G84" s="36">
        <v>6674.2166666666662</v>
      </c>
      <c r="H84" s="36">
        <v>6978.1166666666659</v>
      </c>
      <c r="I84" s="36">
        <v>7067.7833333333319</v>
      </c>
      <c r="J84" s="36">
        <v>7130.0666666666657</v>
      </c>
      <c r="K84" s="31">
        <v>7005.5</v>
      </c>
      <c r="L84" s="31">
        <v>6853.55</v>
      </c>
      <c r="M84" s="31">
        <v>5.8340000000000003E-2</v>
      </c>
      <c r="N84" s="1"/>
      <c r="O84" s="1"/>
    </row>
    <row r="85" spans="1:15" ht="12.75" customHeight="1" x14ac:dyDescent="0.2">
      <c r="A85" s="33">
        <v>75</v>
      </c>
      <c r="B85" s="53" t="s">
        <v>340</v>
      </c>
      <c r="C85" s="31">
        <v>1073.55</v>
      </c>
      <c r="D85" s="36">
        <v>1080.9333333333334</v>
      </c>
      <c r="E85" s="36">
        <v>1047.0666666666668</v>
      </c>
      <c r="F85" s="36">
        <v>1020.5833333333335</v>
      </c>
      <c r="G85" s="36">
        <v>986.71666666666692</v>
      </c>
      <c r="H85" s="36">
        <v>1107.4166666666667</v>
      </c>
      <c r="I85" s="36">
        <v>1141.2833333333335</v>
      </c>
      <c r="J85" s="36">
        <v>1167.7666666666667</v>
      </c>
      <c r="K85" s="31">
        <v>1114.8</v>
      </c>
      <c r="L85" s="31">
        <v>1054.45</v>
      </c>
      <c r="M85" s="31">
        <v>3.38185</v>
      </c>
      <c r="N85" s="1"/>
      <c r="O85" s="1"/>
    </row>
    <row r="86" spans="1:15" ht="12.75" customHeight="1" x14ac:dyDescent="0.2">
      <c r="A86" s="33">
        <v>76</v>
      </c>
      <c r="B86" s="53" t="s">
        <v>341</v>
      </c>
      <c r="C86" s="31">
        <v>1606.45</v>
      </c>
      <c r="D86" s="36">
        <v>1609.8333333333333</v>
      </c>
      <c r="E86" s="36">
        <v>1593.6666666666665</v>
      </c>
      <c r="F86" s="36">
        <v>1580.8833333333332</v>
      </c>
      <c r="G86" s="36">
        <v>1564.7166666666665</v>
      </c>
      <c r="H86" s="36">
        <v>1622.6166666666666</v>
      </c>
      <c r="I86" s="36">
        <v>1638.7833333333331</v>
      </c>
      <c r="J86" s="36">
        <v>1651.5666666666666</v>
      </c>
      <c r="K86" s="31">
        <v>1626</v>
      </c>
      <c r="L86" s="31">
        <v>1597.05</v>
      </c>
      <c r="M86" s="31">
        <v>0.84175</v>
      </c>
      <c r="N86" s="1"/>
      <c r="O86" s="1"/>
    </row>
    <row r="87" spans="1:15" ht="12.75" customHeight="1" x14ac:dyDescent="0.2">
      <c r="A87" s="33">
        <v>77</v>
      </c>
      <c r="B87" s="53" t="s">
        <v>342</v>
      </c>
      <c r="C87" s="31">
        <v>510</v>
      </c>
      <c r="D87" s="36">
        <v>506.95</v>
      </c>
      <c r="E87" s="36">
        <v>496.79999999999995</v>
      </c>
      <c r="F87" s="36">
        <v>483.59999999999997</v>
      </c>
      <c r="G87" s="36">
        <v>473.44999999999993</v>
      </c>
      <c r="H87" s="36">
        <v>520.15</v>
      </c>
      <c r="I87" s="36">
        <v>530.29999999999995</v>
      </c>
      <c r="J87" s="36">
        <v>543.5</v>
      </c>
      <c r="K87" s="31">
        <v>517.1</v>
      </c>
      <c r="L87" s="31">
        <v>493.75</v>
      </c>
      <c r="M87" s="31">
        <v>15.403779999999999</v>
      </c>
      <c r="N87" s="1"/>
      <c r="O87" s="1"/>
    </row>
    <row r="88" spans="1:15" ht="12.75" customHeight="1" x14ac:dyDescent="0.2">
      <c r="A88" s="33">
        <v>78</v>
      </c>
      <c r="B88" s="53" t="s">
        <v>83</v>
      </c>
      <c r="C88" s="31">
        <v>23184.3</v>
      </c>
      <c r="D88" s="36">
        <v>23072.666666666668</v>
      </c>
      <c r="E88" s="36">
        <v>22882.633333333335</v>
      </c>
      <c r="F88" s="36">
        <v>22580.966666666667</v>
      </c>
      <c r="G88" s="36">
        <v>22390.933333333334</v>
      </c>
      <c r="H88" s="36">
        <v>23374.333333333336</v>
      </c>
      <c r="I88" s="36">
        <v>23564.366666666669</v>
      </c>
      <c r="J88" s="36">
        <v>23866.033333333336</v>
      </c>
      <c r="K88" s="31">
        <v>23262.7</v>
      </c>
      <c r="L88" s="31">
        <v>22771</v>
      </c>
      <c r="M88" s="31">
        <v>0.19056999999999999</v>
      </c>
      <c r="N88" s="1"/>
      <c r="O88" s="1"/>
    </row>
    <row r="89" spans="1:15" ht="12.75" customHeight="1" x14ac:dyDescent="0.2">
      <c r="A89" s="33">
        <v>79</v>
      </c>
      <c r="B89" s="53" t="s">
        <v>343</v>
      </c>
      <c r="C89" s="31">
        <v>968.2</v>
      </c>
      <c r="D89" s="36">
        <v>980.51666666666677</v>
      </c>
      <c r="E89" s="36">
        <v>945.73333333333358</v>
      </c>
      <c r="F89" s="36">
        <v>923.26666666666677</v>
      </c>
      <c r="G89" s="36">
        <v>888.48333333333358</v>
      </c>
      <c r="H89" s="36">
        <v>1002.9833333333336</v>
      </c>
      <c r="I89" s="36">
        <v>1037.7666666666667</v>
      </c>
      <c r="J89" s="36">
        <v>1060.2333333333336</v>
      </c>
      <c r="K89" s="31">
        <v>1015.3</v>
      </c>
      <c r="L89" s="31">
        <v>958.05</v>
      </c>
      <c r="M89" s="31">
        <v>4.3799099999999997</v>
      </c>
      <c r="N89" s="1"/>
      <c r="O89" s="1"/>
    </row>
    <row r="90" spans="1:15" ht="12.75" customHeight="1" x14ac:dyDescent="0.2">
      <c r="A90" s="33">
        <v>80</v>
      </c>
      <c r="B90" s="53" t="s">
        <v>344</v>
      </c>
      <c r="C90" s="31">
        <v>19.399999999999999</v>
      </c>
      <c r="D90" s="36">
        <v>19.483333333333334</v>
      </c>
      <c r="E90" s="36">
        <v>19.216666666666669</v>
      </c>
      <c r="F90" s="36">
        <v>19.033333333333335</v>
      </c>
      <c r="G90" s="36">
        <v>18.766666666666669</v>
      </c>
      <c r="H90" s="36">
        <v>19.666666666666668</v>
      </c>
      <c r="I90" s="36">
        <v>19.933333333333334</v>
      </c>
      <c r="J90" s="36">
        <v>20.116666666666667</v>
      </c>
      <c r="K90" s="31">
        <v>19.75</v>
      </c>
      <c r="L90" s="31">
        <v>19.3</v>
      </c>
      <c r="M90" s="31">
        <v>169.66431</v>
      </c>
      <c r="N90" s="1"/>
      <c r="O90" s="1"/>
    </row>
    <row r="91" spans="1:15" ht="12.75" customHeight="1" x14ac:dyDescent="0.2">
      <c r="A91" s="33">
        <v>81</v>
      </c>
      <c r="B91" s="53" t="s">
        <v>86</v>
      </c>
      <c r="C91" s="31">
        <v>5138.6499999999996</v>
      </c>
      <c r="D91" s="36">
        <v>5106.8666666666659</v>
      </c>
      <c r="E91" s="36">
        <v>5044.0833333333321</v>
      </c>
      <c r="F91" s="36">
        <v>4949.5166666666664</v>
      </c>
      <c r="G91" s="36">
        <v>4886.7333333333327</v>
      </c>
      <c r="H91" s="36">
        <v>5201.4333333333316</v>
      </c>
      <c r="I91" s="36">
        <v>5264.2166666666662</v>
      </c>
      <c r="J91" s="36">
        <v>5358.783333333331</v>
      </c>
      <c r="K91" s="31">
        <v>5169.6499999999996</v>
      </c>
      <c r="L91" s="31">
        <v>5012.3</v>
      </c>
      <c r="M91" s="31">
        <v>3.2925200000000001</v>
      </c>
      <c r="N91" s="1"/>
      <c r="O91" s="1"/>
    </row>
    <row r="92" spans="1:15" ht="12.75" customHeight="1" x14ac:dyDescent="0.2">
      <c r="A92" s="33">
        <v>82</v>
      </c>
      <c r="B92" s="53" t="s">
        <v>333</v>
      </c>
      <c r="C92" s="31">
        <v>2275.85</v>
      </c>
      <c r="D92" s="36">
        <v>2283.6166666666668</v>
      </c>
      <c r="E92" s="36">
        <v>2237.2333333333336</v>
      </c>
      <c r="F92" s="36">
        <v>2198.6166666666668</v>
      </c>
      <c r="G92" s="36">
        <v>2152.2333333333336</v>
      </c>
      <c r="H92" s="36">
        <v>2322.2333333333336</v>
      </c>
      <c r="I92" s="36">
        <v>2368.6166666666668</v>
      </c>
      <c r="J92" s="36">
        <v>2407.2333333333336</v>
      </c>
      <c r="K92" s="31">
        <v>2330</v>
      </c>
      <c r="L92" s="31">
        <v>2245</v>
      </c>
      <c r="M92" s="31">
        <v>5.1509299999999998</v>
      </c>
      <c r="N92" s="1"/>
      <c r="O92" s="1"/>
    </row>
    <row r="93" spans="1:15" ht="12.75" customHeight="1" x14ac:dyDescent="0.2">
      <c r="A93" s="33">
        <v>83</v>
      </c>
      <c r="B93" s="53" t="s">
        <v>345</v>
      </c>
      <c r="C93" s="31">
        <v>2004.85</v>
      </c>
      <c r="D93" s="36">
        <v>2019.2833333333335</v>
      </c>
      <c r="E93" s="36">
        <v>1960.5666666666671</v>
      </c>
      <c r="F93" s="36">
        <v>1916.2833333333335</v>
      </c>
      <c r="G93" s="36">
        <v>1857.5666666666671</v>
      </c>
      <c r="H93" s="36">
        <v>2063.5666666666671</v>
      </c>
      <c r="I93" s="36">
        <v>2122.2833333333338</v>
      </c>
      <c r="J93" s="36">
        <v>2166.5666666666671</v>
      </c>
      <c r="K93" s="31">
        <v>2078</v>
      </c>
      <c r="L93" s="31">
        <v>1975</v>
      </c>
      <c r="M93" s="31">
        <v>3.00481</v>
      </c>
      <c r="N93" s="1"/>
      <c r="O93" s="1"/>
    </row>
    <row r="94" spans="1:15" ht="12.75" customHeight="1" x14ac:dyDescent="0.2">
      <c r="A94" s="33">
        <v>84</v>
      </c>
      <c r="B94" s="53" t="s">
        <v>351</v>
      </c>
      <c r="C94" s="31">
        <v>277.39999999999998</v>
      </c>
      <c r="D94" s="36">
        <v>279.5</v>
      </c>
      <c r="E94" s="36">
        <v>274.64999999999998</v>
      </c>
      <c r="F94" s="36">
        <v>271.89999999999998</v>
      </c>
      <c r="G94" s="36">
        <v>267.04999999999995</v>
      </c>
      <c r="H94" s="36">
        <v>282.25</v>
      </c>
      <c r="I94" s="36">
        <v>287.10000000000002</v>
      </c>
      <c r="J94" s="36">
        <v>289.85000000000002</v>
      </c>
      <c r="K94" s="31">
        <v>284.35000000000002</v>
      </c>
      <c r="L94" s="31">
        <v>276.75</v>
      </c>
      <c r="M94" s="31">
        <v>5.7727300000000001</v>
      </c>
      <c r="N94" s="1"/>
      <c r="O94" s="1"/>
    </row>
    <row r="95" spans="1:15" ht="12.75" customHeight="1" x14ac:dyDescent="0.2">
      <c r="A95" s="33">
        <v>85</v>
      </c>
      <c r="B95" s="53" t="s">
        <v>90</v>
      </c>
      <c r="C95" s="31">
        <v>794.15</v>
      </c>
      <c r="D95" s="36">
        <v>790.53333333333342</v>
      </c>
      <c r="E95" s="36">
        <v>782.06666666666683</v>
      </c>
      <c r="F95" s="36">
        <v>769.98333333333346</v>
      </c>
      <c r="G95" s="36">
        <v>761.51666666666688</v>
      </c>
      <c r="H95" s="36">
        <v>802.61666666666679</v>
      </c>
      <c r="I95" s="36">
        <v>811.08333333333326</v>
      </c>
      <c r="J95" s="36">
        <v>823.16666666666674</v>
      </c>
      <c r="K95" s="31">
        <v>799</v>
      </c>
      <c r="L95" s="31">
        <v>778.45</v>
      </c>
      <c r="M95" s="31">
        <v>10.153370000000001</v>
      </c>
      <c r="N95" s="1"/>
      <c r="O95" s="1"/>
    </row>
    <row r="96" spans="1:15" ht="12.75" customHeight="1" x14ac:dyDescent="0.2">
      <c r="A96" s="33">
        <v>86</v>
      </c>
      <c r="B96" s="53" t="s">
        <v>89</v>
      </c>
      <c r="C96" s="31">
        <v>466.65</v>
      </c>
      <c r="D96" s="36">
        <v>464.76666666666665</v>
      </c>
      <c r="E96" s="36">
        <v>461.68333333333328</v>
      </c>
      <c r="F96" s="36">
        <v>456.71666666666664</v>
      </c>
      <c r="G96" s="36">
        <v>453.63333333333327</v>
      </c>
      <c r="H96" s="36">
        <v>469.73333333333329</v>
      </c>
      <c r="I96" s="36">
        <v>472.81666666666666</v>
      </c>
      <c r="J96" s="36">
        <v>477.7833333333333</v>
      </c>
      <c r="K96" s="31">
        <v>467.85</v>
      </c>
      <c r="L96" s="31">
        <v>459.8</v>
      </c>
      <c r="M96" s="31">
        <v>64.510090000000005</v>
      </c>
      <c r="N96" s="1"/>
      <c r="O96" s="1"/>
    </row>
    <row r="97" spans="1:15" ht="12.75" customHeight="1" x14ac:dyDescent="0.2">
      <c r="A97" s="33">
        <v>87</v>
      </c>
      <c r="B97" s="53" t="s">
        <v>352</v>
      </c>
      <c r="C97" s="31">
        <v>981.95</v>
      </c>
      <c r="D97" s="36">
        <v>977.29999999999984</v>
      </c>
      <c r="E97" s="36">
        <v>959.6999999999997</v>
      </c>
      <c r="F97" s="36">
        <v>937.44999999999982</v>
      </c>
      <c r="G97" s="36">
        <v>919.84999999999968</v>
      </c>
      <c r="H97" s="36">
        <v>999.54999999999973</v>
      </c>
      <c r="I97" s="36">
        <v>1017.1499999999999</v>
      </c>
      <c r="J97" s="36">
        <v>1039.3999999999996</v>
      </c>
      <c r="K97" s="31">
        <v>994.9</v>
      </c>
      <c r="L97" s="31">
        <v>955.05</v>
      </c>
      <c r="M97" s="31">
        <v>5.7438200000000004</v>
      </c>
      <c r="N97" s="1"/>
      <c r="O97" s="1"/>
    </row>
    <row r="98" spans="1:15" ht="12.75" customHeight="1" x14ac:dyDescent="0.2">
      <c r="A98" s="33">
        <v>88</v>
      </c>
      <c r="B98" s="53" t="s">
        <v>353</v>
      </c>
      <c r="C98" s="31">
        <v>1140.9000000000001</v>
      </c>
      <c r="D98" s="36">
        <v>1140.0833333333333</v>
      </c>
      <c r="E98" s="36">
        <v>1132.1666666666665</v>
      </c>
      <c r="F98" s="36">
        <v>1123.4333333333332</v>
      </c>
      <c r="G98" s="36">
        <v>1115.5166666666664</v>
      </c>
      <c r="H98" s="36">
        <v>1148.8166666666666</v>
      </c>
      <c r="I98" s="36">
        <v>1156.7333333333331</v>
      </c>
      <c r="J98" s="36">
        <v>1165.4666666666667</v>
      </c>
      <c r="K98" s="31">
        <v>1148</v>
      </c>
      <c r="L98" s="31">
        <v>1131.3499999999999</v>
      </c>
      <c r="M98" s="31">
        <v>0.84164000000000005</v>
      </c>
      <c r="N98" s="1"/>
      <c r="O98" s="1"/>
    </row>
    <row r="99" spans="1:15" ht="12.75" customHeight="1" x14ac:dyDescent="0.2">
      <c r="A99" s="33">
        <v>89</v>
      </c>
      <c r="B99" s="53" t="s">
        <v>354</v>
      </c>
      <c r="C99" s="31">
        <v>178.8</v>
      </c>
      <c r="D99" s="36">
        <v>179.53333333333333</v>
      </c>
      <c r="E99" s="36">
        <v>176.81666666666666</v>
      </c>
      <c r="F99" s="36">
        <v>174.83333333333334</v>
      </c>
      <c r="G99" s="36">
        <v>172.11666666666667</v>
      </c>
      <c r="H99" s="36">
        <v>181.51666666666665</v>
      </c>
      <c r="I99" s="36">
        <v>184.23333333333329</v>
      </c>
      <c r="J99" s="36">
        <v>186.21666666666664</v>
      </c>
      <c r="K99" s="31">
        <v>182.25</v>
      </c>
      <c r="L99" s="31">
        <v>177.55</v>
      </c>
      <c r="M99" s="31">
        <v>54.167990000000003</v>
      </c>
      <c r="N99" s="1"/>
      <c r="O99" s="1"/>
    </row>
    <row r="100" spans="1:15" ht="12.75" customHeight="1" x14ac:dyDescent="0.2">
      <c r="A100" s="33">
        <v>90</v>
      </c>
      <c r="B100" s="53" t="s">
        <v>346</v>
      </c>
      <c r="C100" s="31">
        <v>633.65</v>
      </c>
      <c r="D100" s="36">
        <v>633.63333333333333</v>
      </c>
      <c r="E100" s="36">
        <v>629.36666666666667</v>
      </c>
      <c r="F100" s="36">
        <v>625.08333333333337</v>
      </c>
      <c r="G100" s="36">
        <v>620.81666666666672</v>
      </c>
      <c r="H100" s="36">
        <v>637.91666666666663</v>
      </c>
      <c r="I100" s="36">
        <v>642.18333333333328</v>
      </c>
      <c r="J100" s="36">
        <v>646.46666666666658</v>
      </c>
      <c r="K100" s="31">
        <v>637.9</v>
      </c>
      <c r="L100" s="31">
        <v>629.35</v>
      </c>
      <c r="M100" s="31">
        <v>0.69610000000000005</v>
      </c>
      <c r="N100" s="1"/>
      <c r="O100" s="1"/>
    </row>
    <row r="101" spans="1:15" ht="12.75" customHeight="1" x14ac:dyDescent="0.2">
      <c r="A101" s="33">
        <v>91</v>
      </c>
      <c r="B101" s="53" t="s">
        <v>355</v>
      </c>
      <c r="C101" s="31">
        <v>2594.75</v>
      </c>
      <c r="D101" s="36">
        <v>2588.0333333333333</v>
      </c>
      <c r="E101" s="36">
        <v>2535.0666666666666</v>
      </c>
      <c r="F101" s="36">
        <v>2475.3833333333332</v>
      </c>
      <c r="G101" s="36">
        <v>2422.4166666666665</v>
      </c>
      <c r="H101" s="36">
        <v>2647.7166666666667</v>
      </c>
      <c r="I101" s="36">
        <v>2700.6833333333329</v>
      </c>
      <c r="J101" s="36">
        <v>2760.3666666666668</v>
      </c>
      <c r="K101" s="31">
        <v>2641</v>
      </c>
      <c r="L101" s="31">
        <v>2528.35</v>
      </c>
      <c r="M101" s="31">
        <v>6.4786299999999999</v>
      </c>
      <c r="N101" s="1"/>
      <c r="O101" s="1"/>
    </row>
    <row r="102" spans="1:15" ht="12.75" customHeight="1" x14ac:dyDescent="0.2">
      <c r="A102" s="33">
        <v>92</v>
      </c>
      <c r="B102" s="53" t="s">
        <v>356</v>
      </c>
      <c r="C102" s="31">
        <v>54.55</v>
      </c>
      <c r="D102" s="36">
        <v>54.033333333333331</v>
      </c>
      <c r="E102" s="36">
        <v>53.066666666666663</v>
      </c>
      <c r="F102" s="36">
        <v>51.583333333333329</v>
      </c>
      <c r="G102" s="36">
        <v>50.61666666666666</v>
      </c>
      <c r="H102" s="36">
        <v>55.516666666666666</v>
      </c>
      <c r="I102" s="36">
        <v>56.483333333333334</v>
      </c>
      <c r="J102" s="36">
        <v>57.966666666666669</v>
      </c>
      <c r="K102" s="31">
        <v>55</v>
      </c>
      <c r="L102" s="31">
        <v>52.55</v>
      </c>
      <c r="M102" s="31">
        <v>902.58327999999995</v>
      </c>
      <c r="N102" s="1"/>
      <c r="O102" s="1"/>
    </row>
    <row r="103" spans="1:15" ht="12.75" customHeight="1" x14ac:dyDescent="0.2">
      <c r="A103" s="33">
        <v>93</v>
      </c>
      <c r="B103" s="53" t="s">
        <v>357</v>
      </c>
      <c r="C103" s="31">
        <v>1820.75</v>
      </c>
      <c r="D103" s="36">
        <v>1826.6166666666668</v>
      </c>
      <c r="E103" s="36">
        <v>1804.2333333333336</v>
      </c>
      <c r="F103" s="36">
        <v>1787.7166666666667</v>
      </c>
      <c r="G103" s="36">
        <v>1765.3333333333335</v>
      </c>
      <c r="H103" s="36">
        <v>1843.1333333333337</v>
      </c>
      <c r="I103" s="36">
        <v>1865.5166666666669</v>
      </c>
      <c r="J103" s="36">
        <v>1882.0333333333338</v>
      </c>
      <c r="K103" s="31">
        <v>1849</v>
      </c>
      <c r="L103" s="31">
        <v>1810.1</v>
      </c>
      <c r="M103" s="31">
        <v>3.56616</v>
      </c>
      <c r="N103" s="1"/>
      <c r="O103" s="1"/>
    </row>
    <row r="104" spans="1:15" ht="12.75" customHeight="1" x14ac:dyDescent="0.2">
      <c r="A104" s="33">
        <v>94</v>
      </c>
      <c r="B104" s="53" t="s">
        <v>358</v>
      </c>
      <c r="C104" s="31">
        <v>803.2</v>
      </c>
      <c r="D104" s="36">
        <v>803.73333333333323</v>
      </c>
      <c r="E104" s="36">
        <v>797.46666666666647</v>
      </c>
      <c r="F104" s="36">
        <v>791.73333333333323</v>
      </c>
      <c r="G104" s="36">
        <v>785.46666666666647</v>
      </c>
      <c r="H104" s="36">
        <v>809.46666666666647</v>
      </c>
      <c r="I104" s="36">
        <v>815.73333333333312</v>
      </c>
      <c r="J104" s="36">
        <v>821.46666666666647</v>
      </c>
      <c r="K104" s="31">
        <v>810</v>
      </c>
      <c r="L104" s="31">
        <v>798</v>
      </c>
      <c r="M104" s="31">
        <v>3.9961799999999998</v>
      </c>
      <c r="N104" s="1"/>
      <c r="O104" s="1"/>
    </row>
    <row r="105" spans="1:15" ht="12.75" customHeight="1" x14ac:dyDescent="0.2">
      <c r="A105" s="33">
        <v>95</v>
      </c>
      <c r="B105" s="53" t="s">
        <v>359</v>
      </c>
      <c r="C105" s="31">
        <v>1400.85</v>
      </c>
      <c r="D105" s="36">
        <v>1406.4833333333333</v>
      </c>
      <c r="E105" s="36">
        <v>1369.4666666666667</v>
      </c>
      <c r="F105" s="36">
        <v>1338.0833333333333</v>
      </c>
      <c r="G105" s="36">
        <v>1301.0666666666666</v>
      </c>
      <c r="H105" s="36">
        <v>1437.8666666666668</v>
      </c>
      <c r="I105" s="36">
        <v>1474.8833333333337</v>
      </c>
      <c r="J105" s="36">
        <v>1506.2666666666669</v>
      </c>
      <c r="K105" s="31">
        <v>1443.5</v>
      </c>
      <c r="L105" s="31">
        <v>1375.1</v>
      </c>
      <c r="M105" s="31">
        <v>2.4964499999999998</v>
      </c>
      <c r="N105" s="1"/>
      <c r="O105" s="1"/>
    </row>
    <row r="106" spans="1:15" ht="12.75" customHeight="1" x14ac:dyDescent="0.2">
      <c r="A106" s="33">
        <v>96</v>
      </c>
      <c r="B106" s="53" t="s">
        <v>360</v>
      </c>
      <c r="C106" s="31">
        <v>8170.4</v>
      </c>
      <c r="D106" s="36">
        <v>8103.4666666666672</v>
      </c>
      <c r="E106" s="36">
        <v>8016.9333333333343</v>
      </c>
      <c r="F106" s="36">
        <v>7863.4666666666672</v>
      </c>
      <c r="G106" s="36">
        <v>7776.9333333333343</v>
      </c>
      <c r="H106" s="36">
        <v>8256.9333333333343</v>
      </c>
      <c r="I106" s="36">
        <v>8343.4666666666672</v>
      </c>
      <c r="J106" s="36">
        <v>8496.9333333333343</v>
      </c>
      <c r="K106" s="31">
        <v>8190</v>
      </c>
      <c r="L106" s="31">
        <v>7950</v>
      </c>
      <c r="M106" s="31">
        <v>0.85589000000000004</v>
      </c>
      <c r="N106" s="1"/>
      <c r="O106" s="1"/>
    </row>
    <row r="107" spans="1:15" ht="12.75" customHeight="1" x14ac:dyDescent="0.2">
      <c r="A107" s="33">
        <v>97</v>
      </c>
      <c r="B107" s="53" t="s">
        <v>347</v>
      </c>
      <c r="C107" s="31">
        <v>143.65</v>
      </c>
      <c r="D107" s="36">
        <v>143.43333333333334</v>
      </c>
      <c r="E107" s="36">
        <v>141.26666666666668</v>
      </c>
      <c r="F107" s="36">
        <v>138.88333333333335</v>
      </c>
      <c r="G107" s="36">
        <v>136.7166666666667</v>
      </c>
      <c r="H107" s="36">
        <v>145.81666666666666</v>
      </c>
      <c r="I107" s="36">
        <v>147.98333333333329</v>
      </c>
      <c r="J107" s="36">
        <v>150.36666666666665</v>
      </c>
      <c r="K107" s="31">
        <v>145.6</v>
      </c>
      <c r="L107" s="31">
        <v>141.05000000000001</v>
      </c>
      <c r="M107" s="31">
        <v>123.92887</v>
      </c>
      <c r="N107" s="1"/>
      <c r="O107" s="1"/>
    </row>
    <row r="108" spans="1:15" ht="12.75" customHeight="1" x14ac:dyDescent="0.2">
      <c r="A108" s="33">
        <v>98</v>
      </c>
      <c r="B108" s="53" t="s">
        <v>348</v>
      </c>
      <c r="C108" s="31">
        <v>454.25</v>
      </c>
      <c r="D108" s="36">
        <v>455.48333333333335</v>
      </c>
      <c r="E108" s="36">
        <v>450.9666666666667</v>
      </c>
      <c r="F108" s="36">
        <v>447.68333333333334</v>
      </c>
      <c r="G108" s="36">
        <v>443.16666666666669</v>
      </c>
      <c r="H108" s="36">
        <v>458.76666666666671</v>
      </c>
      <c r="I108" s="36">
        <v>463.28333333333336</v>
      </c>
      <c r="J108" s="36">
        <v>466.56666666666672</v>
      </c>
      <c r="K108" s="31">
        <v>460</v>
      </c>
      <c r="L108" s="31">
        <v>452.2</v>
      </c>
      <c r="M108" s="31">
        <v>16.838850000000001</v>
      </c>
      <c r="N108" s="1"/>
      <c r="O108" s="1"/>
    </row>
    <row r="109" spans="1:15" ht="12.75" customHeight="1" x14ac:dyDescent="0.2">
      <c r="A109" s="33">
        <v>99</v>
      </c>
      <c r="B109" s="53" t="s">
        <v>361</v>
      </c>
      <c r="C109" s="31">
        <v>717.2</v>
      </c>
      <c r="D109" s="36">
        <v>723.15</v>
      </c>
      <c r="E109" s="36">
        <v>707.84999999999991</v>
      </c>
      <c r="F109" s="36">
        <v>698.49999999999989</v>
      </c>
      <c r="G109" s="36">
        <v>683.19999999999982</v>
      </c>
      <c r="H109" s="36">
        <v>732.5</v>
      </c>
      <c r="I109" s="36">
        <v>747.8</v>
      </c>
      <c r="J109" s="36">
        <v>757.15000000000009</v>
      </c>
      <c r="K109" s="31">
        <v>738.45</v>
      </c>
      <c r="L109" s="31">
        <v>713.8</v>
      </c>
      <c r="M109" s="31">
        <v>2.0472800000000002</v>
      </c>
      <c r="N109" s="1"/>
      <c r="O109" s="1"/>
    </row>
    <row r="110" spans="1:15" ht="12.75" customHeight="1" x14ac:dyDescent="0.2">
      <c r="A110" s="33">
        <v>100</v>
      </c>
      <c r="B110" s="53" t="s">
        <v>91</v>
      </c>
      <c r="C110" s="31">
        <v>373.3</v>
      </c>
      <c r="D110" s="36">
        <v>376.43333333333334</v>
      </c>
      <c r="E110" s="36">
        <v>365.86666666666667</v>
      </c>
      <c r="F110" s="36">
        <v>358.43333333333334</v>
      </c>
      <c r="G110" s="36">
        <v>347.86666666666667</v>
      </c>
      <c r="H110" s="36">
        <v>383.86666666666667</v>
      </c>
      <c r="I110" s="36">
        <v>394.43333333333339</v>
      </c>
      <c r="J110" s="36">
        <v>401.86666666666667</v>
      </c>
      <c r="K110" s="31">
        <v>387</v>
      </c>
      <c r="L110" s="31">
        <v>369</v>
      </c>
      <c r="M110" s="31">
        <v>31.1464</v>
      </c>
      <c r="N110" s="1"/>
      <c r="O110" s="1"/>
    </row>
    <row r="111" spans="1:15" ht="12.75" customHeight="1" x14ac:dyDescent="0.2">
      <c r="A111" s="33">
        <v>101</v>
      </c>
      <c r="B111" s="53" t="s">
        <v>362</v>
      </c>
      <c r="C111" s="31">
        <v>489.05</v>
      </c>
      <c r="D111" s="36">
        <v>490.26666666666671</v>
      </c>
      <c r="E111" s="36">
        <v>484.88333333333344</v>
      </c>
      <c r="F111" s="36">
        <v>480.71666666666675</v>
      </c>
      <c r="G111" s="36">
        <v>475.33333333333348</v>
      </c>
      <c r="H111" s="36">
        <v>494.43333333333339</v>
      </c>
      <c r="I111" s="36">
        <v>499.81666666666672</v>
      </c>
      <c r="J111" s="36">
        <v>503.98333333333335</v>
      </c>
      <c r="K111" s="31">
        <v>495.65</v>
      </c>
      <c r="L111" s="31">
        <v>486.1</v>
      </c>
      <c r="M111" s="31">
        <v>0.64031000000000005</v>
      </c>
      <c r="N111" s="1"/>
      <c r="O111" s="1"/>
    </row>
    <row r="112" spans="1:15" ht="12.75" customHeight="1" x14ac:dyDescent="0.2">
      <c r="A112" s="33">
        <v>102</v>
      </c>
      <c r="B112" s="53" t="s">
        <v>363</v>
      </c>
      <c r="C112" s="31">
        <v>1029.8499999999999</v>
      </c>
      <c r="D112" s="36">
        <v>1030.9333333333334</v>
      </c>
      <c r="E112" s="36">
        <v>1017.9166666666667</v>
      </c>
      <c r="F112" s="36">
        <v>1005.9833333333333</v>
      </c>
      <c r="G112" s="36">
        <v>992.9666666666667</v>
      </c>
      <c r="H112" s="36">
        <v>1042.8666666666668</v>
      </c>
      <c r="I112" s="36">
        <v>1055.8833333333332</v>
      </c>
      <c r="J112" s="36">
        <v>1067.8166666666668</v>
      </c>
      <c r="K112" s="31">
        <v>1043.95</v>
      </c>
      <c r="L112" s="31">
        <v>1019</v>
      </c>
      <c r="M112" s="31">
        <v>0.98919000000000001</v>
      </c>
      <c r="N112" s="1"/>
      <c r="O112" s="1"/>
    </row>
    <row r="113" spans="1:15" ht="12.75" customHeight="1" x14ac:dyDescent="0.2">
      <c r="A113" s="33">
        <v>103</v>
      </c>
      <c r="B113" s="53" t="s">
        <v>92</v>
      </c>
      <c r="C113" s="31">
        <v>1265.55</v>
      </c>
      <c r="D113" s="36">
        <v>1271.55</v>
      </c>
      <c r="E113" s="36">
        <v>1248.05</v>
      </c>
      <c r="F113" s="36">
        <v>1230.55</v>
      </c>
      <c r="G113" s="36">
        <v>1207.05</v>
      </c>
      <c r="H113" s="36">
        <v>1289.05</v>
      </c>
      <c r="I113" s="36">
        <v>1312.55</v>
      </c>
      <c r="J113" s="36">
        <v>1330.05</v>
      </c>
      <c r="K113" s="31">
        <v>1295.05</v>
      </c>
      <c r="L113" s="31">
        <v>1254.05</v>
      </c>
      <c r="M113" s="31">
        <v>13.724489999999999</v>
      </c>
      <c r="N113" s="1"/>
      <c r="O113" s="1"/>
    </row>
    <row r="114" spans="1:15" ht="12.75" customHeight="1" x14ac:dyDescent="0.2">
      <c r="A114" s="33">
        <v>104</v>
      </c>
      <c r="B114" s="53" t="s">
        <v>839</v>
      </c>
      <c r="C114" s="31">
        <v>491</v>
      </c>
      <c r="D114" s="36">
        <v>492.08333333333331</v>
      </c>
      <c r="E114" s="36">
        <v>486.66666666666663</v>
      </c>
      <c r="F114" s="36">
        <v>482.33333333333331</v>
      </c>
      <c r="G114" s="36">
        <v>476.91666666666663</v>
      </c>
      <c r="H114" s="36">
        <v>496.41666666666663</v>
      </c>
      <c r="I114" s="36">
        <v>501.83333333333326</v>
      </c>
      <c r="J114" s="36">
        <v>506.16666666666663</v>
      </c>
      <c r="K114" s="31">
        <v>497.5</v>
      </c>
      <c r="L114" s="31">
        <v>487.75</v>
      </c>
      <c r="M114" s="31">
        <v>4.5921900000000004</v>
      </c>
      <c r="N114" s="1"/>
      <c r="O114" s="1"/>
    </row>
    <row r="115" spans="1:15" ht="12.75" customHeight="1" x14ac:dyDescent="0.2">
      <c r="A115" s="33">
        <v>105</v>
      </c>
      <c r="B115" s="53" t="s">
        <v>93</v>
      </c>
      <c r="C115" s="31">
        <v>1327.95</v>
      </c>
      <c r="D115" s="36">
        <v>1325.1666666666667</v>
      </c>
      <c r="E115" s="36">
        <v>1319.3833333333334</v>
      </c>
      <c r="F115" s="36">
        <v>1310.8166666666666</v>
      </c>
      <c r="G115" s="36">
        <v>1305.0333333333333</v>
      </c>
      <c r="H115" s="36">
        <v>1333.7333333333336</v>
      </c>
      <c r="I115" s="36">
        <v>1339.5166666666669</v>
      </c>
      <c r="J115" s="36">
        <v>1348.0833333333337</v>
      </c>
      <c r="K115" s="31">
        <v>1330.95</v>
      </c>
      <c r="L115" s="31">
        <v>1316.6</v>
      </c>
      <c r="M115" s="31">
        <v>11.358459999999999</v>
      </c>
      <c r="N115" s="1"/>
      <c r="O115" s="1"/>
    </row>
    <row r="116" spans="1:15" ht="12.75" customHeight="1" x14ac:dyDescent="0.2">
      <c r="A116" s="33">
        <v>106</v>
      </c>
      <c r="B116" s="53" t="s">
        <v>100</v>
      </c>
      <c r="C116" s="31">
        <v>143.65</v>
      </c>
      <c r="D116" s="36">
        <v>144.15</v>
      </c>
      <c r="E116" s="36">
        <v>142.4</v>
      </c>
      <c r="F116" s="36">
        <v>141.15</v>
      </c>
      <c r="G116" s="36">
        <v>139.4</v>
      </c>
      <c r="H116" s="36">
        <v>145.4</v>
      </c>
      <c r="I116" s="36">
        <v>147.15</v>
      </c>
      <c r="J116" s="36">
        <v>148.4</v>
      </c>
      <c r="K116" s="31">
        <v>145.9</v>
      </c>
      <c r="L116" s="31">
        <v>142.9</v>
      </c>
      <c r="M116" s="31">
        <v>23.227530000000002</v>
      </c>
      <c r="N116" s="1"/>
      <c r="O116" s="1"/>
    </row>
    <row r="117" spans="1:15" ht="12.75" customHeight="1" x14ac:dyDescent="0.2">
      <c r="A117" s="33">
        <v>107</v>
      </c>
      <c r="B117" s="53" t="s">
        <v>272</v>
      </c>
      <c r="C117" s="31">
        <v>1499</v>
      </c>
      <c r="D117" s="36">
        <v>1496.8</v>
      </c>
      <c r="E117" s="36">
        <v>1489.1499999999999</v>
      </c>
      <c r="F117" s="36">
        <v>1479.3</v>
      </c>
      <c r="G117" s="36">
        <v>1471.6499999999999</v>
      </c>
      <c r="H117" s="36">
        <v>1506.6499999999999</v>
      </c>
      <c r="I117" s="36">
        <v>1514.3</v>
      </c>
      <c r="J117" s="36">
        <v>1524.1499999999999</v>
      </c>
      <c r="K117" s="31">
        <v>1504.45</v>
      </c>
      <c r="L117" s="31">
        <v>1486.95</v>
      </c>
      <c r="M117" s="31">
        <v>0.51107000000000002</v>
      </c>
      <c r="N117" s="1"/>
      <c r="O117" s="1"/>
    </row>
    <row r="118" spans="1:15" ht="12.75" customHeight="1" x14ac:dyDescent="0.2">
      <c r="A118" s="33">
        <v>108</v>
      </c>
      <c r="B118" s="53" t="s">
        <v>94</v>
      </c>
      <c r="C118" s="31">
        <v>383.25</v>
      </c>
      <c r="D118" s="36">
        <v>382.41666666666669</v>
      </c>
      <c r="E118" s="36">
        <v>379.93333333333339</v>
      </c>
      <c r="F118" s="36">
        <v>376.61666666666673</v>
      </c>
      <c r="G118" s="36">
        <v>374.13333333333344</v>
      </c>
      <c r="H118" s="36">
        <v>385.73333333333335</v>
      </c>
      <c r="I118" s="36">
        <v>388.21666666666658</v>
      </c>
      <c r="J118" s="36">
        <v>391.5333333333333</v>
      </c>
      <c r="K118" s="31">
        <v>384.9</v>
      </c>
      <c r="L118" s="31">
        <v>379.1</v>
      </c>
      <c r="M118" s="31">
        <v>158.93456</v>
      </c>
      <c r="N118" s="1"/>
      <c r="O118" s="1"/>
    </row>
    <row r="119" spans="1:15" ht="12.75" customHeight="1" x14ac:dyDescent="0.2">
      <c r="A119" s="33">
        <v>109</v>
      </c>
      <c r="B119" s="53" t="s">
        <v>364</v>
      </c>
      <c r="C119" s="31">
        <v>873.7</v>
      </c>
      <c r="D119" s="36">
        <v>874.58333333333337</v>
      </c>
      <c r="E119" s="36">
        <v>861.7166666666667</v>
      </c>
      <c r="F119" s="36">
        <v>849.73333333333335</v>
      </c>
      <c r="G119" s="36">
        <v>836.86666666666667</v>
      </c>
      <c r="H119" s="36">
        <v>886.56666666666672</v>
      </c>
      <c r="I119" s="36">
        <v>899.43333333333328</v>
      </c>
      <c r="J119" s="36">
        <v>911.41666666666674</v>
      </c>
      <c r="K119" s="31">
        <v>887.45</v>
      </c>
      <c r="L119" s="31">
        <v>862.6</v>
      </c>
      <c r="M119" s="31">
        <v>47.719740000000002</v>
      </c>
      <c r="N119" s="1"/>
      <c r="O119" s="1"/>
    </row>
    <row r="120" spans="1:15" ht="12.75" customHeight="1" x14ac:dyDescent="0.2">
      <c r="A120" s="33">
        <v>110</v>
      </c>
      <c r="B120" s="53" t="s">
        <v>95</v>
      </c>
      <c r="C120" s="31">
        <v>6415.35</v>
      </c>
      <c r="D120" s="36">
        <v>6445.416666666667</v>
      </c>
      <c r="E120" s="36">
        <v>6341.9333333333343</v>
      </c>
      <c r="F120" s="36">
        <v>6268.5166666666673</v>
      </c>
      <c r="G120" s="36">
        <v>6165.0333333333347</v>
      </c>
      <c r="H120" s="36">
        <v>6518.8333333333339</v>
      </c>
      <c r="I120" s="36">
        <v>6622.3166666666657</v>
      </c>
      <c r="J120" s="36">
        <v>6695.7333333333336</v>
      </c>
      <c r="K120" s="31">
        <v>6548.9</v>
      </c>
      <c r="L120" s="31">
        <v>6372</v>
      </c>
      <c r="M120" s="31">
        <v>4.0094700000000003</v>
      </c>
      <c r="N120" s="1"/>
      <c r="O120" s="1"/>
    </row>
    <row r="121" spans="1:15" ht="12.75" customHeight="1" x14ac:dyDescent="0.2">
      <c r="A121" s="33">
        <v>111</v>
      </c>
      <c r="B121" s="53" t="s">
        <v>96</v>
      </c>
      <c r="C121" s="31">
        <v>2490.4</v>
      </c>
      <c r="D121" s="36">
        <v>2490.1166666666668</v>
      </c>
      <c r="E121" s="36">
        <v>2472.7833333333338</v>
      </c>
      <c r="F121" s="36">
        <v>2455.166666666667</v>
      </c>
      <c r="G121" s="36">
        <v>2437.8333333333339</v>
      </c>
      <c r="H121" s="36">
        <v>2507.7333333333336</v>
      </c>
      <c r="I121" s="36">
        <v>2525.0666666666666</v>
      </c>
      <c r="J121" s="36">
        <v>2542.6833333333334</v>
      </c>
      <c r="K121" s="31">
        <v>2507.4499999999998</v>
      </c>
      <c r="L121" s="31">
        <v>2472.5</v>
      </c>
      <c r="M121" s="31">
        <v>3.7730299999999999</v>
      </c>
      <c r="N121" s="1"/>
      <c r="O121" s="1"/>
    </row>
    <row r="122" spans="1:15" ht="12.75" customHeight="1" x14ac:dyDescent="0.2">
      <c r="A122" s="33">
        <v>112</v>
      </c>
      <c r="B122" s="53" t="s">
        <v>365</v>
      </c>
      <c r="C122" s="31">
        <v>2804.7</v>
      </c>
      <c r="D122" s="36">
        <v>2803.2666666666664</v>
      </c>
      <c r="E122" s="36">
        <v>2778.4333333333329</v>
      </c>
      <c r="F122" s="36">
        <v>2752.1666666666665</v>
      </c>
      <c r="G122" s="36">
        <v>2727.333333333333</v>
      </c>
      <c r="H122" s="36">
        <v>2829.5333333333328</v>
      </c>
      <c r="I122" s="36">
        <v>2854.3666666666668</v>
      </c>
      <c r="J122" s="36">
        <v>2880.6333333333328</v>
      </c>
      <c r="K122" s="31">
        <v>2828.1</v>
      </c>
      <c r="L122" s="31">
        <v>2777</v>
      </c>
      <c r="M122" s="31">
        <v>1.72854</v>
      </c>
      <c r="N122" s="1"/>
      <c r="O122" s="1"/>
    </row>
    <row r="123" spans="1:15" ht="12.75" customHeight="1" x14ac:dyDescent="0.2">
      <c r="A123" s="33">
        <v>113</v>
      </c>
      <c r="B123" s="53" t="s">
        <v>97</v>
      </c>
      <c r="C123" s="31">
        <v>858.7</v>
      </c>
      <c r="D123" s="36">
        <v>855.65</v>
      </c>
      <c r="E123" s="36">
        <v>843.65</v>
      </c>
      <c r="F123" s="36">
        <v>828.6</v>
      </c>
      <c r="G123" s="36">
        <v>816.6</v>
      </c>
      <c r="H123" s="36">
        <v>870.69999999999993</v>
      </c>
      <c r="I123" s="36">
        <v>882.69999999999993</v>
      </c>
      <c r="J123" s="36">
        <v>897.74999999999989</v>
      </c>
      <c r="K123" s="31">
        <v>867.65</v>
      </c>
      <c r="L123" s="31">
        <v>840.6</v>
      </c>
      <c r="M123" s="31">
        <v>15.641640000000001</v>
      </c>
      <c r="N123" s="1"/>
      <c r="O123" s="1"/>
    </row>
    <row r="124" spans="1:15" ht="12.75" customHeight="1" x14ac:dyDescent="0.2">
      <c r="A124" s="33">
        <v>114</v>
      </c>
      <c r="B124" s="53" t="s">
        <v>98</v>
      </c>
      <c r="C124" s="31">
        <v>1182.7</v>
      </c>
      <c r="D124" s="36">
        <v>1173.6833333333334</v>
      </c>
      <c r="E124" s="36">
        <v>1161.7166666666667</v>
      </c>
      <c r="F124" s="36">
        <v>1140.7333333333333</v>
      </c>
      <c r="G124" s="36">
        <v>1128.7666666666667</v>
      </c>
      <c r="H124" s="36">
        <v>1194.6666666666667</v>
      </c>
      <c r="I124" s="36">
        <v>1206.6333333333334</v>
      </c>
      <c r="J124" s="36">
        <v>1227.6166666666668</v>
      </c>
      <c r="K124" s="31">
        <v>1185.6500000000001</v>
      </c>
      <c r="L124" s="31">
        <v>1152.7</v>
      </c>
      <c r="M124" s="31">
        <v>1.77261</v>
      </c>
      <c r="N124" s="1"/>
      <c r="O124" s="1"/>
    </row>
    <row r="125" spans="1:15" ht="12.75" customHeight="1" x14ac:dyDescent="0.2">
      <c r="A125" s="33">
        <v>115</v>
      </c>
      <c r="B125" s="53" t="s">
        <v>845</v>
      </c>
      <c r="C125" s="31">
        <v>4666.55</v>
      </c>
      <c r="D125" s="36">
        <v>4703.0166666666664</v>
      </c>
      <c r="E125" s="36">
        <v>4612.0333333333328</v>
      </c>
      <c r="F125" s="36">
        <v>4557.5166666666664</v>
      </c>
      <c r="G125" s="36">
        <v>4466.5333333333328</v>
      </c>
      <c r="H125" s="36">
        <v>4757.5333333333328</v>
      </c>
      <c r="I125" s="36">
        <v>4848.5166666666664</v>
      </c>
      <c r="J125" s="36">
        <v>4903.0333333333328</v>
      </c>
      <c r="K125" s="31">
        <v>4794</v>
      </c>
      <c r="L125" s="31">
        <v>4648.5</v>
      </c>
      <c r="M125" s="31">
        <v>0.35909999999999997</v>
      </c>
      <c r="N125" s="1"/>
      <c r="O125" s="1"/>
    </row>
    <row r="126" spans="1:15" ht="12.75" customHeight="1" x14ac:dyDescent="0.2">
      <c r="A126" s="33">
        <v>116</v>
      </c>
      <c r="B126" s="53" t="s">
        <v>366</v>
      </c>
      <c r="C126" s="31">
        <v>1675.45</v>
      </c>
      <c r="D126" s="36">
        <v>1679.3833333333332</v>
      </c>
      <c r="E126" s="36">
        <v>1637.3166666666664</v>
      </c>
      <c r="F126" s="36">
        <v>1599.1833333333332</v>
      </c>
      <c r="G126" s="36">
        <v>1557.1166666666663</v>
      </c>
      <c r="H126" s="36">
        <v>1717.5166666666664</v>
      </c>
      <c r="I126" s="36">
        <v>1759.583333333333</v>
      </c>
      <c r="J126" s="36">
        <v>1797.7166666666665</v>
      </c>
      <c r="K126" s="31">
        <v>1721.45</v>
      </c>
      <c r="L126" s="31">
        <v>1641.25</v>
      </c>
      <c r="M126" s="31">
        <v>3.45261</v>
      </c>
      <c r="N126" s="1"/>
      <c r="O126" s="1"/>
    </row>
    <row r="127" spans="1:15" ht="12.75" customHeight="1" x14ac:dyDescent="0.2">
      <c r="A127" s="33">
        <v>117</v>
      </c>
      <c r="B127" s="53" t="s">
        <v>349</v>
      </c>
      <c r="C127" s="31">
        <v>4074.05</v>
      </c>
      <c r="D127" s="36">
        <v>4077.5166666666664</v>
      </c>
      <c r="E127" s="36">
        <v>4041.5333333333328</v>
      </c>
      <c r="F127" s="36">
        <v>4009.0166666666664</v>
      </c>
      <c r="G127" s="36">
        <v>3973.0333333333328</v>
      </c>
      <c r="H127" s="36">
        <v>4110.0333333333328</v>
      </c>
      <c r="I127" s="36">
        <v>4146.0166666666664</v>
      </c>
      <c r="J127" s="36">
        <v>4178.5333333333328</v>
      </c>
      <c r="K127" s="31">
        <v>4113.5</v>
      </c>
      <c r="L127" s="31">
        <v>4045</v>
      </c>
      <c r="M127" s="31">
        <v>9.9150000000000002E-2</v>
      </c>
      <c r="N127" s="1"/>
      <c r="O127" s="1"/>
    </row>
    <row r="128" spans="1:15" ht="12.75" customHeight="1" x14ac:dyDescent="0.2">
      <c r="A128" s="33">
        <v>118</v>
      </c>
      <c r="B128" s="53" t="s">
        <v>99</v>
      </c>
      <c r="C128" s="31">
        <v>311.35000000000002</v>
      </c>
      <c r="D128" s="36">
        <v>311.89999999999998</v>
      </c>
      <c r="E128" s="36">
        <v>308.09999999999997</v>
      </c>
      <c r="F128" s="36">
        <v>304.84999999999997</v>
      </c>
      <c r="G128" s="36">
        <v>301.04999999999995</v>
      </c>
      <c r="H128" s="36">
        <v>315.14999999999998</v>
      </c>
      <c r="I128" s="36">
        <v>318.94999999999993</v>
      </c>
      <c r="J128" s="36">
        <v>322.2</v>
      </c>
      <c r="K128" s="31">
        <v>315.7</v>
      </c>
      <c r="L128" s="31">
        <v>308.64999999999998</v>
      </c>
      <c r="M128" s="31">
        <v>15.183960000000001</v>
      </c>
      <c r="N128" s="1"/>
      <c r="O128" s="1"/>
    </row>
    <row r="129" spans="1:15" ht="12.75" customHeight="1" x14ac:dyDescent="0.2">
      <c r="A129" s="33">
        <v>119</v>
      </c>
      <c r="B129" s="53" t="s">
        <v>350</v>
      </c>
      <c r="C129" s="31">
        <v>377.45</v>
      </c>
      <c r="D129" s="36">
        <v>380.15000000000003</v>
      </c>
      <c r="E129" s="36">
        <v>372.30000000000007</v>
      </c>
      <c r="F129" s="36">
        <v>367.15000000000003</v>
      </c>
      <c r="G129" s="36">
        <v>359.30000000000007</v>
      </c>
      <c r="H129" s="36">
        <v>385.30000000000007</v>
      </c>
      <c r="I129" s="36">
        <v>393.15000000000009</v>
      </c>
      <c r="J129" s="36">
        <v>398.30000000000007</v>
      </c>
      <c r="K129" s="31">
        <v>388</v>
      </c>
      <c r="L129" s="31">
        <v>375</v>
      </c>
      <c r="M129" s="31">
        <v>1.4339200000000001</v>
      </c>
      <c r="N129" s="1"/>
      <c r="O129" s="1"/>
    </row>
    <row r="130" spans="1:15" ht="12.75" customHeight="1" x14ac:dyDescent="0.2">
      <c r="A130" s="33">
        <v>120</v>
      </c>
      <c r="B130" s="53" t="s">
        <v>101</v>
      </c>
      <c r="C130" s="31">
        <v>2112.4499999999998</v>
      </c>
      <c r="D130" s="36">
        <v>2087.5500000000002</v>
      </c>
      <c r="E130" s="36">
        <v>2056.2000000000003</v>
      </c>
      <c r="F130" s="36">
        <v>1999.95</v>
      </c>
      <c r="G130" s="36">
        <v>1968.6000000000001</v>
      </c>
      <c r="H130" s="36">
        <v>2143.8000000000002</v>
      </c>
      <c r="I130" s="36">
        <v>2175.1500000000005</v>
      </c>
      <c r="J130" s="36">
        <v>2231.4000000000005</v>
      </c>
      <c r="K130" s="31">
        <v>2118.9</v>
      </c>
      <c r="L130" s="31">
        <v>2031.3</v>
      </c>
      <c r="M130" s="31">
        <v>7.0043800000000003</v>
      </c>
      <c r="N130" s="1"/>
      <c r="O130" s="1"/>
    </row>
    <row r="131" spans="1:15" ht="12.75" customHeight="1" x14ac:dyDescent="0.2">
      <c r="A131" s="33">
        <v>121</v>
      </c>
      <c r="B131" s="53" t="s">
        <v>367</v>
      </c>
      <c r="C131" s="31">
        <v>2213.5500000000002</v>
      </c>
      <c r="D131" s="36">
        <v>2209.5166666666669</v>
      </c>
      <c r="E131" s="36">
        <v>2160.0333333333338</v>
      </c>
      <c r="F131" s="36">
        <v>2106.5166666666669</v>
      </c>
      <c r="G131" s="36">
        <v>2057.0333333333338</v>
      </c>
      <c r="H131" s="36">
        <v>2263.0333333333338</v>
      </c>
      <c r="I131" s="36">
        <v>2312.5166666666664</v>
      </c>
      <c r="J131" s="36">
        <v>2366.0333333333338</v>
      </c>
      <c r="K131" s="31">
        <v>2259</v>
      </c>
      <c r="L131" s="31">
        <v>2156</v>
      </c>
      <c r="M131" s="31">
        <v>2.6223299999999998</v>
      </c>
      <c r="N131" s="1"/>
      <c r="O131" s="1"/>
    </row>
    <row r="132" spans="1:15" ht="12.75" customHeight="1" x14ac:dyDescent="0.2">
      <c r="A132" s="33">
        <v>122</v>
      </c>
      <c r="B132" s="53" t="s">
        <v>102</v>
      </c>
      <c r="C132" s="31">
        <v>542.29999999999995</v>
      </c>
      <c r="D132" s="36">
        <v>541.93333333333328</v>
      </c>
      <c r="E132" s="36">
        <v>539.91666666666652</v>
      </c>
      <c r="F132" s="36">
        <v>537.53333333333319</v>
      </c>
      <c r="G132" s="36">
        <v>535.51666666666642</v>
      </c>
      <c r="H132" s="36">
        <v>544.31666666666661</v>
      </c>
      <c r="I132" s="36">
        <v>546.33333333333326</v>
      </c>
      <c r="J132" s="36">
        <v>548.7166666666667</v>
      </c>
      <c r="K132" s="31">
        <v>543.95000000000005</v>
      </c>
      <c r="L132" s="31">
        <v>539.54999999999995</v>
      </c>
      <c r="M132" s="31">
        <v>19.651019999999999</v>
      </c>
      <c r="N132" s="1"/>
      <c r="O132" s="1"/>
    </row>
    <row r="133" spans="1:15" ht="12.75" customHeight="1" x14ac:dyDescent="0.2">
      <c r="A133" s="33">
        <v>123</v>
      </c>
      <c r="B133" s="53" t="s">
        <v>103</v>
      </c>
      <c r="C133" s="31">
        <v>2214.4</v>
      </c>
      <c r="D133" s="36">
        <v>2199.9499999999998</v>
      </c>
      <c r="E133" s="36">
        <v>2179.8999999999996</v>
      </c>
      <c r="F133" s="36">
        <v>2145.3999999999996</v>
      </c>
      <c r="G133" s="36">
        <v>2125.3499999999995</v>
      </c>
      <c r="H133" s="36">
        <v>2234.4499999999998</v>
      </c>
      <c r="I133" s="36">
        <v>2254.5</v>
      </c>
      <c r="J133" s="36">
        <v>2289</v>
      </c>
      <c r="K133" s="31">
        <v>2220</v>
      </c>
      <c r="L133" s="31">
        <v>2165.4499999999998</v>
      </c>
      <c r="M133" s="31">
        <v>5.5562100000000001</v>
      </c>
      <c r="N133" s="1"/>
      <c r="O133" s="1"/>
    </row>
    <row r="134" spans="1:15" ht="12.75" customHeight="1" x14ac:dyDescent="0.2">
      <c r="A134" s="33">
        <v>124</v>
      </c>
      <c r="B134" s="53" t="s">
        <v>846</v>
      </c>
      <c r="C134" s="31">
        <v>1922.85</v>
      </c>
      <c r="D134" s="36">
        <v>1932.9833333333333</v>
      </c>
      <c r="E134" s="36">
        <v>1902.1666666666667</v>
      </c>
      <c r="F134" s="36">
        <v>1881.4833333333333</v>
      </c>
      <c r="G134" s="36">
        <v>1850.6666666666667</v>
      </c>
      <c r="H134" s="36">
        <v>1953.6666666666667</v>
      </c>
      <c r="I134" s="36">
        <v>1984.4833333333333</v>
      </c>
      <c r="J134" s="36">
        <v>2005.1666666666667</v>
      </c>
      <c r="K134" s="31">
        <v>1963.8</v>
      </c>
      <c r="L134" s="31">
        <v>1912.3</v>
      </c>
      <c r="M134" s="31">
        <v>0.57018000000000002</v>
      </c>
      <c r="N134" s="1"/>
      <c r="O134" s="1"/>
    </row>
    <row r="135" spans="1:15" ht="12.75" customHeight="1" x14ac:dyDescent="0.2">
      <c r="A135" s="33">
        <v>125</v>
      </c>
      <c r="B135" s="53" t="s">
        <v>368</v>
      </c>
      <c r="C135" s="31">
        <v>1031.05</v>
      </c>
      <c r="D135" s="36">
        <v>1028.3833333333334</v>
      </c>
      <c r="E135" s="36">
        <v>1007.7666666666669</v>
      </c>
      <c r="F135" s="36">
        <v>984.48333333333346</v>
      </c>
      <c r="G135" s="36">
        <v>963.8666666666669</v>
      </c>
      <c r="H135" s="36">
        <v>1051.666666666667</v>
      </c>
      <c r="I135" s="36">
        <v>1072.2833333333333</v>
      </c>
      <c r="J135" s="36">
        <v>1095.5666666666668</v>
      </c>
      <c r="K135" s="31">
        <v>1049</v>
      </c>
      <c r="L135" s="31">
        <v>1005.1</v>
      </c>
      <c r="M135" s="31">
        <v>2.5037400000000001</v>
      </c>
      <c r="N135" s="1"/>
      <c r="O135" s="1"/>
    </row>
    <row r="136" spans="1:15" ht="12.75" customHeight="1" x14ac:dyDescent="0.2">
      <c r="A136" s="33">
        <v>126</v>
      </c>
      <c r="B136" s="53" t="s">
        <v>369</v>
      </c>
      <c r="C136" s="31">
        <v>644.75</v>
      </c>
      <c r="D136" s="36">
        <v>651.01666666666665</v>
      </c>
      <c r="E136" s="36">
        <v>637.23333333333335</v>
      </c>
      <c r="F136" s="36">
        <v>629.7166666666667</v>
      </c>
      <c r="G136" s="36">
        <v>615.93333333333339</v>
      </c>
      <c r="H136" s="36">
        <v>658.5333333333333</v>
      </c>
      <c r="I136" s="36">
        <v>672.31666666666661</v>
      </c>
      <c r="J136" s="36">
        <v>679.83333333333326</v>
      </c>
      <c r="K136" s="31">
        <v>664.8</v>
      </c>
      <c r="L136" s="31">
        <v>643.5</v>
      </c>
      <c r="M136" s="31">
        <v>4.9566699999999999</v>
      </c>
      <c r="N136" s="1"/>
      <c r="O136" s="1"/>
    </row>
    <row r="137" spans="1:15" ht="12.75" customHeight="1" x14ac:dyDescent="0.2">
      <c r="A137" s="33">
        <v>127</v>
      </c>
      <c r="B137" s="53" t="s">
        <v>104</v>
      </c>
      <c r="C137" s="31">
        <v>2356.6999999999998</v>
      </c>
      <c r="D137" s="36">
        <v>2354.4499999999998</v>
      </c>
      <c r="E137" s="36">
        <v>2301.4499999999998</v>
      </c>
      <c r="F137" s="36">
        <v>2246.1999999999998</v>
      </c>
      <c r="G137" s="36">
        <v>2193.1999999999998</v>
      </c>
      <c r="H137" s="36">
        <v>2409.6999999999998</v>
      </c>
      <c r="I137" s="36">
        <v>2462.6999999999998</v>
      </c>
      <c r="J137" s="36">
        <v>2517.9499999999998</v>
      </c>
      <c r="K137" s="31">
        <v>2407.4499999999998</v>
      </c>
      <c r="L137" s="31">
        <v>2299.1999999999998</v>
      </c>
      <c r="M137" s="31">
        <v>4.57836</v>
      </c>
      <c r="N137" s="1"/>
      <c r="O137" s="1"/>
    </row>
    <row r="138" spans="1:15" ht="12.75" customHeight="1" x14ac:dyDescent="0.2">
      <c r="A138" s="33">
        <v>128</v>
      </c>
      <c r="B138" s="53" t="s">
        <v>273</v>
      </c>
      <c r="C138" s="31">
        <v>397.15</v>
      </c>
      <c r="D138" s="36">
        <v>399.33333333333331</v>
      </c>
      <c r="E138" s="36">
        <v>393.66666666666663</v>
      </c>
      <c r="F138" s="36">
        <v>390.18333333333334</v>
      </c>
      <c r="G138" s="36">
        <v>384.51666666666665</v>
      </c>
      <c r="H138" s="36">
        <v>402.81666666666661</v>
      </c>
      <c r="I138" s="36">
        <v>408.48333333333323</v>
      </c>
      <c r="J138" s="36">
        <v>411.96666666666658</v>
      </c>
      <c r="K138" s="31">
        <v>405</v>
      </c>
      <c r="L138" s="31">
        <v>395.85</v>
      </c>
      <c r="M138" s="31">
        <v>7.5071099999999999</v>
      </c>
      <c r="N138" s="1"/>
      <c r="O138" s="1"/>
    </row>
    <row r="139" spans="1:15" ht="12.75" customHeight="1" x14ac:dyDescent="0.2">
      <c r="A139" s="33">
        <v>129</v>
      </c>
      <c r="B139" s="53" t="s">
        <v>105</v>
      </c>
      <c r="C139" s="31">
        <v>144.75</v>
      </c>
      <c r="D139" s="36">
        <v>145.1</v>
      </c>
      <c r="E139" s="36">
        <v>143.35</v>
      </c>
      <c r="F139" s="36">
        <v>141.94999999999999</v>
      </c>
      <c r="G139" s="36">
        <v>140.19999999999999</v>
      </c>
      <c r="H139" s="36">
        <v>146.5</v>
      </c>
      <c r="I139" s="36">
        <v>148.25</v>
      </c>
      <c r="J139" s="36">
        <v>149.65</v>
      </c>
      <c r="K139" s="31">
        <v>146.85</v>
      </c>
      <c r="L139" s="31">
        <v>143.69999999999999</v>
      </c>
      <c r="M139" s="31">
        <v>15.781980000000001</v>
      </c>
      <c r="N139" s="1"/>
      <c r="O139" s="1"/>
    </row>
    <row r="140" spans="1:15" ht="12.75" customHeight="1" x14ac:dyDescent="0.2">
      <c r="A140" s="33">
        <v>130</v>
      </c>
      <c r="B140" s="53" t="s">
        <v>370</v>
      </c>
      <c r="C140" s="31">
        <v>182.75</v>
      </c>
      <c r="D140" s="36">
        <v>183.58333333333334</v>
      </c>
      <c r="E140" s="36">
        <v>181.4666666666667</v>
      </c>
      <c r="F140" s="36">
        <v>180.18333333333337</v>
      </c>
      <c r="G140" s="36">
        <v>178.06666666666672</v>
      </c>
      <c r="H140" s="36">
        <v>184.86666666666667</v>
      </c>
      <c r="I140" s="36">
        <v>186.98333333333329</v>
      </c>
      <c r="J140" s="36">
        <v>188.26666666666665</v>
      </c>
      <c r="K140" s="31">
        <v>185.7</v>
      </c>
      <c r="L140" s="31">
        <v>182.3</v>
      </c>
      <c r="M140" s="31">
        <v>11.41798</v>
      </c>
      <c r="N140" s="1"/>
      <c r="O140" s="1"/>
    </row>
    <row r="141" spans="1:15" ht="12.75" customHeight="1" x14ac:dyDescent="0.2">
      <c r="A141" s="33">
        <v>131</v>
      </c>
      <c r="B141" s="53" t="s">
        <v>106</v>
      </c>
      <c r="C141" s="31">
        <v>3693.8</v>
      </c>
      <c r="D141" s="36">
        <v>3697.1166666666663</v>
      </c>
      <c r="E141" s="36">
        <v>3660.8833333333328</v>
      </c>
      <c r="F141" s="36">
        <v>3627.9666666666662</v>
      </c>
      <c r="G141" s="36">
        <v>3591.7333333333327</v>
      </c>
      <c r="H141" s="36">
        <v>3730.0333333333328</v>
      </c>
      <c r="I141" s="36">
        <v>3766.2666666666664</v>
      </c>
      <c r="J141" s="36">
        <v>3799.1833333333329</v>
      </c>
      <c r="K141" s="31">
        <v>3733.35</v>
      </c>
      <c r="L141" s="31">
        <v>3664.2</v>
      </c>
      <c r="M141" s="31">
        <v>3.24763</v>
      </c>
      <c r="N141" s="1"/>
      <c r="O141" s="1"/>
    </row>
    <row r="142" spans="1:15" ht="12.75" customHeight="1" x14ac:dyDescent="0.2">
      <c r="A142" s="33">
        <v>132</v>
      </c>
      <c r="B142" s="53" t="s">
        <v>107</v>
      </c>
      <c r="C142" s="31">
        <v>6100.2</v>
      </c>
      <c r="D142" s="36">
        <v>6110.7</v>
      </c>
      <c r="E142" s="36">
        <v>6009.5</v>
      </c>
      <c r="F142" s="36">
        <v>5918.8</v>
      </c>
      <c r="G142" s="36">
        <v>5817.6</v>
      </c>
      <c r="H142" s="36">
        <v>6201.4</v>
      </c>
      <c r="I142" s="36">
        <v>6302.5999999999985</v>
      </c>
      <c r="J142" s="36">
        <v>6393.2999999999993</v>
      </c>
      <c r="K142" s="31">
        <v>6211.9</v>
      </c>
      <c r="L142" s="31">
        <v>6020</v>
      </c>
      <c r="M142" s="31">
        <v>8.9428699999999992</v>
      </c>
      <c r="N142" s="1"/>
      <c r="O142" s="1"/>
    </row>
    <row r="143" spans="1:15" ht="12.75" customHeight="1" x14ac:dyDescent="0.2">
      <c r="A143" s="33">
        <v>133</v>
      </c>
      <c r="B143" s="53" t="s">
        <v>109</v>
      </c>
      <c r="C143" s="31">
        <v>785.55</v>
      </c>
      <c r="D143" s="36">
        <v>783.75</v>
      </c>
      <c r="E143" s="36">
        <v>779.5</v>
      </c>
      <c r="F143" s="36">
        <v>773.45</v>
      </c>
      <c r="G143" s="36">
        <v>769.2</v>
      </c>
      <c r="H143" s="36">
        <v>789.8</v>
      </c>
      <c r="I143" s="36">
        <v>794.05</v>
      </c>
      <c r="J143" s="36">
        <v>800.09999999999991</v>
      </c>
      <c r="K143" s="31">
        <v>788</v>
      </c>
      <c r="L143" s="31">
        <v>777.7</v>
      </c>
      <c r="M143" s="31">
        <v>35.19988</v>
      </c>
      <c r="N143" s="1"/>
      <c r="O143" s="1"/>
    </row>
    <row r="144" spans="1:15" ht="12.75" customHeight="1" x14ac:dyDescent="0.2">
      <c r="A144" s="33">
        <v>134</v>
      </c>
      <c r="B144" s="53" t="s">
        <v>164</v>
      </c>
      <c r="C144" s="31">
        <v>2447.9499999999998</v>
      </c>
      <c r="D144" s="36">
        <v>2451.9666666666667</v>
      </c>
      <c r="E144" s="36">
        <v>2433.9833333333336</v>
      </c>
      <c r="F144" s="36">
        <v>2420.0166666666669</v>
      </c>
      <c r="G144" s="36">
        <v>2402.0333333333338</v>
      </c>
      <c r="H144" s="36">
        <v>2465.9333333333334</v>
      </c>
      <c r="I144" s="36">
        <v>2483.9166666666661</v>
      </c>
      <c r="J144" s="36">
        <v>2497.8833333333332</v>
      </c>
      <c r="K144" s="31">
        <v>2469.9499999999998</v>
      </c>
      <c r="L144" s="31">
        <v>2438</v>
      </c>
      <c r="M144" s="31">
        <v>1.00586</v>
      </c>
      <c r="N144" s="1"/>
      <c r="O144" s="1"/>
    </row>
    <row r="145" spans="1:15" ht="12.75" customHeight="1" x14ac:dyDescent="0.2">
      <c r="A145" s="33">
        <v>135</v>
      </c>
      <c r="B145" s="53" t="s">
        <v>110</v>
      </c>
      <c r="C145" s="31">
        <v>5668.2</v>
      </c>
      <c r="D145" s="36">
        <v>5665</v>
      </c>
      <c r="E145" s="36">
        <v>5615.05</v>
      </c>
      <c r="F145" s="36">
        <v>5561.9000000000005</v>
      </c>
      <c r="G145" s="36">
        <v>5511.9500000000007</v>
      </c>
      <c r="H145" s="36">
        <v>5718.15</v>
      </c>
      <c r="I145" s="36">
        <v>5768.1</v>
      </c>
      <c r="J145" s="36">
        <v>5821.2499999999991</v>
      </c>
      <c r="K145" s="31">
        <v>5714.95</v>
      </c>
      <c r="L145" s="31">
        <v>5611.85</v>
      </c>
      <c r="M145" s="31">
        <v>3.2829199999999998</v>
      </c>
      <c r="N145" s="1"/>
      <c r="O145" s="1"/>
    </row>
    <row r="146" spans="1:15" ht="12.75" customHeight="1" x14ac:dyDescent="0.2">
      <c r="A146" s="33">
        <v>136</v>
      </c>
      <c r="B146" s="53" t="s">
        <v>371</v>
      </c>
      <c r="C146" s="31">
        <v>567.85</v>
      </c>
      <c r="D146" s="36">
        <v>565.11666666666667</v>
      </c>
      <c r="E146" s="36">
        <v>557.73333333333335</v>
      </c>
      <c r="F146" s="36">
        <v>547.61666666666667</v>
      </c>
      <c r="G146" s="36">
        <v>540.23333333333335</v>
      </c>
      <c r="H146" s="36">
        <v>575.23333333333335</v>
      </c>
      <c r="I146" s="36">
        <v>582.61666666666679</v>
      </c>
      <c r="J146" s="36">
        <v>592.73333333333335</v>
      </c>
      <c r="K146" s="31">
        <v>572.5</v>
      </c>
      <c r="L146" s="31">
        <v>555</v>
      </c>
      <c r="M146" s="31">
        <v>1.97455</v>
      </c>
      <c r="N146" s="1"/>
      <c r="O146" s="1"/>
    </row>
    <row r="147" spans="1:15" ht="12.75" customHeight="1" x14ac:dyDescent="0.2">
      <c r="A147" s="33">
        <v>137</v>
      </c>
      <c r="B147" s="53" t="s">
        <v>374</v>
      </c>
      <c r="C147" s="31">
        <v>46.4</v>
      </c>
      <c r="D147" s="36">
        <v>46.85</v>
      </c>
      <c r="E147" s="36">
        <v>45.7</v>
      </c>
      <c r="F147" s="36">
        <v>45</v>
      </c>
      <c r="G147" s="36">
        <v>43.85</v>
      </c>
      <c r="H147" s="36">
        <v>47.550000000000004</v>
      </c>
      <c r="I147" s="36">
        <v>48.699999999999996</v>
      </c>
      <c r="J147" s="36">
        <v>49.400000000000006</v>
      </c>
      <c r="K147" s="31">
        <v>48</v>
      </c>
      <c r="L147" s="31">
        <v>46.15</v>
      </c>
      <c r="M147" s="31">
        <v>178.40943999999999</v>
      </c>
      <c r="N147" s="1"/>
      <c r="O147" s="1"/>
    </row>
    <row r="148" spans="1:15" ht="12.75" customHeight="1" x14ac:dyDescent="0.2">
      <c r="A148" s="33">
        <v>138</v>
      </c>
      <c r="B148" s="53" t="s">
        <v>561</v>
      </c>
      <c r="C148" s="31">
        <v>2668.4</v>
      </c>
      <c r="D148" s="36">
        <v>2663.4166666666665</v>
      </c>
      <c r="E148" s="36">
        <v>2636.833333333333</v>
      </c>
      <c r="F148" s="36">
        <v>2605.2666666666664</v>
      </c>
      <c r="G148" s="36">
        <v>2578.6833333333329</v>
      </c>
      <c r="H148" s="36">
        <v>2694.9833333333331</v>
      </c>
      <c r="I148" s="36">
        <v>2721.5666666666662</v>
      </c>
      <c r="J148" s="36">
        <v>2753.1333333333332</v>
      </c>
      <c r="K148" s="31">
        <v>2690</v>
      </c>
      <c r="L148" s="31">
        <v>2631.85</v>
      </c>
      <c r="M148" s="31">
        <v>0.35502</v>
      </c>
      <c r="N148" s="1"/>
      <c r="O148" s="1"/>
    </row>
    <row r="149" spans="1:15" ht="12.75" customHeight="1" x14ac:dyDescent="0.2">
      <c r="A149" s="33">
        <v>139</v>
      </c>
      <c r="B149" s="53" t="s">
        <v>111</v>
      </c>
      <c r="C149" s="31">
        <v>3699.45</v>
      </c>
      <c r="D149" s="36">
        <v>3715.1</v>
      </c>
      <c r="E149" s="36">
        <v>3642.35</v>
      </c>
      <c r="F149" s="36">
        <v>3585.25</v>
      </c>
      <c r="G149" s="36">
        <v>3512.5</v>
      </c>
      <c r="H149" s="36">
        <v>3772.2</v>
      </c>
      <c r="I149" s="36">
        <v>3844.95</v>
      </c>
      <c r="J149" s="36">
        <v>3902.0499999999997</v>
      </c>
      <c r="K149" s="31">
        <v>3787.85</v>
      </c>
      <c r="L149" s="31">
        <v>3658</v>
      </c>
      <c r="M149" s="31">
        <v>8.9447299999999998</v>
      </c>
      <c r="N149" s="1"/>
      <c r="O149" s="1"/>
    </row>
    <row r="150" spans="1:15" ht="12.75" customHeight="1" x14ac:dyDescent="0.2">
      <c r="A150" s="33">
        <v>140</v>
      </c>
      <c r="B150" s="53" t="s">
        <v>372</v>
      </c>
      <c r="C150" s="31">
        <v>288.45</v>
      </c>
      <c r="D150" s="36">
        <v>288.14999999999998</v>
      </c>
      <c r="E150" s="36">
        <v>283.39999999999998</v>
      </c>
      <c r="F150" s="36">
        <v>278.35000000000002</v>
      </c>
      <c r="G150" s="36">
        <v>273.60000000000002</v>
      </c>
      <c r="H150" s="36">
        <v>293.19999999999993</v>
      </c>
      <c r="I150" s="36">
        <v>297.94999999999993</v>
      </c>
      <c r="J150" s="36">
        <v>302.99999999999989</v>
      </c>
      <c r="K150" s="31">
        <v>292.89999999999998</v>
      </c>
      <c r="L150" s="31">
        <v>283.10000000000002</v>
      </c>
      <c r="M150" s="31">
        <v>12.08428</v>
      </c>
      <c r="N150" s="1"/>
      <c r="O150" s="1"/>
    </row>
    <row r="151" spans="1:15" ht="12.75" customHeight="1" x14ac:dyDescent="0.2">
      <c r="A151" s="33">
        <v>141</v>
      </c>
      <c r="B151" s="53" t="s">
        <v>375</v>
      </c>
      <c r="C151" s="31">
        <v>542.6</v>
      </c>
      <c r="D151" s="36">
        <v>544.9</v>
      </c>
      <c r="E151" s="36">
        <v>538.69999999999993</v>
      </c>
      <c r="F151" s="36">
        <v>534.79999999999995</v>
      </c>
      <c r="G151" s="36">
        <v>528.59999999999991</v>
      </c>
      <c r="H151" s="36">
        <v>548.79999999999995</v>
      </c>
      <c r="I151" s="36">
        <v>555</v>
      </c>
      <c r="J151" s="36">
        <v>558.9</v>
      </c>
      <c r="K151" s="31">
        <v>551.1</v>
      </c>
      <c r="L151" s="31">
        <v>541</v>
      </c>
      <c r="M151" s="31">
        <v>1.08945</v>
      </c>
      <c r="N151" s="1"/>
      <c r="O151" s="1"/>
    </row>
    <row r="152" spans="1:15" ht="12.75" customHeight="1" x14ac:dyDescent="0.2">
      <c r="A152" s="33">
        <v>142</v>
      </c>
      <c r="B152" s="53" t="s">
        <v>274</v>
      </c>
      <c r="C152" s="31">
        <v>500.4</v>
      </c>
      <c r="D152" s="36">
        <v>505.61666666666662</v>
      </c>
      <c r="E152" s="36">
        <v>492.78333333333319</v>
      </c>
      <c r="F152" s="36">
        <v>485.16666666666657</v>
      </c>
      <c r="G152" s="36">
        <v>472.33333333333314</v>
      </c>
      <c r="H152" s="36">
        <v>513.23333333333323</v>
      </c>
      <c r="I152" s="36">
        <v>526.06666666666661</v>
      </c>
      <c r="J152" s="36">
        <v>533.68333333333328</v>
      </c>
      <c r="K152" s="31">
        <v>518.45000000000005</v>
      </c>
      <c r="L152" s="31">
        <v>498</v>
      </c>
      <c r="M152" s="31">
        <v>7.0054100000000004</v>
      </c>
      <c r="N152" s="1"/>
      <c r="O152" s="1"/>
    </row>
    <row r="153" spans="1:15" ht="12.75" customHeight="1" x14ac:dyDescent="0.2">
      <c r="A153" s="33">
        <v>143</v>
      </c>
      <c r="B153" s="53" t="s">
        <v>376</v>
      </c>
      <c r="C153" s="31">
        <v>2075.25</v>
      </c>
      <c r="D153" s="36">
        <v>2055.2999999999997</v>
      </c>
      <c r="E153" s="36">
        <v>2029.5999999999995</v>
      </c>
      <c r="F153" s="36">
        <v>1983.9499999999998</v>
      </c>
      <c r="G153" s="36">
        <v>1958.2499999999995</v>
      </c>
      <c r="H153" s="36">
        <v>2100.9499999999994</v>
      </c>
      <c r="I153" s="36">
        <v>2126.6499999999992</v>
      </c>
      <c r="J153" s="36">
        <v>2172.2999999999993</v>
      </c>
      <c r="K153" s="31">
        <v>2081</v>
      </c>
      <c r="L153" s="31">
        <v>2009.65</v>
      </c>
      <c r="M153" s="31">
        <v>0.89598</v>
      </c>
      <c r="N153" s="1"/>
      <c r="O153" s="1"/>
    </row>
    <row r="154" spans="1:15" ht="12.75" customHeight="1" x14ac:dyDescent="0.2">
      <c r="A154" s="33">
        <v>144</v>
      </c>
      <c r="B154" s="53" t="s">
        <v>377</v>
      </c>
      <c r="C154" s="31">
        <v>233.95</v>
      </c>
      <c r="D154" s="36">
        <v>231.04999999999998</v>
      </c>
      <c r="E154" s="36">
        <v>225.09999999999997</v>
      </c>
      <c r="F154" s="36">
        <v>216.24999999999997</v>
      </c>
      <c r="G154" s="36">
        <v>210.29999999999995</v>
      </c>
      <c r="H154" s="36">
        <v>239.89999999999998</v>
      </c>
      <c r="I154" s="36">
        <v>245.84999999999997</v>
      </c>
      <c r="J154" s="36">
        <v>254.7</v>
      </c>
      <c r="K154" s="31">
        <v>237</v>
      </c>
      <c r="L154" s="31">
        <v>222.2</v>
      </c>
      <c r="M154" s="31">
        <v>172.77208999999999</v>
      </c>
      <c r="N154" s="1"/>
      <c r="O154" s="1"/>
    </row>
    <row r="155" spans="1:15" ht="12.75" customHeight="1" x14ac:dyDescent="0.2">
      <c r="A155" s="33">
        <v>145</v>
      </c>
      <c r="B155" s="53" t="s">
        <v>373</v>
      </c>
      <c r="C155" s="31">
        <v>197.95</v>
      </c>
      <c r="D155" s="36">
        <v>199.08333333333334</v>
      </c>
      <c r="E155" s="36">
        <v>196.16666666666669</v>
      </c>
      <c r="F155" s="36">
        <v>194.38333333333335</v>
      </c>
      <c r="G155" s="36">
        <v>191.4666666666667</v>
      </c>
      <c r="H155" s="36">
        <v>200.86666666666667</v>
      </c>
      <c r="I155" s="36">
        <v>203.78333333333336</v>
      </c>
      <c r="J155" s="36">
        <v>205.56666666666666</v>
      </c>
      <c r="K155" s="31">
        <v>202</v>
      </c>
      <c r="L155" s="31">
        <v>197.3</v>
      </c>
      <c r="M155" s="31">
        <v>7.9237900000000003</v>
      </c>
      <c r="N155" s="1"/>
      <c r="O155" s="1"/>
    </row>
    <row r="156" spans="1:15" ht="12.75" customHeight="1" x14ac:dyDescent="0.2">
      <c r="A156" s="33">
        <v>146</v>
      </c>
      <c r="B156" s="53" t="s">
        <v>378</v>
      </c>
      <c r="C156" s="31">
        <v>114.35</v>
      </c>
      <c r="D156" s="36">
        <v>113.76666666666667</v>
      </c>
      <c r="E156" s="36">
        <v>112.53333333333333</v>
      </c>
      <c r="F156" s="36">
        <v>110.71666666666667</v>
      </c>
      <c r="G156" s="36">
        <v>109.48333333333333</v>
      </c>
      <c r="H156" s="36">
        <v>115.58333333333333</v>
      </c>
      <c r="I156" s="36">
        <v>116.81666666666665</v>
      </c>
      <c r="J156" s="36">
        <v>118.63333333333333</v>
      </c>
      <c r="K156" s="31">
        <v>115</v>
      </c>
      <c r="L156" s="31">
        <v>111.95</v>
      </c>
      <c r="M156" s="31">
        <v>44.185459999999999</v>
      </c>
      <c r="N156" s="1"/>
      <c r="O156" s="1"/>
    </row>
    <row r="157" spans="1:15" ht="12.75" customHeight="1" x14ac:dyDescent="0.2">
      <c r="A157" s="33">
        <v>147</v>
      </c>
      <c r="B157" s="53" t="s">
        <v>847</v>
      </c>
      <c r="C157" s="31">
        <v>891.2</v>
      </c>
      <c r="D157" s="36">
        <v>898.35</v>
      </c>
      <c r="E157" s="36">
        <v>881.30000000000007</v>
      </c>
      <c r="F157" s="36">
        <v>871.40000000000009</v>
      </c>
      <c r="G157" s="36">
        <v>854.35000000000014</v>
      </c>
      <c r="H157" s="36">
        <v>908.25</v>
      </c>
      <c r="I157" s="36">
        <v>925.3</v>
      </c>
      <c r="J157" s="36">
        <v>935.19999999999993</v>
      </c>
      <c r="K157" s="31">
        <v>915.4</v>
      </c>
      <c r="L157" s="31">
        <v>888.45</v>
      </c>
      <c r="M157" s="31">
        <v>0.45984000000000003</v>
      </c>
      <c r="N157" s="1"/>
      <c r="O157" s="1"/>
    </row>
    <row r="158" spans="1:15" ht="12.75" customHeight="1" x14ac:dyDescent="0.2">
      <c r="A158" s="33">
        <v>148</v>
      </c>
      <c r="B158" s="53" t="s">
        <v>112</v>
      </c>
      <c r="C158" s="31">
        <v>2979.9</v>
      </c>
      <c r="D158" s="36">
        <v>2961.7999999999997</v>
      </c>
      <c r="E158" s="36">
        <v>2933.5999999999995</v>
      </c>
      <c r="F158" s="36">
        <v>2887.2999999999997</v>
      </c>
      <c r="G158" s="36">
        <v>2859.0999999999995</v>
      </c>
      <c r="H158" s="36">
        <v>3008.0999999999995</v>
      </c>
      <c r="I158" s="36">
        <v>3036.2999999999993</v>
      </c>
      <c r="J158" s="36">
        <v>3082.5999999999995</v>
      </c>
      <c r="K158" s="31">
        <v>2990</v>
      </c>
      <c r="L158" s="31">
        <v>2915.5</v>
      </c>
      <c r="M158" s="31">
        <v>2.3680300000000001</v>
      </c>
      <c r="N158" s="1"/>
      <c r="O158" s="1"/>
    </row>
    <row r="159" spans="1:15" ht="12.75" customHeight="1" x14ac:dyDescent="0.2">
      <c r="A159" s="33">
        <v>149</v>
      </c>
      <c r="B159" s="53" t="s">
        <v>113</v>
      </c>
      <c r="C159" s="31">
        <v>327.2</v>
      </c>
      <c r="D159" s="36">
        <v>325.40000000000003</v>
      </c>
      <c r="E159" s="36">
        <v>322.80000000000007</v>
      </c>
      <c r="F159" s="36">
        <v>318.40000000000003</v>
      </c>
      <c r="G159" s="36">
        <v>315.80000000000007</v>
      </c>
      <c r="H159" s="36">
        <v>329.80000000000007</v>
      </c>
      <c r="I159" s="36">
        <v>332.40000000000009</v>
      </c>
      <c r="J159" s="36">
        <v>336.80000000000007</v>
      </c>
      <c r="K159" s="31">
        <v>328</v>
      </c>
      <c r="L159" s="31">
        <v>321</v>
      </c>
      <c r="M159" s="31">
        <v>23.74513</v>
      </c>
      <c r="N159" s="1"/>
      <c r="O159" s="1"/>
    </row>
    <row r="160" spans="1:15" ht="12.75" customHeight="1" x14ac:dyDescent="0.2">
      <c r="A160" s="33">
        <v>150</v>
      </c>
      <c r="B160" s="53" t="s">
        <v>379</v>
      </c>
      <c r="C160" s="31">
        <v>442.1</v>
      </c>
      <c r="D160" s="36">
        <v>445.23333333333335</v>
      </c>
      <c r="E160" s="36">
        <v>434.4666666666667</v>
      </c>
      <c r="F160" s="36">
        <v>426.83333333333337</v>
      </c>
      <c r="G160" s="36">
        <v>416.06666666666672</v>
      </c>
      <c r="H160" s="36">
        <v>452.86666666666667</v>
      </c>
      <c r="I160" s="36">
        <v>463.63333333333333</v>
      </c>
      <c r="J160" s="36">
        <v>471.26666666666665</v>
      </c>
      <c r="K160" s="31">
        <v>456</v>
      </c>
      <c r="L160" s="31">
        <v>437.6</v>
      </c>
      <c r="M160" s="31">
        <v>15.1637</v>
      </c>
      <c r="N160" s="1"/>
      <c r="O160" s="1"/>
    </row>
    <row r="161" spans="1:15" ht="12.75" customHeight="1" x14ac:dyDescent="0.2">
      <c r="A161" s="33">
        <v>151</v>
      </c>
      <c r="B161" s="53" t="s">
        <v>114</v>
      </c>
      <c r="C161" s="31">
        <v>146.55000000000001</v>
      </c>
      <c r="D161" s="36">
        <v>147.03333333333333</v>
      </c>
      <c r="E161" s="36">
        <v>145.16666666666666</v>
      </c>
      <c r="F161" s="36">
        <v>143.78333333333333</v>
      </c>
      <c r="G161" s="36">
        <v>141.91666666666666</v>
      </c>
      <c r="H161" s="36">
        <v>148.41666666666666</v>
      </c>
      <c r="I161" s="36">
        <v>150.28333333333333</v>
      </c>
      <c r="J161" s="36">
        <v>151.66666666666666</v>
      </c>
      <c r="K161" s="31">
        <v>148.9</v>
      </c>
      <c r="L161" s="31">
        <v>145.65</v>
      </c>
      <c r="M161" s="31">
        <v>109.02628</v>
      </c>
      <c r="N161" s="1"/>
      <c r="O161" s="1"/>
    </row>
    <row r="162" spans="1:15" ht="12.75" customHeight="1" x14ac:dyDescent="0.2">
      <c r="A162" s="33">
        <v>152</v>
      </c>
      <c r="B162" s="53" t="s">
        <v>380</v>
      </c>
      <c r="C162" s="31">
        <v>814.85</v>
      </c>
      <c r="D162" s="36">
        <v>822.13333333333333</v>
      </c>
      <c r="E162" s="36">
        <v>805.4666666666667</v>
      </c>
      <c r="F162" s="36">
        <v>796.08333333333337</v>
      </c>
      <c r="G162" s="36">
        <v>779.41666666666674</v>
      </c>
      <c r="H162" s="36">
        <v>831.51666666666665</v>
      </c>
      <c r="I162" s="36">
        <v>848.18333333333339</v>
      </c>
      <c r="J162" s="36">
        <v>857.56666666666661</v>
      </c>
      <c r="K162" s="31">
        <v>838.8</v>
      </c>
      <c r="L162" s="31">
        <v>812.75</v>
      </c>
      <c r="M162" s="31">
        <v>10.101190000000001</v>
      </c>
      <c r="N162" s="1"/>
      <c r="O162" s="1"/>
    </row>
    <row r="163" spans="1:15" ht="12.75" customHeight="1" x14ac:dyDescent="0.2">
      <c r="A163" s="33">
        <v>153</v>
      </c>
      <c r="B163" s="53" t="s">
        <v>381</v>
      </c>
      <c r="C163" s="31">
        <v>4579.8500000000004</v>
      </c>
      <c r="D163" s="36">
        <v>4587.6333333333341</v>
      </c>
      <c r="E163" s="36">
        <v>4527.2666666666682</v>
      </c>
      <c r="F163" s="36">
        <v>4474.6833333333343</v>
      </c>
      <c r="G163" s="36">
        <v>4414.3166666666684</v>
      </c>
      <c r="H163" s="36">
        <v>4640.2166666666681</v>
      </c>
      <c r="I163" s="36">
        <v>4700.5833333333348</v>
      </c>
      <c r="J163" s="36">
        <v>4753.1666666666679</v>
      </c>
      <c r="K163" s="31">
        <v>4648</v>
      </c>
      <c r="L163" s="31">
        <v>4535.05</v>
      </c>
      <c r="M163" s="31">
        <v>0.18421999999999999</v>
      </c>
      <c r="N163" s="1"/>
      <c r="O163" s="1"/>
    </row>
    <row r="164" spans="1:15" ht="12.75" customHeight="1" x14ac:dyDescent="0.2">
      <c r="A164" s="33">
        <v>154</v>
      </c>
      <c r="B164" s="53" t="s">
        <v>382</v>
      </c>
      <c r="C164" s="31">
        <v>1065.7</v>
      </c>
      <c r="D164" s="36">
        <v>1065.3166666666668</v>
      </c>
      <c r="E164" s="36">
        <v>1057.2333333333336</v>
      </c>
      <c r="F164" s="36">
        <v>1048.7666666666667</v>
      </c>
      <c r="G164" s="36">
        <v>1040.6833333333334</v>
      </c>
      <c r="H164" s="36">
        <v>1073.7833333333338</v>
      </c>
      <c r="I164" s="36">
        <v>1081.8666666666672</v>
      </c>
      <c r="J164" s="36">
        <v>1090.3333333333339</v>
      </c>
      <c r="K164" s="31">
        <v>1073.4000000000001</v>
      </c>
      <c r="L164" s="31">
        <v>1056.8499999999999</v>
      </c>
      <c r="M164" s="31">
        <v>0.88929000000000002</v>
      </c>
      <c r="N164" s="1"/>
      <c r="O164" s="1"/>
    </row>
    <row r="165" spans="1:15" ht="12.75" customHeight="1" x14ac:dyDescent="0.2">
      <c r="A165" s="33">
        <v>155</v>
      </c>
      <c r="B165" s="53" t="s">
        <v>383</v>
      </c>
      <c r="C165" s="31">
        <v>231.4</v>
      </c>
      <c r="D165" s="36">
        <v>234.08333333333334</v>
      </c>
      <c r="E165" s="36">
        <v>227.51666666666668</v>
      </c>
      <c r="F165" s="36">
        <v>223.63333333333333</v>
      </c>
      <c r="G165" s="36">
        <v>217.06666666666666</v>
      </c>
      <c r="H165" s="36">
        <v>237.9666666666667</v>
      </c>
      <c r="I165" s="36">
        <v>244.53333333333336</v>
      </c>
      <c r="J165" s="36">
        <v>248.41666666666671</v>
      </c>
      <c r="K165" s="31">
        <v>240.65</v>
      </c>
      <c r="L165" s="31">
        <v>230.2</v>
      </c>
      <c r="M165" s="31">
        <v>10.573880000000001</v>
      </c>
      <c r="N165" s="1"/>
      <c r="O165" s="1"/>
    </row>
    <row r="166" spans="1:15" ht="12.75" customHeight="1" x14ac:dyDescent="0.2">
      <c r="A166" s="33">
        <v>156</v>
      </c>
      <c r="B166" s="53" t="s">
        <v>384</v>
      </c>
      <c r="C166" s="31">
        <v>204.75</v>
      </c>
      <c r="D166" s="36">
        <v>203.03333333333333</v>
      </c>
      <c r="E166" s="36">
        <v>200.36666666666667</v>
      </c>
      <c r="F166" s="36">
        <v>195.98333333333335</v>
      </c>
      <c r="G166" s="36">
        <v>193.31666666666669</v>
      </c>
      <c r="H166" s="36">
        <v>207.41666666666666</v>
      </c>
      <c r="I166" s="36">
        <v>210.08333333333334</v>
      </c>
      <c r="J166" s="36">
        <v>214.46666666666664</v>
      </c>
      <c r="K166" s="31">
        <v>205.7</v>
      </c>
      <c r="L166" s="31">
        <v>198.65</v>
      </c>
      <c r="M166" s="31">
        <v>40.032409999999999</v>
      </c>
      <c r="N166" s="1"/>
      <c r="O166" s="1"/>
    </row>
    <row r="167" spans="1:15" ht="12.75" customHeight="1" x14ac:dyDescent="0.2">
      <c r="A167" s="33">
        <v>157</v>
      </c>
      <c r="B167" s="53" t="s">
        <v>848</v>
      </c>
      <c r="C167" s="31">
        <v>769.4</v>
      </c>
      <c r="D167" s="36">
        <v>765.21666666666658</v>
      </c>
      <c r="E167" s="36">
        <v>756.38333333333321</v>
      </c>
      <c r="F167" s="36">
        <v>743.36666666666667</v>
      </c>
      <c r="G167" s="36">
        <v>734.5333333333333</v>
      </c>
      <c r="H167" s="36">
        <v>778.23333333333312</v>
      </c>
      <c r="I167" s="36">
        <v>787.06666666666638</v>
      </c>
      <c r="J167" s="36">
        <v>800.08333333333303</v>
      </c>
      <c r="K167" s="31">
        <v>774.05</v>
      </c>
      <c r="L167" s="31">
        <v>752.2</v>
      </c>
      <c r="M167" s="31">
        <v>3.83629</v>
      </c>
      <c r="N167" s="1"/>
      <c r="O167" s="1"/>
    </row>
    <row r="168" spans="1:15" ht="12.75" customHeight="1" x14ac:dyDescent="0.2">
      <c r="A168" s="33">
        <v>158</v>
      </c>
      <c r="B168" s="53" t="s">
        <v>276</v>
      </c>
      <c r="C168" s="31">
        <v>424.35</v>
      </c>
      <c r="D168" s="36">
        <v>422.36666666666662</v>
      </c>
      <c r="E168" s="36">
        <v>418.83333333333326</v>
      </c>
      <c r="F168" s="36">
        <v>413.31666666666666</v>
      </c>
      <c r="G168" s="36">
        <v>409.7833333333333</v>
      </c>
      <c r="H168" s="36">
        <v>427.88333333333321</v>
      </c>
      <c r="I168" s="36">
        <v>431.41666666666663</v>
      </c>
      <c r="J168" s="36">
        <v>436.93333333333317</v>
      </c>
      <c r="K168" s="31">
        <v>425.9</v>
      </c>
      <c r="L168" s="31">
        <v>416.85</v>
      </c>
      <c r="M168" s="31">
        <v>10.44013</v>
      </c>
      <c r="N168" s="1"/>
      <c r="O168" s="1"/>
    </row>
    <row r="169" spans="1:15" ht="12.75" customHeight="1" x14ac:dyDescent="0.2">
      <c r="A169" s="33">
        <v>159</v>
      </c>
      <c r="B169" s="53" t="s">
        <v>275</v>
      </c>
      <c r="C169" s="31">
        <v>172.35</v>
      </c>
      <c r="D169" s="36">
        <v>170.94999999999996</v>
      </c>
      <c r="E169" s="36">
        <v>168.09999999999991</v>
      </c>
      <c r="F169" s="36">
        <v>163.84999999999994</v>
      </c>
      <c r="G169" s="36">
        <v>160.99999999999989</v>
      </c>
      <c r="H169" s="36">
        <v>175.19999999999993</v>
      </c>
      <c r="I169" s="36">
        <v>178.05</v>
      </c>
      <c r="J169" s="36">
        <v>182.29999999999995</v>
      </c>
      <c r="K169" s="31">
        <v>173.8</v>
      </c>
      <c r="L169" s="31">
        <v>166.7</v>
      </c>
      <c r="M169" s="31">
        <v>125.14255</v>
      </c>
      <c r="N169" s="1"/>
      <c r="O169" s="1"/>
    </row>
    <row r="170" spans="1:15" ht="12.75" customHeight="1" x14ac:dyDescent="0.2">
      <c r="A170" s="33">
        <v>160</v>
      </c>
      <c r="B170" s="53" t="s">
        <v>385</v>
      </c>
      <c r="C170" s="31">
        <v>1151.5</v>
      </c>
      <c r="D170" s="36">
        <v>1152.2333333333333</v>
      </c>
      <c r="E170" s="36">
        <v>1129.3166666666666</v>
      </c>
      <c r="F170" s="36">
        <v>1107.1333333333332</v>
      </c>
      <c r="G170" s="36">
        <v>1084.2166666666665</v>
      </c>
      <c r="H170" s="36">
        <v>1174.4166666666667</v>
      </c>
      <c r="I170" s="36">
        <v>1197.3333333333333</v>
      </c>
      <c r="J170" s="36">
        <v>1219.5166666666669</v>
      </c>
      <c r="K170" s="31">
        <v>1175.1500000000001</v>
      </c>
      <c r="L170" s="31">
        <v>1130.05</v>
      </c>
      <c r="M170" s="31">
        <v>0.46378000000000003</v>
      </c>
      <c r="N170" s="1"/>
      <c r="O170" s="1"/>
    </row>
    <row r="171" spans="1:15" ht="12.75" customHeight="1" x14ac:dyDescent="0.2">
      <c r="A171" s="33">
        <v>161</v>
      </c>
      <c r="B171" s="53" t="s">
        <v>115</v>
      </c>
      <c r="C171" s="31">
        <v>168.3</v>
      </c>
      <c r="D171" s="36">
        <v>167.29999999999998</v>
      </c>
      <c r="E171" s="36">
        <v>165.39999999999998</v>
      </c>
      <c r="F171" s="36">
        <v>162.5</v>
      </c>
      <c r="G171" s="36">
        <v>160.6</v>
      </c>
      <c r="H171" s="36">
        <v>170.19999999999996</v>
      </c>
      <c r="I171" s="36">
        <v>172.1</v>
      </c>
      <c r="J171" s="36">
        <v>174.99999999999994</v>
      </c>
      <c r="K171" s="31">
        <v>169.2</v>
      </c>
      <c r="L171" s="31">
        <v>164.4</v>
      </c>
      <c r="M171" s="31">
        <v>212.51240000000001</v>
      </c>
      <c r="N171" s="1"/>
      <c r="O171" s="1"/>
    </row>
    <row r="172" spans="1:15" ht="12.75" customHeight="1" x14ac:dyDescent="0.2">
      <c r="A172" s="33">
        <v>162</v>
      </c>
      <c r="B172" s="53" t="s">
        <v>387</v>
      </c>
      <c r="C172" s="31">
        <v>2726.7</v>
      </c>
      <c r="D172" s="36">
        <v>2722.6333333333332</v>
      </c>
      <c r="E172" s="36">
        <v>2703.6666666666665</v>
      </c>
      <c r="F172" s="36">
        <v>2680.6333333333332</v>
      </c>
      <c r="G172" s="36">
        <v>2661.6666666666665</v>
      </c>
      <c r="H172" s="36">
        <v>2745.6666666666665</v>
      </c>
      <c r="I172" s="36">
        <v>2764.6333333333337</v>
      </c>
      <c r="J172" s="36">
        <v>2787.6666666666665</v>
      </c>
      <c r="K172" s="31">
        <v>2741.6</v>
      </c>
      <c r="L172" s="31">
        <v>2699.6</v>
      </c>
      <c r="M172" s="31">
        <v>0.10153</v>
      </c>
      <c r="N172" s="1"/>
      <c r="O172" s="1"/>
    </row>
    <row r="173" spans="1:15" ht="12.75" customHeight="1" x14ac:dyDescent="0.2">
      <c r="A173" s="33">
        <v>163</v>
      </c>
      <c r="B173" s="53" t="s">
        <v>388</v>
      </c>
      <c r="C173" s="31">
        <v>3440.7</v>
      </c>
      <c r="D173" s="36">
        <v>3445.7833333333328</v>
      </c>
      <c r="E173" s="36">
        <v>3420.4666666666658</v>
      </c>
      <c r="F173" s="36">
        <v>3400.2333333333331</v>
      </c>
      <c r="G173" s="36">
        <v>3374.9166666666661</v>
      </c>
      <c r="H173" s="36">
        <v>3466.0166666666655</v>
      </c>
      <c r="I173" s="36">
        <v>3491.333333333333</v>
      </c>
      <c r="J173" s="36">
        <v>3511.5666666666652</v>
      </c>
      <c r="K173" s="31">
        <v>3471.1</v>
      </c>
      <c r="L173" s="31">
        <v>3425.55</v>
      </c>
      <c r="M173" s="31">
        <v>3.1489999999999997E-2</v>
      </c>
      <c r="N173" s="1"/>
      <c r="O173" s="1"/>
    </row>
    <row r="174" spans="1:15" ht="12.75" customHeight="1" x14ac:dyDescent="0.2">
      <c r="A174" s="33">
        <v>164</v>
      </c>
      <c r="B174" s="53" t="s">
        <v>389</v>
      </c>
      <c r="C174" s="31">
        <v>356.05</v>
      </c>
      <c r="D174" s="36">
        <v>342.5</v>
      </c>
      <c r="E174" s="36">
        <v>321.05</v>
      </c>
      <c r="F174" s="36">
        <v>286.05</v>
      </c>
      <c r="G174" s="36">
        <v>264.60000000000002</v>
      </c>
      <c r="H174" s="36">
        <v>377.5</v>
      </c>
      <c r="I174" s="36">
        <v>398.95000000000005</v>
      </c>
      <c r="J174" s="36">
        <v>433.95</v>
      </c>
      <c r="K174" s="31">
        <v>363.95</v>
      </c>
      <c r="L174" s="31">
        <v>307.5</v>
      </c>
      <c r="M174" s="31">
        <v>149.82293000000001</v>
      </c>
      <c r="N174" s="1"/>
      <c r="O174" s="1"/>
    </row>
    <row r="175" spans="1:15" ht="12.75" customHeight="1" x14ac:dyDescent="0.2">
      <c r="A175" s="33">
        <v>165</v>
      </c>
      <c r="B175" s="53" t="s">
        <v>277</v>
      </c>
      <c r="C175" s="31">
        <v>1966.25</v>
      </c>
      <c r="D175" s="36">
        <v>1976.5166666666664</v>
      </c>
      <c r="E175" s="36">
        <v>1932.0833333333328</v>
      </c>
      <c r="F175" s="36">
        <v>1897.9166666666663</v>
      </c>
      <c r="G175" s="36">
        <v>1853.4833333333327</v>
      </c>
      <c r="H175" s="36">
        <v>2010.6833333333329</v>
      </c>
      <c r="I175" s="36">
        <v>2055.1166666666663</v>
      </c>
      <c r="J175" s="36">
        <v>2089.2833333333328</v>
      </c>
      <c r="K175" s="31">
        <v>2020.95</v>
      </c>
      <c r="L175" s="31">
        <v>1942.35</v>
      </c>
      <c r="M175" s="31">
        <v>1.9721</v>
      </c>
      <c r="N175" s="1"/>
      <c r="O175" s="1"/>
    </row>
    <row r="176" spans="1:15" ht="12.75" customHeight="1" x14ac:dyDescent="0.2">
      <c r="A176" s="33">
        <v>166</v>
      </c>
      <c r="B176" s="53" t="s">
        <v>390</v>
      </c>
      <c r="C176" s="31">
        <v>2296.1</v>
      </c>
      <c r="D176" s="36">
        <v>2310.6833333333334</v>
      </c>
      <c r="E176" s="36">
        <v>2264.3666666666668</v>
      </c>
      <c r="F176" s="36">
        <v>2232.6333333333332</v>
      </c>
      <c r="G176" s="36">
        <v>2186.3166666666666</v>
      </c>
      <c r="H176" s="36">
        <v>2342.416666666667</v>
      </c>
      <c r="I176" s="36">
        <v>2388.7333333333336</v>
      </c>
      <c r="J176" s="36">
        <v>2420.4666666666672</v>
      </c>
      <c r="K176" s="31">
        <v>2357</v>
      </c>
      <c r="L176" s="31">
        <v>2278.9499999999998</v>
      </c>
      <c r="M176" s="31">
        <v>2.96109</v>
      </c>
      <c r="N176" s="1"/>
      <c r="O176" s="1"/>
    </row>
    <row r="177" spans="1:15" ht="12.75" customHeight="1" x14ac:dyDescent="0.2">
      <c r="A177" s="33">
        <v>167</v>
      </c>
      <c r="B177" s="53" t="s">
        <v>116</v>
      </c>
      <c r="C177" s="31">
        <v>879.15</v>
      </c>
      <c r="D177" s="36">
        <v>878.21666666666658</v>
      </c>
      <c r="E177" s="36">
        <v>868.23333333333312</v>
      </c>
      <c r="F177" s="36">
        <v>857.31666666666649</v>
      </c>
      <c r="G177" s="36">
        <v>847.33333333333303</v>
      </c>
      <c r="H177" s="36">
        <v>889.13333333333321</v>
      </c>
      <c r="I177" s="36">
        <v>899.11666666666656</v>
      </c>
      <c r="J177" s="36">
        <v>910.0333333333333</v>
      </c>
      <c r="K177" s="31">
        <v>888.2</v>
      </c>
      <c r="L177" s="31">
        <v>867.3</v>
      </c>
      <c r="M177" s="31">
        <v>9.0634800000000002</v>
      </c>
      <c r="N177" s="1"/>
      <c r="O177" s="1"/>
    </row>
    <row r="178" spans="1:15" ht="12.75" customHeight="1" x14ac:dyDescent="0.2">
      <c r="A178" s="33">
        <v>168</v>
      </c>
      <c r="B178" s="53" t="s">
        <v>853</v>
      </c>
      <c r="C178" s="31">
        <v>1093.6500000000001</v>
      </c>
      <c r="D178" s="36">
        <v>1084.0666666666666</v>
      </c>
      <c r="E178" s="36">
        <v>1070.1333333333332</v>
      </c>
      <c r="F178" s="36">
        <v>1046.6166666666666</v>
      </c>
      <c r="G178" s="36">
        <v>1032.6833333333332</v>
      </c>
      <c r="H178" s="36">
        <v>1107.5833333333333</v>
      </c>
      <c r="I178" s="36">
        <v>1121.5166666666667</v>
      </c>
      <c r="J178" s="36">
        <v>1145.0333333333333</v>
      </c>
      <c r="K178" s="31">
        <v>1098</v>
      </c>
      <c r="L178" s="31">
        <v>1060.55</v>
      </c>
      <c r="M178" s="31">
        <v>4.9030800000000001</v>
      </c>
      <c r="N178" s="1"/>
      <c r="O178" s="1"/>
    </row>
    <row r="179" spans="1:15" ht="12.75" customHeight="1" x14ac:dyDescent="0.2">
      <c r="A179" s="33">
        <v>169</v>
      </c>
      <c r="B179" s="53" t="s">
        <v>386</v>
      </c>
      <c r="C179" s="31">
        <v>1529.3</v>
      </c>
      <c r="D179" s="36">
        <v>1524.2666666666667</v>
      </c>
      <c r="E179" s="36">
        <v>1513.5333333333333</v>
      </c>
      <c r="F179" s="36">
        <v>1497.7666666666667</v>
      </c>
      <c r="G179" s="36">
        <v>1487.0333333333333</v>
      </c>
      <c r="H179" s="36">
        <v>1540.0333333333333</v>
      </c>
      <c r="I179" s="36">
        <v>1550.7666666666664</v>
      </c>
      <c r="J179" s="36">
        <v>1566.5333333333333</v>
      </c>
      <c r="K179" s="31">
        <v>1535</v>
      </c>
      <c r="L179" s="31">
        <v>1508.5</v>
      </c>
      <c r="M179" s="31">
        <v>1.4251100000000001</v>
      </c>
      <c r="N179" s="1"/>
      <c r="O179" s="1"/>
    </row>
    <row r="180" spans="1:15" ht="12.75" customHeight="1" x14ac:dyDescent="0.2">
      <c r="A180" s="33">
        <v>170</v>
      </c>
      <c r="B180" s="53" t="s">
        <v>118</v>
      </c>
      <c r="C180" s="31">
        <v>82.5</v>
      </c>
      <c r="D180" s="36">
        <v>82.966666666666669</v>
      </c>
      <c r="E180" s="36">
        <v>81.38333333333334</v>
      </c>
      <c r="F180" s="36">
        <v>80.266666666666666</v>
      </c>
      <c r="G180" s="36">
        <v>78.683333333333337</v>
      </c>
      <c r="H180" s="36">
        <v>84.083333333333343</v>
      </c>
      <c r="I180" s="36">
        <v>85.666666666666657</v>
      </c>
      <c r="J180" s="36">
        <v>86.783333333333346</v>
      </c>
      <c r="K180" s="31">
        <v>84.55</v>
      </c>
      <c r="L180" s="31">
        <v>81.849999999999994</v>
      </c>
      <c r="M180" s="31">
        <v>389.79777999999999</v>
      </c>
      <c r="N180" s="1"/>
      <c r="O180" s="1"/>
    </row>
    <row r="181" spans="1:15" ht="12.75" customHeight="1" x14ac:dyDescent="0.2">
      <c r="A181" s="33">
        <v>171</v>
      </c>
      <c r="B181" s="53" t="s">
        <v>391</v>
      </c>
      <c r="C181" s="31">
        <v>1159.95</v>
      </c>
      <c r="D181" s="36">
        <v>1160.6333333333334</v>
      </c>
      <c r="E181" s="36">
        <v>1149.4666666666669</v>
      </c>
      <c r="F181" s="36">
        <v>1138.9833333333336</v>
      </c>
      <c r="G181" s="36">
        <v>1127.8166666666671</v>
      </c>
      <c r="H181" s="36">
        <v>1171.1166666666668</v>
      </c>
      <c r="I181" s="36">
        <v>1182.2833333333333</v>
      </c>
      <c r="J181" s="36">
        <v>1192.7666666666667</v>
      </c>
      <c r="K181" s="31">
        <v>1171.8</v>
      </c>
      <c r="L181" s="31">
        <v>1150.1500000000001</v>
      </c>
      <c r="M181" s="31">
        <v>1.23861</v>
      </c>
      <c r="N181" s="1"/>
      <c r="O181" s="1"/>
    </row>
    <row r="182" spans="1:15" ht="12.75" customHeight="1" x14ac:dyDescent="0.2">
      <c r="A182" s="33">
        <v>172</v>
      </c>
      <c r="B182" s="53" t="s">
        <v>392</v>
      </c>
      <c r="C182" s="31">
        <v>2215.8000000000002</v>
      </c>
      <c r="D182" s="36">
        <v>2191.9666666666667</v>
      </c>
      <c r="E182" s="36">
        <v>2147.9333333333334</v>
      </c>
      <c r="F182" s="36">
        <v>2080.0666666666666</v>
      </c>
      <c r="G182" s="36">
        <v>2036.0333333333333</v>
      </c>
      <c r="H182" s="36">
        <v>2259.8333333333335</v>
      </c>
      <c r="I182" s="36">
        <v>2303.8666666666672</v>
      </c>
      <c r="J182" s="36">
        <v>2371.7333333333336</v>
      </c>
      <c r="K182" s="31">
        <v>2236</v>
      </c>
      <c r="L182" s="31">
        <v>2124.1</v>
      </c>
      <c r="M182" s="31">
        <v>0.91847000000000001</v>
      </c>
      <c r="N182" s="1"/>
      <c r="O182" s="1"/>
    </row>
    <row r="183" spans="1:15" ht="12.75" customHeight="1" x14ac:dyDescent="0.2">
      <c r="A183" s="33">
        <v>173</v>
      </c>
      <c r="B183" s="53" t="s">
        <v>393</v>
      </c>
      <c r="C183" s="31">
        <v>542.15</v>
      </c>
      <c r="D183" s="36">
        <v>543.45000000000005</v>
      </c>
      <c r="E183" s="36">
        <v>537.15000000000009</v>
      </c>
      <c r="F183" s="36">
        <v>532.15000000000009</v>
      </c>
      <c r="G183" s="36">
        <v>525.85000000000014</v>
      </c>
      <c r="H183" s="36">
        <v>548.45000000000005</v>
      </c>
      <c r="I183" s="36">
        <v>554.75</v>
      </c>
      <c r="J183" s="36">
        <v>559.75</v>
      </c>
      <c r="K183" s="31">
        <v>549.75</v>
      </c>
      <c r="L183" s="31">
        <v>538.45000000000005</v>
      </c>
      <c r="M183" s="31">
        <v>0.95523000000000002</v>
      </c>
      <c r="N183" s="1"/>
      <c r="O183" s="1"/>
    </row>
    <row r="184" spans="1:15" ht="12.75" customHeight="1" x14ac:dyDescent="0.2">
      <c r="A184" s="33">
        <v>174</v>
      </c>
      <c r="B184" s="53" t="s">
        <v>120</v>
      </c>
      <c r="C184" s="31">
        <v>1149.25</v>
      </c>
      <c r="D184" s="36">
        <v>1139.0666666666666</v>
      </c>
      <c r="E184" s="36">
        <v>1123.6833333333332</v>
      </c>
      <c r="F184" s="36">
        <v>1098.1166666666666</v>
      </c>
      <c r="G184" s="36">
        <v>1082.7333333333331</v>
      </c>
      <c r="H184" s="36">
        <v>1164.6333333333332</v>
      </c>
      <c r="I184" s="36">
        <v>1180.0166666666664</v>
      </c>
      <c r="J184" s="36">
        <v>1205.5833333333333</v>
      </c>
      <c r="K184" s="31">
        <v>1154.45</v>
      </c>
      <c r="L184" s="31">
        <v>1113.5</v>
      </c>
      <c r="M184" s="31">
        <v>15.386010000000001</v>
      </c>
      <c r="N184" s="1"/>
      <c r="O184" s="1"/>
    </row>
    <row r="185" spans="1:15" ht="12.75" customHeight="1" x14ac:dyDescent="0.2">
      <c r="A185" s="33">
        <v>175</v>
      </c>
      <c r="B185" s="53" t="s">
        <v>394</v>
      </c>
      <c r="C185" s="31">
        <v>817.8</v>
      </c>
      <c r="D185" s="36">
        <v>822.76666666666677</v>
      </c>
      <c r="E185" s="36">
        <v>811.03333333333353</v>
      </c>
      <c r="F185" s="36">
        <v>804.26666666666677</v>
      </c>
      <c r="G185" s="36">
        <v>792.53333333333353</v>
      </c>
      <c r="H185" s="36">
        <v>829.53333333333353</v>
      </c>
      <c r="I185" s="36">
        <v>841.26666666666688</v>
      </c>
      <c r="J185" s="36">
        <v>848.03333333333353</v>
      </c>
      <c r="K185" s="31">
        <v>834.5</v>
      </c>
      <c r="L185" s="31">
        <v>816</v>
      </c>
      <c r="M185" s="31">
        <v>1.02929</v>
      </c>
      <c r="N185" s="1"/>
      <c r="O185" s="1"/>
    </row>
    <row r="186" spans="1:15" ht="12.75" customHeight="1" x14ac:dyDescent="0.2">
      <c r="A186" s="33">
        <v>176</v>
      </c>
      <c r="B186" s="53" t="s">
        <v>121</v>
      </c>
      <c r="C186" s="31">
        <v>2343.4</v>
      </c>
      <c r="D186" s="36">
        <v>2335.4500000000003</v>
      </c>
      <c r="E186" s="36">
        <v>2313.7000000000007</v>
      </c>
      <c r="F186" s="36">
        <v>2284.0000000000005</v>
      </c>
      <c r="G186" s="36">
        <v>2262.2500000000009</v>
      </c>
      <c r="H186" s="36">
        <v>2365.1500000000005</v>
      </c>
      <c r="I186" s="36">
        <v>2386.8999999999996</v>
      </c>
      <c r="J186" s="36">
        <v>2416.6000000000004</v>
      </c>
      <c r="K186" s="31">
        <v>2357.1999999999998</v>
      </c>
      <c r="L186" s="31">
        <v>2305.75</v>
      </c>
      <c r="M186" s="31">
        <v>4.9748000000000001</v>
      </c>
      <c r="N186" s="1"/>
      <c r="O186" s="1"/>
    </row>
    <row r="187" spans="1:15" ht="12.75" customHeight="1" x14ac:dyDescent="0.2">
      <c r="A187" s="33">
        <v>177</v>
      </c>
      <c r="B187" s="53" t="s">
        <v>122</v>
      </c>
      <c r="C187" s="31">
        <v>422.2</v>
      </c>
      <c r="D187" s="36">
        <v>423.84999999999997</v>
      </c>
      <c r="E187" s="36">
        <v>418.54999999999995</v>
      </c>
      <c r="F187" s="36">
        <v>414.9</v>
      </c>
      <c r="G187" s="36">
        <v>409.59999999999997</v>
      </c>
      <c r="H187" s="36">
        <v>427.49999999999994</v>
      </c>
      <c r="I187" s="36">
        <v>432.8</v>
      </c>
      <c r="J187" s="36">
        <v>436.44999999999993</v>
      </c>
      <c r="K187" s="31">
        <v>429.15</v>
      </c>
      <c r="L187" s="31">
        <v>420.2</v>
      </c>
      <c r="M187" s="31">
        <v>9.2872699999999995</v>
      </c>
      <c r="N187" s="1"/>
      <c r="O187" s="1"/>
    </row>
    <row r="188" spans="1:15" ht="12.75" customHeight="1" x14ac:dyDescent="0.2">
      <c r="A188" s="33">
        <v>178</v>
      </c>
      <c r="B188" s="53" t="s">
        <v>395</v>
      </c>
      <c r="C188" s="31">
        <v>543.5</v>
      </c>
      <c r="D188" s="36">
        <v>545.56666666666672</v>
      </c>
      <c r="E188" s="36">
        <v>539.38333333333344</v>
      </c>
      <c r="F188" s="36">
        <v>535.26666666666677</v>
      </c>
      <c r="G188" s="36">
        <v>529.08333333333348</v>
      </c>
      <c r="H188" s="36">
        <v>549.68333333333339</v>
      </c>
      <c r="I188" s="36">
        <v>555.86666666666656</v>
      </c>
      <c r="J188" s="36">
        <v>559.98333333333335</v>
      </c>
      <c r="K188" s="31">
        <v>551.75</v>
      </c>
      <c r="L188" s="31">
        <v>541.45000000000005</v>
      </c>
      <c r="M188" s="31">
        <v>5.2652000000000001</v>
      </c>
      <c r="N188" s="1"/>
      <c r="O188" s="1"/>
    </row>
    <row r="189" spans="1:15" ht="12.75" customHeight="1" x14ac:dyDescent="0.2">
      <c r="A189" s="33">
        <v>179</v>
      </c>
      <c r="B189" s="53" t="s">
        <v>123</v>
      </c>
      <c r="C189" s="31">
        <v>2081.1999999999998</v>
      </c>
      <c r="D189" s="36">
        <v>2075.85</v>
      </c>
      <c r="E189" s="36">
        <v>2057.6999999999998</v>
      </c>
      <c r="F189" s="36">
        <v>2034.1999999999998</v>
      </c>
      <c r="G189" s="36">
        <v>2016.0499999999997</v>
      </c>
      <c r="H189" s="36">
        <v>2099.35</v>
      </c>
      <c r="I189" s="36">
        <v>2117.5000000000005</v>
      </c>
      <c r="J189" s="36">
        <v>2141</v>
      </c>
      <c r="K189" s="31">
        <v>2094</v>
      </c>
      <c r="L189" s="31">
        <v>2052.35</v>
      </c>
      <c r="M189" s="31">
        <v>4.56698</v>
      </c>
      <c r="N189" s="1"/>
      <c r="O189" s="1"/>
    </row>
    <row r="190" spans="1:15" ht="12.75" customHeight="1" x14ac:dyDescent="0.2">
      <c r="A190" s="33">
        <v>180</v>
      </c>
      <c r="B190" s="53" t="s">
        <v>396</v>
      </c>
      <c r="C190" s="31">
        <v>966.7</v>
      </c>
      <c r="D190" s="36">
        <v>963.9666666666667</v>
      </c>
      <c r="E190" s="36">
        <v>955.98333333333335</v>
      </c>
      <c r="F190" s="36">
        <v>945.26666666666665</v>
      </c>
      <c r="G190" s="36">
        <v>937.2833333333333</v>
      </c>
      <c r="H190" s="36">
        <v>974.68333333333339</v>
      </c>
      <c r="I190" s="36">
        <v>982.66666666666674</v>
      </c>
      <c r="J190" s="36">
        <v>993.38333333333344</v>
      </c>
      <c r="K190" s="31">
        <v>971.95</v>
      </c>
      <c r="L190" s="31">
        <v>953.25</v>
      </c>
      <c r="M190" s="31">
        <v>2.1192600000000001</v>
      </c>
      <c r="N190" s="1"/>
      <c r="O190" s="1"/>
    </row>
    <row r="191" spans="1:15" ht="12.75" customHeight="1" x14ac:dyDescent="0.2">
      <c r="A191" s="33">
        <v>181</v>
      </c>
      <c r="B191" s="53" t="s">
        <v>397</v>
      </c>
      <c r="C191" s="31">
        <v>395.65</v>
      </c>
      <c r="D191" s="36">
        <v>397.01666666666665</v>
      </c>
      <c r="E191" s="36">
        <v>391.58333333333331</v>
      </c>
      <c r="F191" s="36">
        <v>387.51666666666665</v>
      </c>
      <c r="G191" s="36">
        <v>382.08333333333331</v>
      </c>
      <c r="H191" s="36">
        <v>401.08333333333331</v>
      </c>
      <c r="I191" s="36">
        <v>406.51666666666671</v>
      </c>
      <c r="J191" s="36">
        <v>410.58333333333331</v>
      </c>
      <c r="K191" s="31">
        <v>402.45</v>
      </c>
      <c r="L191" s="31">
        <v>392.95</v>
      </c>
      <c r="M191" s="31">
        <v>2.5910000000000002</v>
      </c>
      <c r="N191" s="1"/>
      <c r="O191" s="1"/>
    </row>
    <row r="192" spans="1:15" ht="12.75" customHeight="1" x14ac:dyDescent="0.2">
      <c r="A192" s="33">
        <v>182</v>
      </c>
      <c r="B192" s="53" t="s">
        <v>398</v>
      </c>
      <c r="C192" s="31">
        <v>2295</v>
      </c>
      <c r="D192" s="36">
        <v>2286.9</v>
      </c>
      <c r="E192" s="36">
        <v>2268.8000000000002</v>
      </c>
      <c r="F192" s="36">
        <v>2242.6</v>
      </c>
      <c r="G192" s="36">
        <v>2224.5</v>
      </c>
      <c r="H192" s="36">
        <v>2313.1000000000004</v>
      </c>
      <c r="I192" s="36">
        <v>2331.1999999999998</v>
      </c>
      <c r="J192" s="36">
        <v>2357.4000000000005</v>
      </c>
      <c r="K192" s="31">
        <v>2305</v>
      </c>
      <c r="L192" s="31">
        <v>2260.6999999999998</v>
      </c>
      <c r="M192" s="31">
        <v>0.15181</v>
      </c>
      <c r="N192" s="1"/>
      <c r="O192" s="1"/>
    </row>
    <row r="193" spans="1:15" ht="12.75" customHeight="1" x14ac:dyDescent="0.2">
      <c r="A193" s="33">
        <v>183</v>
      </c>
      <c r="B193" s="53" t="s">
        <v>399</v>
      </c>
      <c r="C193" s="31">
        <v>777.4</v>
      </c>
      <c r="D193" s="36">
        <v>776.78333333333342</v>
      </c>
      <c r="E193" s="36">
        <v>766.56666666666683</v>
      </c>
      <c r="F193" s="36">
        <v>755.73333333333346</v>
      </c>
      <c r="G193" s="36">
        <v>745.51666666666688</v>
      </c>
      <c r="H193" s="36">
        <v>787.61666666666679</v>
      </c>
      <c r="I193" s="36">
        <v>797.83333333333326</v>
      </c>
      <c r="J193" s="36">
        <v>808.66666666666674</v>
      </c>
      <c r="K193" s="31">
        <v>787</v>
      </c>
      <c r="L193" s="31">
        <v>765.95</v>
      </c>
      <c r="M193" s="31">
        <v>0.94033</v>
      </c>
      <c r="N193" s="1"/>
      <c r="O193" s="1"/>
    </row>
    <row r="194" spans="1:15" ht="12.75" customHeight="1" x14ac:dyDescent="0.2">
      <c r="A194" s="33">
        <v>184</v>
      </c>
      <c r="B194" s="53" t="s">
        <v>400</v>
      </c>
      <c r="C194" s="31">
        <v>334.7</v>
      </c>
      <c r="D194" s="36">
        <v>336.56666666666666</v>
      </c>
      <c r="E194" s="36">
        <v>331.13333333333333</v>
      </c>
      <c r="F194" s="36">
        <v>327.56666666666666</v>
      </c>
      <c r="G194" s="36">
        <v>322.13333333333333</v>
      </c>
      <c r="H194" s="36">
        <v>340.13333333333333</v>
      </c>
      <c r="I194" s="36">
        <v>345.56666666666661</v>
      </c>
      <c r="J194" s="36">
        <v>349.13333333333333</v>
      </c>
      <c r="K194" s="31">
        <v>342</v>
      </c>
      <c r="L194" s="31">
        <v>333</v>
      </c>
      <c r="M194" s="31">
        <v>2.70675</v>
      </c>
      <c r="N194" s="1"/>
      <c r="O194" s="1"/>
    </row>
    <row r="195" spans="1:15" ht="12.75" customHeight="1" x14ac:dyDescent="0.2">
      <c r="A195" s="33">
        <v>185</v>
      </c>
      <c r="B195" s="53" t="s">
        <v>401</v>
      </c>
      <c r="C195" s="31">
        <v>3726.45</v>
      </c>
      <c r="D195" s="36">
        <v>3651.4666666666667</v>
      </c>
      <c r="E195" s="36">
        <v>3564.9833333333336</v>
      </c>
      <c r="F195" s="36">
        <v>3403.5166666666669</v>
      </c>
      <c r="G195" s="36">
        <v>3317.0333333333338</v>
      </c>
      <c r="H195" s="36">
        <v>3812.9333333333334</v>
      </c>
      <c r="I195" s="36">
        <v>3899.4166666666661</v>
      </c>
      <c r="J195" s="36">
        <v>4060.8833333333332</v>
      </c>
      <c r="K195" s="31">
        <v>3737.95</v>
      </c>
      <c r="L195" s="31">
        <v>3490</v>
      </c>
      <c r="M195" s="31">
        <v>2.5683699999999998</v>
      </c>
      <c r="N195" s="1"/>
      <c r="O195" s="1"/>
    </row>
    <row r="196" spans="1:15" ht="12.75" customHeight="1" x14ac:dyDescent="0.2">
      <c r="A196" s="33">
        <v>186</v>
      </c>
      <c r="B196" s="53" t="s">
        <v>124</v>
      </c>
      <c r="C196" s="31">
        <v>553.6</v>
      </c>
      <c r="D196" s="36">
        <v>554.43333333333339</v>
      </c>
      <c r="E196" s="36">
        <v>546.41666666666674</v>
      </c>
      <c r="F196" s="36">
        <v>539.23333333333335</v>
      </c>
      <c r="G196" s="36">
        <v>531.2166666666667</v>
      </c>
      <c r="H196" s="36">
        <v>561.61666666666679</v>
      </c>
      <c r="I196" s="36">
        <v>569.63333333333344</v>
      </c>
      <c r="J196" s="36">
        <v>576.81666666666683</v>
      </c>
      <c r="K196" s="31">
        <v>562.45000000000005</v>
      </c>
      <c r="L196" s="31">
        <v>547.25</v>
      </c>
      <c r="M196" s="31">
        <v>11.74999</v>
      </c>
      <c r="N196" s="1"/>
      <c r="O196" s="1"/>
    </row>
    <row r="197" spans="1:15" ht="12.75" customHeight="1" x14ac:dyDescent="0.2">
      <c r="A197" s="33">
        <v>187</v>
      </c>
      <c r="B197" s="53" t="s">
        <v>119</v>
      </c>
      <c r="C197" s="31">
        <v>745.35</v>
      </c>
      <c r="D197" s="36">
        <v>743.18333333333339</v>
      </c>
      <c r="E197" s="36">
        <v>734.36666666666679</v>
      </c>
      <c r="F197" s="36">
        <v>723.38333333333344</v>
      </c>
      <c r="G197" s="36">
        <v>714.56666666666683</v>
      </c>
      <c r="H197" s="36">
        <v>754.16666666666674</v>
      </c>
      <c r="I197" s="36">
        <v>762.98333333333335</v>
      </c>
      <c r="J197" s="36">
        <v>773.9666666666667</v>
      </c>
      <c r="K197" s="31">
        <v>752</v>
      </c>
      <c r="L197" s="31">
        <v>732.2</v>
      </c>
      <c r="M197" s="31">
        <v>6.0810000000000004</v>
      </c>
      <c r="N197" s="1"/>
      <c r="O197" s="1"/>
    </row>
    <row r="198" spans="1:15" ht="12.75" customHeight="1" x14ac:dyDescent="0.2">
      <c r="A198" s="33">
        <v>188</v>
      </c>
      <c r="B198" s="53" t="s">
        <v>402</v>
      </c>
      <c r="C198" s="31">
        <v>159.85</v>
      </c>
      <c r="D198" s="36">
        <v>160.73333333333332</v>
      </c>
      <c r="E198" s="36">
        <v>158.16666666666663</v>
      </c>
      <c r="F198" s="36">
        <v>156.48333333333332</v>
      </c>
      <c r="G198" s="36">
        <v>153.91666666666663</v>
      </c>
      <c r="H198" s="36">
        <v>162.41666666666663</v>
      </c>
      <c r="I198" s="36">
        <v>164.98333333333329</v>
      </c>
      <c r="J198" s="36">
        <v>166.66666666666663</v>
      </c>
      <c r="K198" s="31">
        <v>163.30000000000001</v>
      </c>
      <c r="L198" s="31">
        <v>159.05000000000001</v>
      </c>
      <c r="M198" s="31">
        <v>22.385619999999999</v>
      </c>
      <c r="N198" s="1"/>
      <c r="O198" s="1"/>
    </row>
    <row r="199" spans="1:15" ht="12.75" customHeight="1" x14ac:dyDescent="0.2">
      <c r="A199" s="33">
        <v>189</v>
      </c>
      <c r="B199" s="53" t="s">
        <v>403</v>
      </c>
      <c r="C199" s="31">
        <v>297.39999999999998</v>
      </c>
      <c r="D199" s="36">
        <v>294.65000000000003</v>
      </c>
      <c r="E199" s="36">
        <v>289.45000000000005</v>
      </c>
      <c r="F199" s="36">
        <v>281.5</v>
      </c>
      <c r="G199" s="36">
        <v>276.3</v>
      </c>
      <c r="H199" s="36">
        <v>302.60000000000008</v>
      </c>
      <c r="I199" s="36">
        <v>307.8</v>
      </c>
      <c r="J199" s="36">
        <v>315.75000000000011</v>
      </c>
      <c r="K199" s="31">
        <v>299.85000000000002</v>
      </c>
      <c r="L199" s="31">
        <v>286.7</v>
      </c>
      <c r="M199" s="31">
        <v>128.79910000000001</v>
      </c>
      <c r="N199" s="1"/>
      <c r="O199" s="1"/>
    </row>
    <row r="200" spans="1:15" ht="12.75" customHeight="1" x14ac:dyDescent="0.2">
      <c r="A200" s="33">
        <v>190</v>
      </c>
      <c r="B200" s="53" t="s">
        <v>278</v>
      </c>
      <c r="C200" s="31">
        <v>319.3</v>
      </c>
      <c r="D200" s="36">
        <v>318.40000000000003</v>
      </c>
      <c r="E200" s="36">
        <v>315.00000000000006</v>
      </c>
      <c r="F200" s="36">
        <v>310.70000000000005</v>
      </c>
      <c r="G200" s="36">
        <v>307.30000000000007</v>
      </c>
      <c r="H200" s="36">
        <v>322.70000000000005</v>
      </c>
      <c r="I200" s="36">
        <v>326.10000000000002</v>
      </c>
      <c r="J200" s="36">
        <v>330.40000000000003</v>
      </c>
      <c r="K200" s="31">
        <v>321.8</v>
      </c>
      <c r="L200" s="31">
        <v>314.10000000000002</v>
      </c>
      <c r="M200" s="31">
        <v>7.39628</v>
      </c>
      <c r="N200" s="1"/>
      <c r="O200" s="1"/>
    </row>
    <row r="201" spans="1:15" ht="12.75" customHeight="1" x14ac:dyDescent="0.2">
      <c r="A201" s="33">
        <v>191</v>
      </c>
      <c r="B201" s="53" t="s">
        <v>404</v>
      </c>
      <c r="C201" s="31">
        <v>1808.95</v>
      </c>
      <c r="D201" s="36">
        <v>1812.45</v>
      </c>
      <c r="E201" s="36">
        <v>1796.5</v>
      </c>
      <c r="F201" s="36">
        <v>1784.05</v>
      </c>
      <c r="G201" s="36">
        <v>1768.1</v>
      </c>
      <c r="H201" s="36">
        <v>1824.9</v>
      </c>
      <c r="I201" s="36">
        <v>1840.8500000000004</v>
      </c>
      <c r="J201" s="36">
        <v>1853.3000000000002</v>
      </c>
      <c r="K201" s="31">
        <v>1828.4</v>
      </c>
      <c r="L201" s="31">
        <v>1800</v>
      </c>
      <c r="M201" s="31">
        <v>1.16008</v>
      </c>
      <c r="N201" s="1"/>
      <c r="O201" s="1"/>
    </row>
    <row r="202" spans="1:15" ht="12.75" customHeight="1" x14ac:dyDescent="0.2">
      <c r="A202" s="33">
        <v>192</v>
      </c>
      <c r="B202" s="53" t="s">
        <v>407</v>
      </c>
      <c r="C202" s="31">
        <v>889.6</v>
      </c>
      <c r="D202" s="36">
        <v>894.01666666666677</v>
      </c>
      <c r="E202" s="36">
        <v>881.78333333333353</v>
      </c>
      <c r="F202" s="36">
        <v>873.96666666666681</v>
      </c>
      <c r="G202" s="36">
        <v>861.73333333333358</v>
      </c>
      <c r="H202" s="36">
        <v>901.83333333333348</v>
      </c>
      <c r="I202" s="36">
        <v>914.06666666666683</v>
      </c>
      <c r="J202" s="36">
        <v>921.88333333333344</v>
      </c>
      <c r="K202" s="31">
        <v>906.25</v>
      </c>
      <c r="L202" s="31">
        <v>886.2</v>
      </c>
      <c r="M202" s="31">
        <v>4.2903099999999998</v>
      </c>
      <c r="N202" s="1"/>
      <c r="O202" s="1"/>
    </row>
    <row r="203" spans="1:15" ht="12.75" customHeight="1" x14ac:dyDescent="0.2">
      <c r="A203" s="33">
        <v>193</v>
      </c>
      <c r="B203" s="53" t="s">
        <v>126</v>
      </c>
      <c r="C203" s="31">
        <v>1381.95</v>
      </c>
      <c r="D203" s="36">
        <v>1390.5333333333335</v>
      </c>
      <c r="E203" s="36">
        <v>1362.0666666666671</v>
      </c>
      <c r="F203" s="36">
        <v>1342.1833333333336</v>
      </c>
      <c r="G203" s="36">
        <v>1313.7166666666672</v>
      </c>
      <c r="H203" s="36">
        <v>1410.416666666667</v>
      </c>
      <c r="I203" s="36">
        <v>1438.8833333333337</v>
      </c>
      <c r="J203" s="36">
        <v>1458.7666666666669</v>
      </c>
      <c r="K203" s="31">
        <v>1419</v>
      </c>
      <c r="L203" s="31">
        <v>1370.65</v>
      </c>
      <c r="M203" s="31">
        <v>6.5160900000000002</v>
      </c>
      <c r="N203" s="1"/>
      <c r="O203" s="1"/>
    </row>
    <row r="204" spans="1:15" ht="12.75" customHeight="1" x14ac:dyDescent="0.2">
      <c r="A204" s="33">
        <v>194</v>
      </c>
      <c r="B204" s="53" t="s">
        <v>127</v>
      </c>
      <c r="C204" s="31">
        <v>1567.95</v>
      </c>
      <c r="D204" s="36">
        <v>1572</v>
      </c>
      <c r="E204" s="36">
        <v>1554</v>
      </c>
      <c r="F204" s="36">
        <v>1540.05</v>
      </c>
      <c r="G204" s="36">
        <v>1522.05</v>
      </c>
      <c r="H204" s="36">
        <v>1585.95</v>
      </c>
      <c r="I204" s="36">
        <v>1603.95</v>
      </c>
      <c r="J204" s="36">
        <v>1617.9</v>
      </c>
      <c r="K204" s="31">
        <v>1590</v>
      </c>
      <c r="L204" s="31">
        <v>1558.05</v>
      </c>
      <c r="M204" s="31">
        <v>23.74099</v>
      </c>
      <c r="N204" s="1"/>
      <c r="O204" s="1"/>
    </row>
    <row r="205" spans="1:15" ht="12.75" customHeight="1" x14ac:dyDescent="0.2">
      <c r="A205" s="33">
        <v>195</v>
      </c>
      <c r="B205" s="53" t="s">
        <v>128</v>
      </c>
      <c r="C205" s="31">
        <v>3478.7</v>
      </c>
      <c r="D205" s="36">
        <v>3456.3166666666671</v>
      </c>
      <c r="E205" s="36">
        <v>3423.6333333333341</v>
      </c>
      <c r="F205" s="36">
        <v>3368.5666666666671</v>
      </c>
      <c r="G205" s="36">
        <v>3335.8833333333341</v>
      </c>
      <c r="H205" s="36">
        <v>3511.3833333333341</v>
      </c>
      <c r="I205" s="36">
        <v>3544.0666666666675</v>
      </c>
      <c r="J205" s="36">
        <v>3599.1333333333341</v>
      </c>
      <c r="K205" s="31">
        <v>3489</v>
      </c>
      <c r="L205" s="31">
        <v>3401.25</v>
      </c>
      <c r="M205" s="31">
        <v>4.0171700000000001</v>
      </c>
      <c r="N205" s="1"/>
      <c r="O205" s="1"/>
    </row>
    <row r="206" spans="1:15" ht="12.75" customHeight="1" x14ac:dyDescent="0.2">
      <c r="A206" s="33">
        <v>196</v>
      </c>
      <c r="B206" s="53" t="s">
        <v>129</v>
      </c>
      <c r="C206" s="31">
        <v>1470.65</v>
      </c>
      <c r="D206" s="36">
        <v>1483.1000000000001</v>
      </c>
      <c r="E206" s="36">
        <v>1455.9500000000003</v>
      </c>
      <c r="F206" s="36">
        <v>1441.2500000000002</v>
      </c>
      <c r="G206" s="36">
        <v>1414.1000000000004</v>
      </c>
      <c r="H206" s="36">
        <v>1497.8000000000002</v>
      </c>
      <c r="I206" s="36">
        <v>1524.9500000000003</v>
      </c>
      <c r="J206" s="36">
        <v>1539.65</v>
      </c>
      <c r="K206" s="31">
        <v>1510.25</v>
      </c>
      <c r="L206" s="31">
        <v>1468.4</v>
      </c>
      <c r="M206" s="31">
        <v>548.00269000000003</v>
      </c>
      <c r="N206" s="1"/>
      <c r="O206" s="1"/>
    </row>
    <row r="207" spans="1:15" ht="12.75" customHeight="1" x14ac:dyDescent="0.2">
      <c r="A207" s="33">
        <v>197</v>
      </c>
      <c r="B207" s="53" t="s">
        <v>130</v>
      </c>
      <c r="C207" s="31">
        <v>615.9</v>
      </c>
      <c r="D207" s="36">
        <v>614.69999999999993</v>
      </c>
      <c r="E207" s="36">
        <v>610.99999999999989</v>
      </c>
      <c r="F207" s="36">
        <v>606.09999999999991</v>
      </c>
      <c r="G207" s="36">
        <v>602.39999999999986</v>
      </c>
      <c r="H207" s="36">
        <v>619.59999999999991</v>
      </c>
      <c r="I207" s="36">
        <v>623.29999999999995</v>
      </c>
      <c r="J207" s="36">
        <v>628.19999999999993</v>
      </c>
      <c r="K207" s="31">
        <v>618.4</v>
      </c>
      <c r="L207" s="31">
        <v>609.79999999999995</v>
      </c>
      <c r="M207" s="31">
        <v>25.630649999999999</v>
      </c>
      <c r="N207" s="1"/>
      <c r="O207" s="1"/>
    </row>
    <row r="208" spans="1:15" ht="12.75" customHeight="1" x14ac:dyDescent="0.2">
      <c r="A208" s="33">
        <v>198</v>
      </c>
      <c r="B208" s="53" t="s">
        <v>131</v>
      </c>
      <c r="C208" s="31">
        <v>4399.75</v>
      </c>
      <c r="D208" s="36">
        <v>4404.8666666666668</v>
      </c>
      <c r="E208" s="36">
        <v>4368.8833333333332</v>
      </c>
      <c r="F208" s="36">
        <v>4338.0166666666664</v>
      </c>
      <c r="G208" s="36">
        <v>4302.0333333333328</v>
      </c>
      <c r="H208" s="36">
        <v>4435.7333333333336</v>
      </c>
      <c r="I208" s="36">
        <v>4471.7166666666672</v>
      </c>
      <c r="J208" s="36">
        <v>4502.5833333333339</v>
      </c>
      <c r="K208" s="31">
        <v>4440.8500000000004</v>
      </c>
      <c r="L208" s="31">
        <v>4374</v>
      </c>
      <c r="M208" s="31">
        <v>3.83901</v>
      </c>
      <c r="N208" s="1"/>
      <c r="O208" s="1"/>
    </row>
    <row r="209" spans="1:15" ht="12.75" customHeight="1" x14ac:dyDescent="0.2">
      <c r="A209" s="33">
        <v>199</v>
      </c>
      <c r="B209" s="53" t="s">
        <v>405</v>
      </c>
      <c r="C209" s="31">
        <v>88.55</v>
      </c>
      <c r="D209" s="36">
        <v>87.766666666666666</v>
      </c>
      <c r="E209" s="36">
        <v>84.583333333333329</v>
      </c>
      <c r="F209" s="36">
        <v>80.61666666666666</v>
      </c>
      <c r="G209" s="36">
        <v>77.433333333333323</v>
      </c>
      <c r="H209" s="36">
        <v>91.733333333333334</v>
      </c>
      <c r="I209" s="36">
        <v>94.916666666666671</v>
      </c>
      <c r="J209" s="36">
        <v>98.88333333333334</v>
      </c>
      <c r="K209" s="31">
        <v>90.95</v>
      </c>
      <c r="L209" s="31">
        <v>83.8</v>
      </c>
      <c r="M209" s="31">
        <v>327.26022</v>
      </c>
      <c r="N209" s="1"/>
      <c r="O209" s="1"/>
    </row>
    <row r="210" spans="1:15" ht="12.75" customHeight="1" x14ac:dyDescent="0.2">
      <c r="A210" s="33">
        <v>200</v>
      </c>
      <c r="B210" s="53" t="s">
        <v>409</v>
      </c>
      <c r="C210" s="31">
        <v>293.60000000000002</v>
      </c>
      <c r="D210" s="36">
        <v>293.96666666666664</v>
      </c>
      <c r="E210" s="36">
        <v>291.2833333333333</v>
      </c>
      <c r="F210" s="36">
        <v>288.96666666666664</v>
      </c>
      <c r="G210" s="36">
        <v>286.2833333333333</v>
      </c>
      <c r="H210" s="36">
        <v>296.2833333333333</v>
      </c>
      <c r="I210" s="36">
        <v>298.96666666666658</v>
      </c>
      <c r="J210" s="36">
        <v>301.2833333333333</v>
      </c>
      <c r="K210" s="31">
        <v>296.64999999999998</v>
      </c>
      <c r="L210" s="31">
        <v>291.64999999999998</v>
      </c>
      <c r="M210" s="31">
        <v>1.0744</v>
      </c>
      <c r="N210" s="1"/>
      <c r="O210" s="1"/>
    </row>
    <row r="211" spans="1:15" ht="12.75" customHeight="1" x14ac:dyDescent="0.2">
      <c r="A211" s="33">
        <v>201</v>
      </c>
      <c r="B211" s="53" t="s">
        <v>133</v>
      </c>
      <c r="C211" s="31">
        <v>557.1</v>
      </c>
      <c r="D211" s="36">
        <v>557.5333333333333</v>
      </c>
      <c r="E211" s="36">
        <v>554.06666666666661</v>
      </c>
      <c r="F211" s="36">
        <v>551.0333333333333</v>
      </c>
      <c r="G211" s="36">
        <v>547.56666666666661</v>
      </c>
      <c r="H211" s="36">
        <v>560.56666666666661</v>
      </c>
      <c r="I211" s="36">
        <v>564.0333333333333</v>
      </c>
      <c r="J211" s="36">
        <v>567.06666666666661</v>
      </c>
      <c r="K211" s="31">
        <v>561</v>
      </c>
      <c r="L211" s="31">
        <v>554.5</v>
      </c>
      <c r="M211" s="31">
        <v>44.517890000000001</v>
      </c>
      <c r="N211" s="1"/>
      <c r="O211" s="1"/>
    </row>
    <row r="212" spans="1:15" ht="12.75" customHeight="1" x14ac:dyDescent="0.2">
      <c r="A212" s="33">
        <v>202</v>
      </c>
      <c r="B212" s="53" t="s">
        <v>410</v>
      </c>
      <c r="C212" s="31">
        <v>956.15</v>
      </c>
      <c r="D212" s="36">
        <v>962.19999999999993</v>
      </c>
      <c r="E212" s="36">
        <v>947.94999999999982</v>
      </c>
      <c r="F212" s="36">
        <v>939.74999999999989</v>
      </c>
      <c r="G212" s="36">
        <v>925.49999999999977</v>
      </c>
      <c r="H212" s="36">
        <v>970.39999999999986</v>
      </c>
      <c r="I212" s="36">
        <v>984.65000000000009</v>
      </c>
      <c r="J212" s="36">
        <v>992.84999999999991</v>
      </c>
      <c r="K212" s="31">
        <v>976.45</v>
      </c>
      <c r="L212" s="31">
        <v>954</v>
      </c>
      <c r="M212" s="31">
        <v>0.40311000000000002</v>
      </c>
      <c r="N212" s="1"/>
      <c r="O212" s="1"/>
    </row>
    <row r="213" spans="1:15" ht="12.75" customHeight="1" x14ac:dyDescent="0.2">
      <c r="A213" s="33">
        <v>203</v>
      </c>
      <c r="B213" s="53" t="s">
        <v>125</v>
      </c>
      <c r="C213" s="31">
        <v>3028.15</v>
      </c>
      <c r="D213" s="36">
        <v>3014.1166666666663</v>
      </c>
      <c r="E213" s="36">
        <v>2996.2333333333327</v>
      </c>
      <c r="F213" s="36">
        <v>2964.3166666666662</v>
      </c>
      <c r="G213" s="36">
        <v>2946.4333333333325</v>
      </c>
      <c r="H213" s="36">
        <v>3046.0333333333328</v>
      </c>
      <c r="I213" s="36">
        <v>3063.916666666667</v>
      </c>
      <c r="J213" s="36">
        <v>3095.833333333333</v>
      </c>
      <c r="K213" s="31">
        <v>3032</v>
      </c>
      <c r="L213" s="31">
        <v>2982.2</v>
      </c>
      <c r="M213" s="31">
        <v>12.03346</v>
      </c>
      <c r="N213" s="1"/>
      <c r="O213" s="1"/>
    </row>
    <row r="214" spans="1:15" ht="12.75" customHeight="1" x14ac:dyDescent="0.2">
      <c r="A214" s="33">
        <v>204</v>
      </c>
      <c r="B214" s="53" t="s">
        <v>134</v>
      </c>
      <c r="C214" s="31">
        <v>264.85000000000002</v>
      </c>
      <c r="D214" s="36">
        <v>262.25</v>
      </c>
      <c r="E214" s="36">
        <v>258.5</v>
      </c>
      <c r="F214" s="36">
        <v>252.15</v>
      </c>
      <c r="G214" s="36">
        <v>248.4</v>
      </c>
      <c r="H214" s="36">
        <v>268.60000000000002</v>
      </c>
      <c r="I214" s="36">
        <v>272.35000000000002</v>
      </c>
      <c r="J214" s="36">
        <v>278.7</v>
      </c>
      <c r="K214" s="31">
        <v>266</v>
      </c>
      <c r="L214" s="31">
        <v>255.9</v>
      </c>
      <c r="M214" s="31">
        <v>78.257369999999995</v>
      </c>
      <c r="N214" s="1"/>
      <c r="O214" s="1"/>
    </row>
    <row r="215" spans="1:15" ht="12.75" customHeight="1" x14ac:dyDescent="0.2">
      <c r="A215" s="33">
        <v>205</v>
      </c>
      <c r="B215" s="53" t="s">
        <v>135</v>
      </c>
      <c r="C215" s="31">
        <v>465.75</v>
      </c>
      <c r="D215" s="36">
        <v>462.43333333333334</v>
      </c>
      <c r="E215" s="36">
        <v>456.31666666666666</v>
      </c>
      <c r="F215" s="36">
        <v>446.88333333333333</v>
      </c>
      <c r="G215" s="36">
        <v>440.76666666666665</v>
      </c>
      <c r="H215" s="36">
        <v>471.86666666666667</v>
      </c>
      <c r="I215" s="36">
        <v>477.98333333333335</v>
      </c>
      <c r="J215" s="36">
        <v>487.41666666666669</v>
      </c>
      <c r="K215" s="31">
        <v>468.55</v>
      </c>
      <c r="L215" s="31">
        <v>453</v>
      </c>
      <c r="M215" s="31">
        <v>39.88785</v>
      </c>
      <c r="N215" s="1"/>
      <c r="O215" s="1"/>
    </row>
    <row r="216" spans="1:15" ht="12.75" customHeight="1" x14ac:dyDescent="0.2">
      <c r="A216" s="33">
        <v>206</v>
      </c>
      <c r="B216" s="53" t="s">
        <v>136</v>
      </c>
      <c r="C216" s="31">
        <v>2565.4</v>
      </c>
      <c r="D216" s="36">
        <v>2557.1166666666668</v>
      </c>
      <c r="E216" s="36">
        <v>2540.2833333333338</v>
      </c>
      <c r="F216" s="36">
        <v>2515.166666666667</v>
      </c>
      <c r="G216" s="36">
        <v>2498.3333333333339</v>
      </c>
      <c r="H216" s="36">
        <v>2582.2333333333336</v>
      </c>
      <c r="I216" s="36">
        <v>2599.0666666666666</v>
      </c>
      <c r="J216" s="36">
        <v>2624.1833333333334</v>
      </c>
      <c r="K216" s="31">
        <v>2573.9499999999998</v>
      </c>
      <c r="L216" s="31">
        <v>2532</v>
      </c>
      <c r="M216" s="31">
        <v>13.230639999999999</v>
      </c>
      <c r="N216" s="1"/>
      <c r="O216" s="1"/>
    </row>
    <row r="217" spans="1:15" ht="12.75" customHeight="1" x14ac:dyDescent="0.2">
      <c r="A217" s="33">
        <v>207</v>
      </c>
      <c r="B217" s="53" t="s">
        <v>279</v>
      </c>
      <c r="C217" s="31">
        <v>318.5</v>
      </c>
      <c r="D217" s="36">
        <v>318.06666666666666</v>
      </c>
      <c r="E217" s="36">
        <v>316.13333333333333</v>
      </c>
      <c r="F217" s="36">
        <v>313.76666666666665</v>
      </c>
      <c r="G217" s="36">
        <v>311.83333333333331</v>
      </c>
      <c r="H217" s="36">
        <v>320.43333333333334</v>
      </c>
      <c r="I217" s="36">
        <v>322.36666666666662</v>
      </c>
      <c r="J217" s="36">
        <v>324.73333333333335</v>
      </c>
      <c r="K217" s="31">
        <v>320</v>
      </c>
      <c r="L217" s="31">
        <v>315.7</v>
      </c>
      <c r="M217" s="31">
        <v>5.2484099999999998</v>
      </c>
      <c r="N217" s="1"/>
      <c r="O217" s="1"/>
    </row>
    <row r="218" spans="1:15" ht="12.75" customHeight="1" x14ac:dyDescent="0.2">
      <c r="A218" s="33">
        <v>208</v>
      </c>
      <c r="B218" s="53" t="s">
        <v>411</v>
      </c>
      <c r="C218" s="31">
        <v>5597.25</v>
      </c>
      <c r="D218" s="36">
        <v>5634.1333333333341</v>
      </c>
      <c r="E218" s="36">
        <v>5521.0666666666684</v>
      </c>
      <c r="F218" s="36">
        <v>5444.8833333333341</v>
      </c>
      <c r="G218" s="36">
        <v>5331.8166666666684</v>
      </c>
      <c r="H218" s="36">
        <v>5710.3166666666684</v>
      </c>
      <c r="I218" s="36">
        <v>5823.3833333333341</v>
      </c>
      <c r="J218" s="36">
        <v>5899.5666666666684</v>
      </c>
      <c r="K218" s="31">
        <v>5747.2</v>
      </c>
      <c r="L218" s="31">
        <v>5557.95</v>
      </c>
      <c r="M218" s="31">
        <v>0.29513</v>
      </c>
      <c r="N218" s="1"/>
      <c r="O218" s="1"/>
    </row>
    <row r="219" spans="1:15" ht="12.75" customHeight="1" x14ac:dyDescent="0.2">
      <c r="A219" s="33">
        <v>209</v>
      </c>
      <c r="B219" s="53" t="s">
        <v>406</v>
      </c>
      <c r="C219" s="31">
        <v>566.25</v>
      </c>
      <c r="D219" s="36">
        <v>566.35</v>
      </c>
      <c r="E219" s="36">
        <v>559.90000000000009</v>
      </c>
      <c r="F219" s="36">
        <v>553.55000000000007</v>
      </c>
      <c r="G219" s="36">
        <v>547.10000000000014</v>
      </c>
      <c r="H219" s="36">
        <v>572.70000000000005</v>
      </c>
      <c r="I219" s="36">
        <v>579.15000000000009</v>
      </c>
      <c r="J219" s="36">
        <v>585.5</v>
      </c>
      <c r="K219" s="31">
        <v>572.79999999999995</v>
      </c>
      <c r="L219" s="31">
        <v>560</v>
      </c>
      <c r="M219" s="31">
        <v>1.20112</v>
      </c>
      <c r="N219" s="1"/>
      <c r="O219" s="1"/>
    </row>
    <row r="220" spans="1:15" ht="12.75" customHeight="1" x14ac:dyDescent="0.2">
      <c r="A220" s="33">
        <v>210</v>
      </c>
      <c r="B220" s="53" t="s">
        <v>412</v>
      </c>
      <c r="C220" s="31">
        <v>949.6</v>
      </c>
      <c r="D220" s="36">
        <v>948.86666666666667</v>
      </c>
      <c r="E220" s="36">
        <v>938.73333333333335</v>
      </c>
      <c r="F220" s="36">
        <v>927.86666666666667</v>
      </c>
      <c r="G220" s="36">
        <v>917.73333333333335</v>
      </c>
      <c r="H220" s="36">
        <v>959.73333333333335</v>
      </c>
      <c r="I220" s="36">
        <v>969.86666666666679</v>
      </c>
      <c r="J220" s="36">
        <v>980.73333333333335</v>
      </c>
      <c r="K220" s="31">
        <v>959</v>
      </c>
      <c r="L220" s="31">
        <v>938</v>
      </c>
      <c r="M220" s="31">
        <v>0.95584999999999998</v>
      </c>
      <c r="N220" s="1"/>
      <c r="O220" s="1"/>
    </row>
    <row r="221" spans="1:15" ht="12.75" customHeight="1" x14ac:dyDescent="0.2">
      <c r="A221" s="33">
        <v>211</v>
      </c>
      <c r="B221" s="53" t="s">
        <v>280</v>
      </c>
      <c r="C221" s="31">
        <v>36855.199999999997</v>
      </c>
      <c r="D221" s="36">
        <v>36804.700000000004</v>
      </c>
      <c r="E221" s="36">
        <v>36559.500000000007</v>
      </c>
      <c r="F221" s="36">
        <v>36263.800000000003</v>
      </c>
      <c r="G221" s="36">
        <v>36018.600000000006</v>
      </c>
      <c r="H221" s="36">
        <v>37100.400000000009</v>
      </c>
      <c r="I221" s="36">
        <v>37345.600000000006</v>
      </c>
      <c r="J221" s="36">
        <v>37641.30000000001</v>
      </c>
      <c r="K221" s="31">
        <v>37049.9</v>
      </c>
      <c r="L221" s="31">
        <v>36509</v>
      </c>
      <c r="M221" s="31">
        <v>2.5680000000000001E-2</v>
      </c>
      <c r="N221" s="1"/>
      <c r="O221" s="1"/>
    </row>
    <row r="222" spans="1:15" ht="12.75" customHeight="1" x14ac:dyDescent="0.2">
      <c r="A222" s="33">
        <v>212</v>
      </c>
      <c r="B222" s="53" t="s">
        <v>413</v>
      </c>
      <c r="C222" s="31">
        <v>127.7</v>
      </c>
      <c r="D222" s="36">
        <v>127.53333333333332</v>
      </c>
      <c r="E222" s="36">
        <v>124.86666666666665</v>
      </c>
      <c r="F222" s="36">
        <v>122.03333333333333</v>
      </c>
      <c r="G222" s="36">
        <v>119.36666666666666</v>
      </c>
      <c r="H222" s="36">
        <v>130.36666666666662</v>
      </c>
      <c r="I222" s="36">
        <v>133.0333333333333</v>
      </c>
      <c r="J222" s="36">
        <v>135.86666666666662</v>
      </c>
      <c r="K222" s="31">
        <v>130.19999999999999</v>
      </c>
      <c r="L222" s="31">
        <v>124.7</v>
      </c>
      <c r="M222" s="31">
        <v>149.24791999999999</v>
      </c>
      <c r="N222" s="1"/>
      <c r="O222" s="1"/>
    </row>
    <row r="223" spans="1:15" ht="12.75" customHeight="1" x14ac:dyDescent="0.2">
      <c r="A223" s="33">
        <v>213</v>
      </c>
      <c r="B223" s="53" t="s">
        <v>138</v>
      </c>
      <c r="C223" s="31">
        <v>993.7</v>
      </c>
      <c r="D223" s="36">
        <v>991.93333333333339</v>
      </c>
      <c r="E223" s="36">
        <v>985.56666666666683</v>
      </c>
      <c r="F223" s="36">
        <v>977.43333333333339</v>
      </c>
      <c r="G223" s="36">
        <v>971.06666666666683</v>
      </c>
      <c r="H223" s="36">
        <v>1000.0666666666668</v>
      </c>
      <c r="I223" s="36">
        <v>1006.4333333333334</v>
      </c>
      <c r="J223" s="36">
        <v>1014.5666666666668</v>
      </c>
      <c r="K223" s="31">
        <v>998.3</v>
      </c>
      <c r="L223" s="31">
        <v>983.8</v>
      </c>
      <c r="M223" s="31">
        <v>148.75498999999999</v>
      </c>
      <c r="N223" s="1"/>
      <c r="O223" s="1"/>
    </row>
    <row r="224" spans="1:15" ht="12.75" customHeight="1" x14ac:dyDescent="0.2">
      <c r="A224" s="33">
        <v>214</v>
      </c>
      <c r="B224" s="53" t="s">
        <v>139</v>
      </c>
      <c r="C224" s="31">
        <v>1395.6</v>
      </c>
      <c r="D224" s="36">
        <v>1393.1833333333332</v>
      </c>
      <c r="E224" s="36">
        <v>1387.8166666666664</v>
      </c>
      <c r="F224" s="36">
        <v>1380.0333333333333</v>
      </c>
      <c r="G224" s="36">
        <v>1374.6666666666665</v>
      </c>
      <c r="H224" s="36">
        <v>1400.9666666666662</v>
      </c>
      <c r="I224" s="36">
        <v>1406.333333333333</v>
      </c>
      <c r="J224" s="36">
        <v>1414.1166666666661</v>
      </c>
      <c r="K224" s="31">
        <v>1398.55</v>
      </c>
      <c r="L224" s="31">
        <v>1385.4</v>
      </c>
      <c r="M224" s="31">
        <v>2.9641799999999998</v>
      </c>
      <c r="N224" s="1"/>
      <c r="O224" s="1"/>
    </row>
    <row r="225" spans="1:15" ht="12.75" customHeight="1" x14ac:dyDescent="0.2">
      <c r="A225" s="33">
        <v>215</v>
      </c>
      <c r="B225" s="53" t="s">
        <v>140</v>
      </c>
      <c r="C225" s="31">
        <v>541</v>
      </c>
      <c r="D225" s="36">
        <v>540.56666666666661</v>
      </c>
      <c r="E225" s="36">
        <v>535.58333333333326</v>
      </c>
      <c r="F225" s="36">
        <v>530.16666666666663</v>
      </c>
      <c r="G225" s="36">
        <v>525.18333333333328</v>
      </c>
      <c r="H225" s="36">
        <v>545.98333333333323</v>
      </c>
      <c r="I225" s="36">
        <v>550.96666666666658</v>
      </c>
      <c r="J225" s="36">
        <v>556.38333333333321</v>
      </c>
      <c r="K225" s="31">
        <v>545.54999999999995</v>
      </c>
      <c r="L225" s="31">
        <v>535.15</v>
      </c>
      <c r="M225" s="31">
        <v>38.95158</v>
      </c>
      <c r="N225" s="1"/>
      <c r="O225" s="1"/>
    </row>
    <row r="226" spans="1:15" ht="12.75" customHeight="1" x14ac:dyDescent="0.2">
      <c r="A226" s="33">
        <v>216</v>
      </c>
      <c r="B226" s="53" t="s">
        <v>281</v>
      </c>
      <c r="C226" s="31">
        <v>757.45</v>
      </c>
      <c r="D226" s="36">
        <v>748.94999999999993</v>
      </c>
      <c r="E226" s="36">
        <v>735.89999999999986</v>
      </c>
      <c r="F226" s="36">
        <v>714.34999999999991</v>
      </c>
      <c r="G226" s="36">
        <v>701.29999999999984</v>
      </c>
      <c r="H226" s="36">
        <v>770.49999999999989</v>
      </c>
      <c r="I226" s="36">
        <v>783.54999999999984</v>
      </c>
      <c r="J226" s="36">
        <v>805.09999999999991</v>
      </c>
      <c r="K226" s="31">
        <v>762</v>
      </c>
      <c r="L226" s="31">
        <v>727.4</v>
      </c>
      <c r="M226" s="31">
        <v>8.11937</v>
      </c>
      <c r="N226" s="1"/>
      <c r="O226" s="1"/>
    </row>
    <row r="227" spans="1:15" ht="12.75" customHeight="1" x14ac:dyDescent="0.2">
      <c r="A227" s="33">
        <v>217</v>
      </c>
      <c r="B227" s="53" t="s">
        <v>414</v>
      </c>
      <c r="C227" s="31">
        <v>68.650000000000006</v>
      </c>
      <c r="D227" s="36">
        <v>68.900000000000006</v>
      </c>
      <c r="E227" s="36">
        <v>67.850000000000009</v>
      </c>
      <c r="F227" s="36">
        <v>67.05</v>
      </c>
      <c r="G227" s="36">
        <v>66</v>
      </c>
      <c r="H227" s="36">
        <v>69.700000000000017</v>
      </c>
      <c r="I227" s="36">
        <v>70.750000000000028</v>
      </c>
      <c r="J227" s="36">
        <v>71.550000000000026</v>
      </c>
      <c r="K227" s="31">
        <v>69.95</v>
      </c>
      <c r="L227" s="31">
        <v>68.099999999999994</v>
      </c>
      <c r="M227" s="31">
        <v>96.990949999999998</v>
      </c>
      <c r="N227" s="1"/>
      <c r="O227" s="1"/>
    </row>
    <row r="228" spans="1:15" ht="12.75" customHeight="1" x14ac:dyDescent="0.2">
      <c r="A228" s="33">
        <v>218</v>
      </c>
      <c r="B228" s="53" t="s">
        <v>143</v>
      </c>
      <c r="C228" s="31">
        <v>86.7</v>
      </c>
      <c r="D228" s="36">
        <v>86.716666666666654</v>
      </c>
      <c r="E228" s="36">
        <v>85.883333333333312</v>
      </c>
      <c r="F228" s="36">
        <v>85.066666666666663</v>
      </c>
      <c r="G228" s="36">
        <v>84.23333333333332</v>
      </c>
      <c r="H228" s="36">
        <v>87.533333333333303</v>
      </c>
      <c r="I228" s="36">
        <v>88.366666666666646</v>
      </c>
      <c r="J228" s="36">
        <v>89.183333333333294</v>
      </c>
      <c r="K228" s="31">
        <v>87.55</v>
      </c>
      <c r="L228" s="31">
        <v>85.9</v>
      </c>
      <c r="M228" s="31">
        <v>229.62991</v>
      </c>
      <c r="N228" s="1"/>
      <c r="O228" s="1"/>
    </row>
    <row r="229" spans="1:15" ht="12.75" customHeight="1" x14ac:dyDescent="0.2">
      <c r="A229" s="33">
        <v>219</v>
      </c>
      <c r="B229" s="53" t="s">
        <v>142</v>
      </c>
      <c r="C229" s="31">
        <v>124.95</v>
      </c>
      <c r="D229" s="36">
        <v>125.11666666666667</v>
      </c>
      <c r="E229" s="36">
        <v>123.43333333333335</v>
      </c>
      <c r="F229" s="36">
        <v>121.91666666666667</v>
      </c>
      <c r="G229" s="36">
        <v>120.23333333333335</v>
      </c>
      <c r="H229" s="36">
        <v>126.63333333333335</v>
      </c>
      <c r="I229" s="36">
        <v>128.31666666666669</v>
      </c>
      <c r="J229" s="36">
        <v>129.83333333333337</v>
      </c>
      <c r="K229" s="31">
        <v>126.8</v>
      </c>
      <c r="L229" s="31">
        <v>123.6</v>
      </c>
      <c r="M229" s="31">
        <v>28.593139999999998</v>
      </c>
      <c r="N229" s="1"/>
      <c r="O229" s="1"/>
    </row>
    <row r="230" spans="1:15" ht="12.75" customHeight="1" x14ac:dyDescent="0.2">
      <c r="A230" s="33">
        <v>220</v>
      </c>
      <c r="B230" s="53" t="s">
        <v>415</v>
      </c>
      <c r="C230" s="31">
        <v>987.95</v>
      </c>
      <c r="D230" s="36">
        <v>991.63333333333333</v>
      </c>
      <c r="E230" s="36">
        <v>976.31666666666661</v>
      </c>
      <c r="F230" s="36">
        <v>964.68333333333328</v>
      </c>
      <c r="G230" s="36">
        <v>949.36666666666656</v>
      </c>
      <c r="H230" s="36">
        <v>1003.2666666666667</v>
      </c>
      <c r="I230" s="36">
        <v>1018.5833333333335</v>
      </c>
      <c r="J230" s="36">
        <v>1030.2166666666667</v>
      </c>
      <c r="K230" s="31">
        <v>1006.95</v>
      </c>
      <c r="L230" s="31">
        <v>980</v>
      </c>
      <c r="M230" s="31">
        <v>0.30331000000000002</v>
      </c>
      <c r="N230" s="1"/>
      <c r="O230" s="1"/>
    </row>
    <row r="231" spans="1:15" ht="12.75" customHeight="1" x14ac:dyDescent="0.2">
      <c r="A231" s="33">
        <v>221</v>
      </c>
      <c r="B231" s="53" t="s">
        <v>416</v>
      </c>
      <c r="C231" s="31">
        <v>641.65</v>
      </c>
      <c r="D231" s="36">
        <v>642.18333333333328</v>
      </c>
      <c r="E231" s="36">
        <v>629.46666666666658</v>
      </c>
      <c r="F231" s="36">
        <v>617.2833333333333</v>
      </c>
      <c r="G231" s="36">
        <v>604.56666666666661</v>
      </c>
      <c r="H231" s="36">
        <v>654.36666666666656</v>
      </c>
      <c r="I231" s="36">
        <v>667.08333333333326</v>
      </c>
      <c r="J231" s="36">
        <v>679.26666666666654</v>
      </c>
      <c r="K231" s="31">
        <v>654.9</v>
      </c>
      <c r="L231" s="31">
        <v>630</v>
      </c>
      <c r="M231" s="31">
        <v>18.928049999999999</v>
      </c>
      <c r="N231" s="1"/>
      <c r="O231" s="1"/>
    </row>
    <row r="232" spans="1:15" ht="12.75" customHeight="1" x14ac:dyDescent="0.2">
      <c r="A232" s="33">
        <v>222</v>
      </c>
      <c r="B232" s="53" t="s">
        <v>147</v>
      </c>
      <c r="C232" s="31">
        <v>265.45</v>
      </c>
      <c r="D232" s="36">
        <v>267.78333333333336</v>
      </c>
      <c r="E232" s="36">
        <v>260.06666666666672</v>
      </c>
      <c r="F232" s="36">
        <v>254.68333333333334</v>
      </c>
      <c r="G232" s="36">
        <v>246.9666666666667</v>
      </c>
      <c r="H232" s="36">
        <v>273.16666666666674</v>
      </c>
      <c r="I232" s="36">
        <v>280.88333333333333</v>
      </c>
      <c r="J232" s="36">
        <v>286.26666666666677</v>
      </c>
      <c r="K232" s="31">
        <v>275.5</v>
      </c>
      <c r="L232" s="31">
        <v>262.39999999999998</v>
      </c>
      <c r="M232" s="31">
        <v>61.236040000000003</v>
      </c>
      <c r="N232" s="1"/>
      <c r="O232" s="1"/>
    </row>
    <row r="233" spans="1:15" ht="12.75" customHeight="1" x14ac:dyDescent="0.2">
      <c r="A233" s="33">
        <v>223</v>
      </c>
      <c r="B233" s="53" t="s">
        <v>137</v>
      </c>
      <c r="C233" s="31">
        <v>215.55</v>
      </c>
      <c r="D233" s="36">
        <v>216.88333333333333</v>
      </c>
      <c r="E233" s="36">
        <v>212.26666666666665</v>
      </c>
      <c r="F233" s="36">
        <v>208.98333333333332</v>
      </c>
      <c r="G233" s="36">
        <v>204.36666666666665</v>
      </c>
      <c r="H233" s="36">
        <v>220.16666666666666</v>
      </c>
      <c r="I233" s="36">
        <v>224.78333333333333</v>
      </c>
      <c r="J233" s="36">
        <v>228.06666666666666</v>
      </c>
      <c r="K233" s="31">
        <v>221.5</v>
      </c>
      <c r="L233" s="31">
        <v>213.6</v>
      </c>
      <c r="M233" s="31">
        <v>141.05772999999999</v>
      </c>
      <c r="N233" s="1"/>
      <c r="O233" s="1"/>
    </row>
    <row r="234" spans="1:15" ht="12.75" customHeight="1" x14ac:dyDescent="0.2">
      <c r="A234" s="33">
        <v>224</v>
      </c>
      <c r="B234" s="53" t="s">
        <v>419</v>
      </c>
      <c r="C234" s="31">
        <v>97.35</v>
      </c>
      <c r="D234" s="36">
        <v>98.316666666666663</v>
      </c>
      <c r="E234" s="36">
        <v>94.23333333333332</v>
      </c>
      <c r="F234" s="36">
        <v>91.11666666666666</v>
      </c>
      <c r="G234" s="36">
        <v>87.033333333333317</v>
      </c>
      <c r="H234" s="36">
        <v>101.43333333333332</v>
      </c>
      <c r="I234" s="36">
        <v>105.51666666666667</v>
      </c>
      <c r="J234" s="36">
        <v>108.63333333333333</v>
      </c>
      <c r="K234" s="31">
        <v>102.4</v>
      </c>
      <c r="L234" s="31">
        <v>95.2</v>
      </c>
      <c r="M234" s="31">
        <v>652.67943000000002</v>
      </c>
      <c r="N234" s="1"/>
      <c r="O234" s="1"/>
    </row>
    <row r="235" spans="1:15" ht="12.75" customHeight="1" x14ac:dyDescent="0.2">
      <c r="A235" s="33">
        <v>225</v>
      </c>
      <c r="B235" s="53" t="s">
        <v>148</v>
      </c>
      <c r="C235" s="31">
        <v>2743.15</v>
      </c>
      <c r="D235" s="36">
        <v>2752.3833333333337</v>
      </c>
      <c r="E235" s="36">
        <v>2720.8166666666675</v>
      </c>
      <c r="F235" s="36">
        <v>2698.483333333334</v>
      </c>
      <c r="G235" s="36">
        <v>2666.9166666666679</v>
      </c>
      <c r="H235" s="36">
        <v>2774.7166666666672</v>
      </c>
      <c r="I235" s="36">
        <v>2806.2833333333338</v>
      </c>
      <c r="J235" s="36">
        <v>2828.6166666666668</v>
      </c>
      <c r="K235" s="31">
        <v>2783.95</v>
      </c>
      <c r="L235" s="31">
        <v>2730.05</v>
      </c>
      <c r="M235" s="31">
        <v>1.2463200000000001</v>
      </c>
      <c r="N235" s="1"/>
      <c r="O235" s="1"/>
    </row>
    <row r="236" spans="1:15" ht="12.75" customHeight="1" x14ac:dyDescent="0.2">
      <c r="A236" s="33">
        <v>226</v>
      </c>
      <c r="B236" s="53" t="s">
        <v>282</v>
      </c>
      <c r="C236" s="31">
        <v>434.4</v>
      </c>
      <c r="D236" s="36">
        <v>436.11666666666662</v>
      </c>
      <c r="E236" s="36">
        <v>430.28333333333325</v>
      </c>
      <c r="F236" s="36">
        <v>426.16666666666663</v>
      </c>
      <c r="G236" s="36">
        <v>420.33333333333326</v>
      </c>
      <c r="H236" s="36">
        <v>440.23333333333323</v>
      </c>
      <c r="I236" s="36">
        <v>446.06666666666661</v>
      </c>
      <c r="J236" s="36">
        <v>450.18333333333322</v>
      </c>
      <c r="K236" s="31">
        <v>441.95</v>
      </c>
      <c r="L236" s="31">
        <v>432</v>
      </c>
      <c r="M236" s="31">
        <v>31.177309999999999</v>
      </c>
      <c r="N236" s="1"/>
      <c r="O236" s="1"/>
    </row>
    <row r="237" spans="1:15" ht="12.75" customHeight="1" x14ac:dyDescent="0.2">
      <c r="A237" s="33">
        <v>227</v>
      </c>
      <c r="B237" s="53" t="s">
        <v>144</v>
      </c>
      <c r="C237" s="31">
        <v>164.2</v>
      </c>
      <c r="D237" s="36">
        <v>164.85</v>
      </c>
      <c r="E237" s="36">
        <v>162.35</v>
      </c>
      <c r="F237" s="36">
        <v>160.5</v>
      </c>
      <c r="G237" s="36">
        <v>158</v>
      </c>
      <c r="H237" s="36">
        <v>166.7</v>
      </c>
      <c r="I237" s="36">
        <v>169.2</v>
      </c>
      <c r="J237" s="36">
        <v>171.04999999999998</v>
      </c>
      <c r="K237" s="31">
        <v>167.35</v>
      </c>
      <c r="L237" s="31">
        <v>163</v>
      </c>
      <c r="M237" s="31">
        <v>107.29223</v>
      </c>
      <c r="N237" s="1"/>
      <c r="O237" s="1"/>
    </row>
    <row r="238" spans="1:15" ht="12.75" customHeight="1" x14ac:dyDescent="0.2">
      <c r="A238" s="33">
        <v>228</v>
      </c>
      <c r="B238" s="53" t="s">
        <v>146</v>
      </c>
      <c r="C238" s="31">
        <v>456.05</v>
      </c>
      <c r="D238" s="36">
        <v>458.98333333333329</v>
      </c>
      <c r="E238" s="36">
        <v>450.96666666666658</v>
      </c>
      <c r="F238" s="36">
        <v>445.88333333333327</v>
      </c>
      <c r="G238" s="36">
        <v>437.86666666666656</v>
      </c>
      <c r="H238" s="36">
        <v>464.06666666666661</v>
      </c>
      <c r="I238" s="36">
        <v>472.08333333333337</v>
      </c>
      <c r="J238" s="36">
        <v>477.16666666666663</v>
      </c>
      <c r="K238" s="31">
        <v>467</v>
      </c>
      <c r="L238" s="31">
        <v>453.9</v>
      </c>
      <c r="M238" s="31">
        <v>27.122129999999999</v>
      </c>
      <c r="N238" s="1"/>
      <c r="O238" s="1"/>
    </row>
    <row r="239" spans="1:15" ht="12.75" customHeight="1" x14ac:dyDescent="0.2">
      <c r="A239" s="33">
        <v>229</v>
      </c>
      <c r="B239" s="53" t="s">
        <v>154</v>
      </c>
      <c r="C239" s="31">
        <v>132.69999999999999</v>
      </c>
      <c r="D239" s="36">
        <v>132.94999999999999</v>
      </c>
      <c r="E239" s="36">
        <v>131.29999999999998</v>
      </c>
      <c r="F239" s="36">
        <v>129.9</v>
      </c>
      <c r="G239" s="36">
        <v>128.25</v>
      </c>
      <c r="H239" s="36">
        <v>134.34999999999997</v>
      </c>
      <c r="I239" s="36">
        <v>135.99999999999994</v>
      </c>
      <c r="J239" s="36">
        <v>137.39999999999995</v>
      </c>
      <c r="K239" s="31">
        <v>134.6</v>
      </c>
      <c r="L239" s="31">
        <v>131.55000000000001</v>
      </c>
      <c r="M239" s="31">
        <v>219.03222</v>
      </c>
      <c r="N239" s="1"/>
      <c r="O239" s="1"/>
    </row>
    <row r="240" spans="1:15" ht="12.75" customHeight="1" x14ac:dyDescent="0.2">
      <c r="A240" s="33">
        <v>230</v>
      </c>
      <c r="B240" s="53" t="s">
        <v>420</v>
      </c>
      <c r="C240" s="31">
        <v>43.9</v>
      </c>
      <c r="D240" s="36">
        <v>44.033333333333331</v>
      </c>
      <c r="E240" s="36">
        <v>43.36666666666666</v>
      </c>
      <c r="F240" s="36">
        <v>42.833333333333329</v>
      </c>
      <c r="G240" s="36">
        <v>42.166666666666657</v>
      </c>
      <c r="H240" s="36">
        <v>44.566666666666663</v>
      </c>
      <c r="I240" s="36">
        <v>45.233333333333334</v>
      </c>
      <c r="J240" s="36">
        <v>45.766666666666666</v>
      </c>
      <c r="K240" s="31">
        <v>44.7</v>
      </c>
      <c r="L240" s="31">
        <v>43.5</v>
      </c>
      <c r="M240" s="31">
        <v>133.63696999999999</v>
      </c>
      <c r="N240" s="1"/>
      <c r="O240" s="1"/>
    </row>
    <row r="241" spans="1:15" ht="12.75" customHeight="1" x14ac:dyDescent="0.2">
      <c r="A241" s="33">
        <v>231</v>
      </c>
      <c r="B241" s="53" t="s">
        <v>156</v>
      </c>
      <c r="C241" s="31">
        <v>905.9</v>
      </c>
      <c r="D241" s="36">
        <v>907.79999999999984</v>
      </c>
      <c r="E241" s="36">
        <v>892.14999999999964</v>
      </c>
      <c r="F241" s="36">
        <v>878.39999999999975</v>
      </c>
      <c r="G241" s="36">
        <v>862.74999999999955</v>
      </c>
      <c r="H241" s="36">
        <v>921.54999999999973</v>
      </c>
      <c r="I241" s="36">
        <v>937.2</v>
      </c>
      <c r="J241" s="36">
        <v>950.94999999999982</v>
      </c>
      <c r="K241" s="31">
        <v>923.45</v>
      </c>
      <c r="L241" s="31">
        <v>894.05</v>
      </c>
      <c r="M241" s="31">
        <v>98.113020000000006</v>
      </c>
      <c r="N241" s="1"/>
      <c r="O241" s="1"/>
    </row>
    <row r="242" spans="1:15" ht="12.75" customHeight="1" x14ac:dyDescent="0.2">
      <c r="A242" s="33">
        <v>232</v>
      </c>
      <c r="B242" s="53" t="s">
        <v>421</v>
      </c>
      <c r="C242" s="31">
        <v>100.75</v>
      </c>
      <c r="D242" s="36">
        <v>101.03333333333335</v>
      </c>
      <c r="E242" s="36">
        <v>99.616666666666688</v>
      </c>
      <c r="F242" s="36">
        <v>98.483333333333348</v>
      </c>
      <c r="G242" s="36">
        <v>97.066666666666691</v>
      </c>
      <c r="H242" s="36">
        <v>102.16666666666669</v>
      </c>
      <c r="I242" s="36">
        <v>103.58333333333334</v>
      </c>
      <c r="J242" s="36">
        <v>104.71666666666668</v>
      </c>
      <c r="K242" s="31">
        <v>102.45</v>
      </c>
      <c r="L242" s="31">
        <v>99.9</v>
      </c>
      <c r="M242" s="31">
        <v>435.42156999999997</v>
      </c>
      <c r="N242" s="1"/>
      <c r="O242" s="1"/>
    </row>
    <row r="243" spans="1:15" ht="12.75" customHeight="1" x14ac:dyDescent="0.2">
      <c r="A243" s="33">
        <v>233</v>
      </c>
      <c r="B243" s="53" t="s">
        <v>422</v>
      </c>
      <c r="C243" s="31">
        <v>1498.75</v>
      </c>
      <c r="D243" s="36">
        <v>1496.2666666666667</v>
      </c>
      <c r="E243" s="36">
        <v>1490.5333333333333</v>
      </c>
      <c r="F243" s="36">
        <v>1482.3166666666666</v>
      </c>
      <c r="G243" s="36">
        <v>1476.5833333333333</v>
      </c>
      <c r="H243" s="36">
        <v>1504.4833333333333</v>
      </c>
      <c r="I243" s="36">
        <v>1510.2166666666665</v>
      </c>
      <c r="J243" s="36">
        <v>1518.4333333333334</v>
      </c>
      <c r="K243" s="31">
        <v>1502</v>
      </c>
      <c r="L243" s="31">
        <v>1488.05</v>
      </c>
      <c r="M243" s="31">
        <v>0.46966000000000002</v>
      </c>
      <c r="N243" s="1"/>
      <c r="O243" s="1"/>
    </row>
    <row r="244" spans="1:15" ht="12.75" customHeight="1" x14ac:dyDescent="0.2">
      <c r="A244" s="33">
        <v>234</v>
      </c>
      <c r="B244" s="53" t="s">
        <v>145</v>
      </c>
      <c r="C244" s="31">
        <v>430.85</v>
      </c>
      <c r="D244" s="36">
        <v>430.45</v>
      </c>
      <c r="E244" s="36">
        <v>426.4</v>
      </c>
      <c r="F244" s="36">
        <v>421.95</v>
      </c>
      <c r="G244" s="36">
        <v>417.9</v>
      </c>
      <c r="H244" s="36">
        <v>434.9</v>
      </c>
      <c r="I244" s="36">
        <v>438.95000000000005</v>
      </c>
      <c r="J244" s="36">
        <v>443.4</v>
      </c>
      <c r="K244" s="31">
        <v>434.5</v>
      </c>
      <c r="L244" s="31">
        <v>426</v>
      </c>
      <c r="M244" s="31">
        <v>33.892290000000003</v>
      </c>
      <c r="N244" s="1"/>
      <c r="O244" s="1"/>
    </row>
    <row r="245" spans="1:15" ht="12.75" customHeight="1" x14ac:dyDescent="0.2">
      <c r="A245" s="33">
        <v>235</v>
      </c>
      <c r="B245" s="53" t="s">
        <v>151</v>
      </c>
      <c r="C245" s="31">
        <v>222.15</v>
      </c>
      <c r="D245" s="36">
        <v>223.06666666666669</v>
      </c>
      <c r="E245" s="36">
        <v>216.18333333333339</v>
      </c>
      <c r="F245" s="36">
        <v>210.2166666666667</v>
      </c>
      <c r="G245" s="36">
        <v>203.3333333333334</v>
      </c>
      <c r="H245" s="36">
        <v>229.03333333333339</v>
      </c>
      <c r="I245" s="36">
        <v>235.91666666666666</v>
      </c>
      <c r="J245" s="36">
        <v>241.88333333333338</v>
      </c>
      <c r="K245" s="31">
        <v>229.95</v>
      </c>
      <c r="L245" s="31">
        <v>217.1</v>
      </c>
      <c r="M245" s="31">
        <v>409.26195999999999</v>
      </c>
      <c r="N245" s="1"/>
      <c r="O245" s="1"/>
    </row>
    <row r="246" spans="1:15" ht="12.75" customHeight="1" x14ac:dyDescent="0.2">
      <c r="A246" s="33">
        <v>236</v>
      </c>
      <c r="B246" s="53" t="s">
        <v>150</v>
      </c>
      <c r="C246" s="31">
        <v>1643.2</v>
      </c>
      <c r="D246" s="36">
        <v>1642.0666666666666</v>
      </c>
      <c r="E246" s="36">
        <v>1630.1333333333332</v>
      </c>
      <c r="F246" s="36">
        <v>1617.0666666666666</v>
      </c>
      <c r="G246" s="36">
        <v>1605.1333333333332</v>
      </c>
      <c r="H246" s="36">
        <v>1655.1333333333332</v>
      </c>
      <c r="I246" s="36">
        <v>1667.0666666666666</v>
      </c>
      <c r="J246" s="36">
        <v>1680.1333333333332</v>
      </c>
      <c r="K246" s="31">
        <v>1654</v>
      </c>
      <c r="L246" s="31">
        <v>1629</v>
      </c>
      <c r="M246" s="31">
        <v>22.941400000000002</v>
      </c>
      <c r="N246" s="1"/>
      <c r="O246" s="1"/>
    </row>
    <row r="247" spans="1:15" ht="12.75" customHeight="1" x14ac:dyDescent="0.2">
      <c r="A247" s="33">
        <v>237</v>
      </c>
      <c r="B247" s="53" t="s">
        <v>423</v>
      </c>
      <c r="C247" s="31">
        <v>23.1</v>
      </c>
      <c r="D247" s="36">
        <v>22.916666666666668</v>
      </c>
      <c r="E247" s="36">
        <v>22.533333333333335</v>
      </c>
      <c r="F247" s="36">
        <v>21.966666666666669</v>
      </c>
      <c r="G247" s="36">
        <v>21.583333333333336</v>
      </c>
      <c r="H247" s="36">
        <v>23.483333333333334</v>
      </c>
      <c r="I247" s="36">
        <v>23.866666666666667</v>
      </c>
      <c r="J247" s="36">
        <v>24.433333333333334</v>
      </c>
      <c r="K247" s="31">
        <v>23.3</v>
      </c>
      <c r="L247" s="31">
        <v>22.35</v>
      </c>
      <c r="M247" s="31">
        <v>488.75106</v>
      </c>
      <c r="N247" s="1"/>
      <c r="O247" s="1"/>
    </row>
    <row r="248" spans="1:15" ht="12.75" customHeight="1" x14ac:dyDescent="0.2">
      <c r="A248" s="33">
        <v>238</v>
      </c>
      <c r="B248" s="53" t="s">
        <v>186</v>
      </c>
      <c r="C248" s="31">
        <v>5246.15</v>
      </c>
      <c r="D248" s="36">
        <v>5207.0666666666666</v>
      </c>
      <c r="E248" s="36">
        <v>5124.1333333333332</v>
      </c>
      <c r="F248" s="36">
        <v>5002.1166666666668</v>
      </c>
      <c r="G248" s="36">
        <v>4919.1833333333334</v>
      </c>
      <c r="H248" s="36">
        <v>5329.083333333333</v>
      </c>
      <c r="I248" s="36">
        <v>5412.0166666666655</v>
      </c>
      <c r="J248" s="36">
        <v>5534.0333333333328</v>
      </c>
      <c r="K248" s="31">
        <v>5290</v>
      </c>
      <c r="L248" s="31">
        <v>5085.05</v>
      </c>
      <c r="M248" s="31">
        <v>5.7115099999999996</v>
      </c>
      <c r="N248" s="1"/>
      <c r="O248" s="1"/>
    </row>
    <row r="249" spans="1:15" ht="12.75" customHeight="1" x14ac:dyDescent="0.2">
      <c r="A249" s="33">
        <v>239</v>
      </c>
      <c r="B249" s="53" t="s">
        <v>152</v>
      </c>
      <c r="C249" s="31">
        <v>1532.55</v>
      </c>
      <c r="D249" s="36">
        <v>1526.1666666666667</v>
      </c>
      <c r="E249" s="36">
        <v>1512.6333333333334</v>
      </c>
      <c r="F249" s="36">
        <v>1492.7166666666667</v>
      </c>
      <c r="G249" s="36">
        <v>1479.1833333333334</v>
      </c>
      <c r="H249" s="36">
        <v>1546.0833333333335</v>
      </c>
      <c r="I249" s="36">
        <v>1559.6166666666668</v>
      </c>
      <c r="J249" s="36">
        <v>1579.5333333333335</v>
      </c>
      <c r="K249" s="31">
        <v>1539.7</v>
      </c>
      <c r="L249" s="31">
        <v>1506.25</v>
      </c>
      <c r="M249" s="31">
        <v>88.954030000000003</v>
      </c>
      <c r="N249" s="1"/>
      <c r="O249" s="1"/>
    </row>
    <row r="250" spans="1:15" ht="12.75" customHeight="1" x14ac:dyDescent="0.2">
      <c r="A250" s="33">
        <v>240</v>
      </c>
      <c r="B250" s="53" t="s">
        <v>849</v>
      </c>
      <c r="C250" s="31">
        <v>3103.7</v>
      </c>
      <c r="D250" s="36">
        <v>3102.2333333333336</v>
      </c>
      <c r="E250" s="36">
        <v>3085.4666666666672</v>
      </c>
      <c r="F250" s="36">
        <v>3067.2333333333336</v>
      </c>
      <c r="G250" s="36">
        <v>3050.4666666666672</v>
      </c>
      <c r="H250" s="36">
        <v>3120.4666666666672</v>
      </c>
      <c r="I250" s="36">
        <v>3137.2333333333336</v>
      </c>
      <c r="J250" s="36">
        <v>3155.4666666666672</v>
      </c>
      <c r="K250" s="31">
        <v>3119</v>
      </c>
      <c r="L250" s="31">
        <v>3084</v>
      </c>
      <c r="M250" s="31">
        <v>0.10600999999999999</v>
      </c>
      <c r="N250" s="1"/>
      <c r="O250" s="1"/>
    </row>
    <row r="251" spans="1:15" ht="12.75" customHeight="1" x14ac:dyDescent="0.2">
      <c r="A251" s="33">
        <v>241</v>
      </c>
      <c r="B251" s="53" t="s">
        <v>153</v>
      </c>
      <c r="C251" s="31">
        <v>822.5</v>
      </c>
      <c r="D251" s="36">
        <v>821.2833333333333</v>
      </c>
      <c r="E251" s="36">
        <v>815.21666666666658</v>
      </c>
      <c r="F251" s="36">
        <v>807.93333333333328</v>
      </c>
      <c r="G251" s="36">
        <v>801.86666666666656</v>
      </c>
      <c r="H251" s="36">
        <v>828.56666666666661</v>
      </c>
      <c r="I251" s="36">
        <v>834.63333333333321</v>
      </c>
      <c r="J251" s="36">
        <v>841.91666666666663</v>
      </c>
      <c r="K251" s="31">
        <v>827.35</v>
      </c>
      <c r="L251" s="31">
        <v>814</v>
      </c>
      <c r="M251" s="31">
        <v>2.0758299999999998</v>
      </c>
      <c r="N251" s="1"/>
      <c r="O251" s="1"/>
    </row>
    <row r="252" spans="1:15" ht="12.75" customHeight="1" x14ac:dyDescent="0.2">
      <c r="A252" s="33">
        <v>242</v>
      </c>
      <c r="B252" s="53" t="s">
        <v>149</v>
      </c>
      <c r="C252" s="31">
        <v>2954.95</v>
      </c>
      <c r="D252" s="36">
        <v>2975.1666666666665</v>
      </c>
      <c r="E252" s="36">
        <v>2925.333333333333</v>
      </c>
      <c r="F252" s="36">
        <v>2895.7166666666667</v>
      </c>
      <c r="G252" s="36">
        <v>2845.8833333333332</v>
      </c>
      <c r="H252" s="36">
        <v>3004.7833333333328</v>
      </c>
      <c r="I252" s="36">
        <v>3054.6166666666659</v>
      </c>
      <c r="J252" s="36">
        <v>3084.2333333333327</v>
      </c>
      <c r="K252" s="31">
        <v>3025</v>
      </c>
      <c r="L252" s="31">
        <v>2945.55</v>
      </c>
      <c r="M252" s="31">
        <v>7.1518600000000001</v>
      </c>
      <c r="N252" s="1"/>
      <c r="O252" s="1"/>
    </row>
    <row r="253" spans="1:15" ht="12.75" customHeight="1" x14ac:dyDescent="0.2">
      <c r="A253" s="33">
        <v>243</v>
      </c>
      <c r="B253" s="53" t="s">
        <v>155</v>
      </c>
      <c r="C253" s="31">
        <v>1113.4000000000001</v>
      </c>
      <c r="D253" s="36">
        <v>1108.1833333333334</v>
      </c>
      <c r="E253" s="36">
        <v>1097.3666666666668</v>
      </c>
      <c r="F253" s="36">
        <v>1081.3333333333335</v>
      </c>
      <c r="G253" s="36">
        <v>1070.5166666666669</v>
      </c>
      <c r="H253" s="36">
        <v>1124.2166666666667</v>
      </c>
      <c r="I253" s="36">
        <v>1135.0333333333333</v>
      </c>
      <c r="J253" s="36">
        <v>1151.0666666666666</v>
      </c>
      <c r="K253" s="31">
        <v>1119</v>
      </c>
      <c r="L253" s="31">
        <v>1092.1500000000001</v>
      </c>
      <c r="M253" s="31">
        <v>1.9088799999999999</v>
      </c>
      <c r="N253" s="1"/>
      <c r="O253" s="1"/>
    </row>
    <row r="254" spans="1:15" ht="12.75" customHeight="1" x14ac:dyDescent="0.2">
      <c r="A254" s="33">
        <v>244</v>
      </c>
      <c r="B254" s="53" t="s">
        <v>417</v>
      </c>
      <c r="C254" s="31">
        <v>42.45</v>
      </c>
      <c r="D254" s="36">
        <v>42.65</v>
      </c>
      <c r="E254" s="36">
        <v>41.8</v>
      </c>
      <c r="F254" s="36">
        <v>41.15</v>
      </c>
      <c r="G254" s="36">
        <v>40.299999999999997</v>
      </c>
      <c r="H254" s="36">
        <v>43.3</v>
      </c>
      <c r="I254" s="36">
        <v>44.150000000000006</v>
      </c>
      <c r="J254" s="36">
        <v>44.8</v>
      </c>
      <c r="K254" s="31">
        <v>43.5</v>
      </c>
      <c r="L254" s="31">
        <v>42</v>
      </c>
      <c r="M254" s="31">
        <v>208.10476</v>
      </c>
      <c r="N254" s="1"/>
      <c r="O254" s="1"/>
    </row>
    <row r="255" spans="1:15" ht="12.75" customHeight="1" x14ac:dyDescent="0.2">
      <c r="A255" s="33">
        <v>245</v>
      </c>
      <c r="B255" s="53" t="s">
        <v>157</v>
      </c>
      <c r="C255" s="31">
        <v>473.95</v>
      </c>
      <c r="D255" s="36">
        <v>475.11666666666662</v>
      </c>
      <c r="E255" s="36">
        <v>470.83333333333326</v>
      </c>
      <c r="F255" s="36">
        <v>467.71666666666664</v>
      </c>
      <c r="G255" s="36">
        <v>463.43333333333328</v>
      </c>
      <c r="H255" s="36">
        <v>478.23333333333323</v>
      </c>
      <c r="I255" s="36">
        <v>482.51666666666665</v>
      </c>
      <c r="J255" s="36">
        <v>485.63333333333321</v>
      </c>
      <c r="K255" s="31">
        <v>479.4</v>
      </c>
      <c r="L255" s="31">
        <v>472</v>
      </c>
      <c r="M255" s="31">
        <v>92.094049999999996</v>
      </c>
      <c r="N255" s="1"/>
      <c r="O255" s="1"/>
    </row>
    <row r="256" spans="1:15" ht="12.75" customHeight="1" x14ac:dyDescent="0.2">
      <c r="A256" s="33">
        <v>246</v>
      </c>
      <c r="B256" s="53" t="s">
        <v>418</v>
      </c>
      <c r="C256" s="31">
        <v>311.60000000000002</v>
      </c>
      <c r="D256" s="36">
        <v>313.16666666666669</v>
      </c>
      <c r="E256" s="36">
        <v>306.43333333333339</v>
      </c>
      <c r="F256" s="36">
        <v>301.26666666666671</v>
      </c>
      <c r="G256" s="36">
        <v>294.53333333333342</v>
      </c>
      <c r="H256" s="36">
        <v>318.33333333333337</v>
      </c>
      <c r="I256" s="36">
        <v>325.06666666666661</v>
      </c>
      <c r="J256" s="36">
        <v>330.23333333333335</v>
      </c>
      <c r="K256" s="31">
        <v>319.89999999999998</v>
      </c>
      <c r="L256" s="31">
        <v>308</v>
      </c>
      <c r="M256" s="31">
        <v>21.43338</v>
      </c>
      <c r="N256" s="1"/>
      <c r="O256" s="1"/>
    </row>
    <row r="257" spans="1:15" ht="12.75" customHeight="1" x14ac:dyDescent="0.2">
      <c r="A257" s="33">
        <v>247</v>
      </c>
      <c r="B257" s="53" t="s">
        <v>424</v>
      </c>
      <c r="C257" s="31">
        <v>1691.45</v>
      </c>
      <c r="D257" s="36">
        <v>1676.7333333333336</v>
      </c>
      <c r="E257" s="36">
        <v>1653.5666666666671</v>
      </c>
      <c r="F257" s="36">
        <v>1615.6833333333334</v>
      </c>
      <c r="G257" s="36">
        <v>1592.5166666666669</v>
      </c>
      <c r="H257" s="36">
        <v>1714.6166666666672</v>
      </c>
      <c r="I257" s="36">
        <v>1737.7833333333338</v>
      </c>
      <c r="J257" s="36">
        <v>1775.6666666666674</v>
      </c>
      <c r="K257" s="31">
        <v>1699.9</v>
      </c>
      <c r="L257" s="31">
        <v>1638.85</v>
      </c>
      <c r="M257" s="31">
        <v>0.98406000000000005</v>
      </c>
      <c r="N257" s="1"/>
      <c r="O257" s="1"/>
    </row>
    <row r="258" spans="1:15" ht="12.75" customHeight="1" x14ac:dyDescent="0.2">
      <c r="A258" s="33">
        <v>248</v>
      </c>
      <c r="B258" s="53" t="s">
        <v>159</v>
      </c>
      <c r="C258" s="31">
        <v>3930.6</v>
      </c>
      <c r="D258" s="36">
        <v>3925</v>
      </c>
      <c r="E258" s="36">
        <v>3899.7</v>
      </c>
      <c r="F258" s="36">
        <v>3868.7999999999997</v>
      </c>
      <c r="G258" s="36">
        <v>3843.4999999999995</v>
      </c>
      <c r="H258" s="36">
        <v>3955.9</v>
      </c>
      <c r="I258" s="36">
        <v>3981.2000000000003</v>
      </c>
      <c r="J258" s="36">
        <v>4012.1000000000004</v>
      </c>
      <c r="K258" s="31">
        <v>3950.3</v>
      </c>
      <c r="L258" s="31">
        <v>3894.1</v>
      </c>
      <c r="M258" s="31">
        <v>0.44674999999999998</v>
      </c>
      <c r="N258" s="1"/>
      <c r="O258" s="1"/>
    </row>
    <row r="259" spans="1:15" ht="12.75" customHeight="1" x14ac:dyDescent="0.2">
      <c r="A259" s="33">
        <v>249</v>
      </c>
      <c r="B259" s="53" t="s">
        <v>429</v>
      </c>
      <c r="C259" s="31">
        <v>110.7</v>
      </c>
      <c r="D259" s="36">
        <v>110.84999999999998</v>
      </c>
      <c r="E259" s="36">
        <v>109.94999999999996</v>
      </c>
      <c r="F259" s="36">
        <v>109.19999999999997</v>
      </c>
      <c r="G259" s="36">
        <v>108.29999999999995</v>
      </c>
      <c r="H259" s="36">
        <v>111.59999999999997</v>
      </c>
      <c r="I259" s="36">
        <v>112.49999999999997</v>
      </c>
      <c r="J259" s="36">
        <v>113.24999999999997</v>
      </c>
      <c r="K259" s="31">
        <v>111.75</v>
      </c>
      <c r="L259" s="31">
        <v>110.1</v>
      </c>
      <c r="M259" s="31">
        <v>12.15813</v>
      </c>
      <c r="N259" s="1"/>
      <c r="O259" s="1"/>
    </row>
    <row r="260" spans="1:15" ht="12.75" customHeight="1" x14ac:dyDescent="0.2">
      <c r="A260" s="33">
        <v>250</v>
      </c>
      <c r="B260" s="53" t="s">
        <v>425</v>
      </c>
      <c r="C260" s="31">
        <v>1698.9</v>
      </c>
      <c r="D260" s="36">
        <v>1702.6000000000001</v>
      </c>
      <c r="E260" s="36">
        <v>1661.2000000000003</v>
      </c>
      <c r="F260" s="36">
        <v>1623.5000000000002</v>
      </c>
      <c r="G260" s="36">
        <v>1582.1000000000004</v>
      </c>
      <c r="H260" s="36">
        <v>1740.3000000000002</v>
      </c>
      <c r="I260" s="36">
        <v>1781.7000000000003</v>
      </c>
      <c r="J260" s="36">
        <v>1819.4</v>
      </c>
      <c r="K260" s="31">
        <v>1744</v>
      </c>
      <c r="L260" s="31">
        <v>1664.9</v>
      </c>
      <c r="M260" s="31">
        <v>3.1558600000000001</v>
      </c>
      <c r="N260" s="1"/>
      <c r="O260" s="1"/>
    </row>
    <row r="261" spans="1:15" ht="12.75" customHeight="1" x14ac:dyDescent="0.2">
      <c r="A261" s="33">
        <v>251</v>
      </c>
      <c r="B261" s="53" t="s">
        <v>430</v>
      </c>
      <c r="C261" s="31">
        <v>606.20000000000005</v>
      </c>
      <c r="D261" s="36">
        <v>608.69999999999993</v>
      </c>
      <c r="E261" s="36">
        <v>597.49999999999989</v>
      </c>
      <c r="F261" s="36">
        <v>588.79999999999995</v>
      </c>
      <c r="G261" s="36">
        <v>577.59999999999991</v>
      </c>
      <c r="H261" s="36">
        <v>617.39999999999986</v>
      </c>
      <c r="I261" s="36">
        <v>628.59999999999991</v>
      </c>
      <c r="J261" s="36">
        <v>637.29999999999984</v>
      </c>
      <c r="K261" s="31">
        <v>619.9</v>
      </c>
      <c r="L261" s="31">
        <v>600</v>
      </c>
      <c r="M261" s="31">
        <v>19.89855</v>
      </c>
      <c r="N261" s="1"/>
      <c r="O261" s="1"/>
    </row>
    <row r="262" spans="1:15" ht="12.75" customHeight="1" x14ac:dyDescent="0.2">
      <c r="A262" s="33">
        <v>252</v>
      </c>
      <c r="B262" s="53" t="s">
        <v>158</v>
      </c>
      <c r="C262" s="31">
        <v>735.75</v>
      </c>
      <c r="D262" s="36">
        <v>740.43333333333339</v>
      </c>
      <c r="E262" s="36">
        <v>725.36666666666679</v>
      </c>
      <c r="F262" s="36">
        <v>714.98333333333335</v>
      </c>
      <c r="G262" s="36">
        <v>699.91666666666674</v>
      </c>
      <c r="H262" s="36">
        <v>750.81666666666683</v>
      </c>
      <c r="I262" s="36">
        <v>765.88333333333344</v>
      </c>
      <c r="J262" s="36">
        <v>776.26666666666688</v>
      </c>
      <c r="K262" s="31">
        <v>755.5</v>
      </c>
      <c r="L262" s="31">
        <v>730.05</v>
      </c>
      <c r="M262" s="31">
        <v>17.493269999999999</v>
      </c>
      <c r="N262" s="1"/>
      <c r="O262" s="1"/>
    </row>
    <row r="263" spans="1:15" ht="12.75" customHeight="1" x14ac:dyDescent="0.2">
      <c r="A263" s="33">
        <v>253</v>
      </c>
      <c r="B263" s="53" t="s">
        <v>850</v>
      </c>
      <c r="C263" s="31">
        <v>313.2</v>
      </c>
      <c r="D263" s="36">
        <v>313.51666666666665</v>
      </c>
      <c r="E263" s="36">
        <v>309.18333333333328</v>
      </c>
      <c r="F263" s="36">
        <v>305.16666666666663</v>
      </c>
      <c r="G263" s="36">
        <v>300.83333333333326</v>
      </c>
      <c r="H263" s="36">
        <v>317.5333333333333</v>
      </c>
      <c r="I263" s="36">
        <v>321.86666666666667</v>
      </c>
      <c r="J263" s="36">
        <v>325.88333333333333</v>
      </c>
      <c r="K263" s="31">
        <v>317.85000000000002</v>
      </c>
      <c r="L263" s="31">
        <v>309.5</v>
      </c>
      <c r="M263" s="31">
        <v>0.66434000000000004</v>
      </c>
      <c r="N263" s="1"/>
      <c r="O263" s="1"/>
    </row>
    <row r="264" spans="1:15" ht="12.75" customHeight="1" x14ac:dyDescent="0.2">
      <c r="A264" s="33">
        <v>254</v>
      </c>
      <c r="B264" s="53" t="s">
        <v>426</v>
      </c>
      <c r="C264" s="31">
        <v>877.35</v>
      </c>
      <c r="D264" s="36">
        <v>886.75</v>
      </c>
      <c r="E264" s="36">
        <v>863.6</v>
      </c>
      <c r="F264" s="36">
        <v>849.85</v>
      </c>
      <c r="G264" s="36">
        <v>826.7</v>
      </c>
      <c r="H264" s="36">
        <v>900.5</v>
      </c>
      <c r="I264" s="36">
        <v>923.65000000000009</v>
      </c>
      <c r="J264" s="36">
        <v>937.4</v>
      </c>
      <c r="K264" s="31">
        <v>909.9</v>
      </c>
      <c r="L264" s="31">
        <v>873</v>
      </c>
      <c r="M264" s="31">
        <v>1.27396</v>
      </c>
      <c r="N264" s="1"/>
      <c r="O264" s="1"/>
    </row>
    <row r="265" spans="1:15" ht="12.75" customHeight="1" x14ac:dyDescent="0.2">
      <c r="A265" s="33">
        <v>255</v>
      </c>
      <c r="B265" s="53" t="s">
        <v>427</v>
      </c>
      <c r="C265" s="31">
        <v>396.85</v>
      </c>
      <c r="D265" s="36">
        <v>398.61666666666662</v>
      </c>
      <c r="E265" s="36">
        <v>393.48333333333323</v>
      </c>
      <c r="F265" s="36">
        <v>390.11666666666662</v>
      </c>
      <c r="G265" s="36">
        <v>384.98333333333323</v>
      </c>
      <c r="H265" s="36">
        <v>401.98333333333323</v>
      </c>
      <c r="I265" s="36">
        <v>407.11666666666656</v>
      </c>
      <c r="J265" s="36">
        <v>410.48333333333323</v>
      </c>
      <c r="K265" s="31">
        <v>403.75</v>
      </c>
      <c r="L265" s="31">
        <v>395.25</v>
      </c>
      <c r="M265" s="31">
        <v>6.6185200000000002</v>
      </c>
      <c r="N265" s="1"/>
      <c r="O265" s="1"/>
    </row>
    <row r="266" spans="1:15" ht="12.75" customHeight="1" x14ac:dyDescent="0.2">
      <c r="A266" s="33">
        <v>256</v>
      </c>
      <c r="B266" s="53" t="s">
        <v>428</v>
      </c>
      <c r="C266" s="31">
        <v>101.15</v>
      </c>
      <c r="D266" s="36">
        <v>101.61666666666667</v>
      </c>
      <c r="E266" s="36">
        <v>98.833333333333343</v>
      </c>
      <c r="F266" s="36">
        <v>96.516666666666666</v>
      </c>
      <c r="G266" s="36">
        <v>93.733333333333334</v>
      </c>
      <c r="H266" s="36">
        <v>103.93333333333335</v>
      </c>
      <c r="I266" s="36">
        <v>106.71666666666668</v>
      </c>
      <c r="J266" s="36">
        <v>109.03333333333336</v>
      </c>
      <c r="K266" s="31">
        <v>104.4</v>
      </c>
      <c r="L266" s="31">
        <v>99.3</v>
      </c>
      <c r="M266" s="31">
        <v>62.527099999999997</v>
      </c>
      <c r="N266" s="1"/>
      <c r="O266" s="1"/>
    </row>
    <row r="267" spans="1:15" ht="12.75" customHeight="1" x14ac:dyDescent="0.2">
      <c r="A267" s="33">
        <v>257</v>
      </c>
      <c r="B267" s="53" t="s">
        <v>283</v>
      </c>
      <c r="C267" s="31">
        <v>419.95</v>
      </c>
      <c r="D267" s="36">
        <v>422.61666666666662</v>
      </c>
      <c r="E267" s="36">
        <v>413.73333333333323</v>
      </c>
      <c r="F267" s="36">
        <v>407.51666666666659</v>
      </c>
      <c r="G267" s="36">
        <v>398.63333333333321</v>
      </c>
      <c r="H267" s="36">
        <v>428.83333333333326</v>
      </c>
      <c r="I267" s="36">
        <v>437.71666666666658</v>
      </c>
      <c r="J267" s="36">
        <v>443.93333333333328</v>
      </c>
      <c r="K267" s="31">
        <v>431.5</v>
      </c>
      <c r="L267" s="31">
        <v>416.4</v>
      </c>
      <c r="M267" s="31">
        <v>36.40549</v>
      </c>
      <c r="N267" s="1"/>
      <c r="O267" s="1"/>
    </row>
    <row r="268" spans="1:15" ht="12.75" customHeight="1" x14ac:dyDescent="0.2">
      <c r="A268" s="33">
        <v>258</v>
      </c>
      <c r="B268" s="53" t="s">
        <v>160</v>
      </c>
      <c r="C268" s="31">
        <v>829.4</v>
      </c>
      <c r="D268" s="36">
        <v>834.13333333333321</v>
      </c>
      <c r="E268" s="36">
        <v>822.46666666666647</v>
      </c>
      <c r="F268" s="36">
        <v>815.5333333333333</v>
      </c>
      <c r="G268" s="36">
        <v>803.86666666666656</v>
      </c>
      <c r="H268" s="36">
        <v>841.06666666666638</v>
      </c>
      <c r="I268" s="36">
        <v>852.73333333333312</v>
      </c>
      <c r="J268" s="36">
        <v>859.66666666666629</v>
      </c>
      <c r="K268" s="31">
        <v>845.8</v>
      </c>
      <c r="L268" s="31">
        <v>827.2</v>
      </c>
      <c r="M268" s="31">
        <v>20.60548</v>
      </c>
      <c r="N268" s="1"/>
      <c r="O268" s="1"/>
    </row>
    <row r="269" spans="1:15" ht="12.75" customHeight="1" x14ac:dyDescent="0.2">
      <c r="A269" s="33">
        <v>259</v>
      </c>
      <c r="B269" s="53" t="s">
        <v>161</v>
      </c>
      <c r="C269" s="31">
        <v>555.54999999999995</v>
      </c>
      <c r="D269" s="36">
        <v>557.68333333333328</v>
      </c>
      <c r="E269" s="36">
        <v>549.61666666666656</v>
      </c>
      <c r="F269" s="36">
        <v>543.68333333333328</v>
      </c>
      <c r="G269" s="36">
        <v>535.61666666666656</v>
      </c>
      <c r="H269" s="36">
        <v>563.61666666666656</v>
      </c>
      <c r="I269" s="36">
        <v>571.68333333333339</v>
      </c>
      <c r="J269" s="36">
        <v>577.61666666666656</v>
      </c>
      <c r="K269" s="31">
        <v>565.75</v>
      </c>
      <c r="L269" s="31">
        <v>551.75</v>
      </c>
      <c r="M269" s="31">
        <v>13.830450000000001</v>
      </c>
      <c r="N269" s="1"/>
      <c r="O269" s="1"/>
    </row>
    <row r="270" spans="1:15" ht="12.75" customHeight="1" x14ac:dyDescent="0.2">
      <c r="A270" s="33">
        <v>260</v>
      </c>
      <c r="B270" s="53" t="s">
        <v>431</v>
      </c>
      <c r="C270" s="31">
        <v>499.6</v>
      </c>
      <c r="D270" s="36">
        <v>499.98333333333329</v>
      </c>
      <c r="E270" s="36">
        <v>494.51666666666659</v>
      </c>
      <c r="F270" s="36">
        <v>489.43333333333328</v>
      </c>
      <c r="G270" s="36">
        <v>483.96666666666658</v>
      </c>
      <c r="H270" s="36">
        <v>505.06666666666661</v>
      </c>
      <c r="I270" s="36">
        <v>510.5333333333333</v>
      </c>
      <c r="J270" s="36">
        <v>515.61666666666656</v>
      </c>
      <c r="K270" s="31">
        <v>505.45</v>
      </c>
      <c r="L270" s="31">
        <v>494.9</v>
      </c>
      <c r="M270" s="31">
        <v>3.1240600000000001</v>
      </c>
      <c r="N270" s="1"/>
      <c r="O270" s="1"/>
    </row>
    <row r="271" spans="1:15" ht="12.75" customHeight="1" x14ac:dyDescent="0.2">
      <c r="A271" s="33">
        <v>261</v>
      </c>
      <c r="B271" s="53" t="s">
        <v>432</v>
      </c>
      <c r="C271" s="31">
        <v>584.79999999999995</v>
      </c>
      <c r="D271" s="36">
        <v>586.69999999999993</v>
      </c>
      <c r="E271" s="36">
        <v>575.19999999999982</v>
      </c>
      <c r="F271" s="36">
        <v>565.59999999999991</v>
      </c>
      <c r="G271" s="36">
        <v>554.0999999999998</v>
      </c>
      <c r="H271" s="36">
        <v>596.29999999999984</v>
      </c>
      <c r="I271" s="36">
        <v>607.80000000000007</v>
      </c>
      <c r="J271" s="36">
        <v>617.39999999999986</v>
      </c>
      <c r="K271" s="31">
        <v>598.20000000000005</v>
      </c>
      <c r="L271" s="31">
        <v>577.1</v>
      </c>
      <c r="M271" s="31">
        <v>11.39654</v>
      </c>
      <c r="N271" s="1"/>
      <c r="O271" s="1"/>
    </row>
    <row r="272" spans="1:15" ht="12.75" customHeight="1" x14ac:dyDescent="0.2">
      <c r="A272" s="33">
        <v>262</v>
      </c>
      <c r="B272" s="53" t="s">
        <v>433</v>
      </c>
      <c r="C272" s="31">
        <v>814.6</v>
      </c>
      <c r="D272" s="36">
        <v>818.65</v>
      </c>
      <c r="E272" s="36">
        <v>806.94999999999993</v>
      </c>
      <c r="F272" s="36">
        <v>799.3</v>
      </c>
      <c r="G272" s="36">
        <v>787.59999999999991</v>
      </c>
      <c r="H272" s="36">
        <v>826.3</v>
      </c>
      <c r="I272" s="36">
        <v>838</v>
      </c>
      <c r="J272" s="36">
        <v>845.65</v>
      </c>
      <c r="K272" s="31">
        <v>830.35</v>
      </c>
      <c r="L272" s="31">
        <v>811</v>
      </c>
      <c r="M272" s="31">
        <v>3.5630700000000002</v>
      </c>
      <c r="N272" s="1"/>
      <c r="O272" s="1"/>
    </row>
    <row r="273" spans="1:15" ht="12.75" customHeight="1" x14ac:dyDescent="0.2">
      <c r="A273" s="33">
        <v>263</v>
      </c>
      <c r="B273" s="53" t="s">
        <v>434</v>
      </c>
      <c r="C273" s="31">
        <v>517.95000000000005</v>
      </c>
      <c r="D273" s="36">
        <v>514.5</v>
      </c>
      <c r="E273" s="36">
        <v>507</v>
      </c>
      <c r="F273" s="36">
        <v>496.05</v>
      </c>
      <c r="G273" s="36">
        <v>488.55</v>
      </c>
      <c r="H273" s="36">
        <v>525.45000000000005</v>
      </c>
      <c r="I273" s="36">
        <v>532.95000000000005</v>
      </c>
      <c r="J273" s="36">
        <v>543.9</v>
      </c>
      <c r="K273" s="31">
        <v>522</v>
      </c>
      <c r="L273" s="31">
        <v>503.55</v>
      </c>
      <c r="M273" s="31">
        <v>11.753399999999999</v>
      </c>
      <c r="N273" s="1"/>
      <c r="O273" s="1"/>
    </row>
    <row r="274" spans="1:15" ht="12.75" customHeight="1" x14ac:dyDescent="0.2">
      <c r="A274" s="33">
        <v>264</v>
      </c>
      <c r="B274" s="53" t="s">
        <v>435</v>
      </c>
      <c r="C274" s="31">
        <v>761.65</v>
      </c>
      <c r="D274" s="36">
        <v>762.23333333333323</v>
      </c>
      <c r="E274" s="36">
        <v>751.96666666666647</v>
      </c>
      <c r="F274" s="36">
        <v>742.28333333333319</v>
      </c>
      <c r="G274" s="36">
        <v>732.01666666666642</v>
      </c>
      <c r="H274" s="36">
        <v>771.91666666666652</v>
      </c>
      <c r="I274" s="36">
        <v>782.18333333333317</v>
      </c>
      <c r="J274" s="36">
        <v>791.86666666666656</v>
      </c>
      <c r="K274" s="31">
        <v>772.5</v>
      </c>
      <c r="L274" s="31">
        <v>752.55</v>
      </c>
      <c r="M274" s="31">
        <v>10.06128</v>
      </c>
      <c r="N274" s="1"/>
      <c r="O274" s="1"/>
    </row>
    <row r="275" spans="1:15" ht="12.75" customHeight="1" x14ac:dyDescent="0.2">
      <c r="A275" s="33">
        <v>265</v>
      </c>
      <c r="B275" s="53" t="s">
        <v>440</v>
      </c>
      <c r="C275" s="31">
        <v>1343.45</v>
      </c>
      <c r="D275" s="36">
        <v>1333.3833333333334</v>
      </c>
      <c r="E275" s="36">
        <v>1320.0666666666668</v>
      </c>
      <c r="F275" s="36">
        <v>1296.6833333333334</v>
      </c>
      <c r="G275" s="36">
        <v>1283.3666666666668</v>
      </c>
      <c r="H275" s="36">
        <v>1356.7666666666669</v>
      </c>
      <c r="I275" s="36">
        <v>1370.0833333333335</v>
      </c>
      <c r="J275" s="36">
        <v>1393.4666666666669</v>
      </c>
      <c r="K275" s="31">
        <v>1346.7</v>
      </c>
      <c r="L275" s="31">
        <v>1310</v>
      </c>
      <c r="M275" s="31">
        <v>3.45757</v>
      </c>
      <c r="N275" s="1"/>
      <c r="O275" s="1"/>
    </row>
    <row r="276" spans="1:15" ht="12.75" customHeight="1" x14ac:dyDescent="0.2">
      <c r="A276" s="33">
        <v>266</v>
      </c>
      <c r="B276" s="53" t="s">
        <v>838</v>
      </c>
      <c r="C276" s="31">
        <v>752.65</v>
      </c>
      <c r="D276" s="36">
        <v>748.83333333333337</v>
      </c>
      <c r="E276" s="36">
        <v>741.66666666666674</v>
      </c>
      <c r="F276" s="36">
        <v>730.68333333333339</v>
      </c>
      <c r="G276" s="36">
        <v>723.51666666666677</v>
      </c>
      <c r="H276" s="36">
        <v>759.81666666666672</v>
      </c>
      <c r="I276" s="36">
        <v>766.98333333333346</v>
      </c>
      <c r="J276" s="36">
        <v>777.9666666666667</v>
      </c>
      <c r="K276" s="31">
        <v>756</v>
      </c>
      <c r="L276" s="31">
        <v>737.85</v>
      </c>
      <c r="M276" s="31">
        <v>5.5052500000000002</v>
      </c>
      <c r="N276" s="1"/>
      <c r="O276" s="1"/>
    </row>
    <row r="277" spans="1:15" ht="12.75" customHeight="1" x14ac:dyDescent="0.2">
      <c r="A277" s="33">
        <v>267</v>
      </c>
      <c r="B277" s="53" t="s">
        <v>441</v>
      </c>
      <c r="C277" s="31">
        <v>357.75</v>
      </c>
      <c r="D277" s="36">
        <v>362.5333333333333</v>
      </c>
      <c r="E277" s="36">
        <v>345.31666666666661</v>
      </c>
      <c r="F277" s="36">
        <v>332.88333333333333</v>
      </c>
      <c r="G277" s="36">
        <v>315.66666666666663</v>
      </c>
      <c r="H277" s="36">
        <v>374.96666666666658</v>
      </c>
      <c r="I277" s="36">
        <v>392.18333333333328</v>
      </c>
      <c r="J277" s="36">
        <v>404.61666666666656</v>
      </c>
      <c r="K277" s="31">
        <v>379.75</v>
      </c>
      <c r="L277" s="31">
        <v>350.1</v>
      </c>
      <c r="M277" s="31">
        <v>50.253010000000003</v>
      </c>
      <c r="N277" s="1"/>
      <c r="O277" s="1"/>
    </row>
    <row r="278" spans="1:15" ht="12.75" customHeight="1" x14ac:dyDescent="0.2">
      <c r="A278" s="33">
        <v>268</v>
      </c>
      <c r="B278" s="53" t="s">
        <v>442</v>
      </c>
      <c r="C278" s="31">
        <v>336.7</v>
      </c>
      <c r="D278" s="36">
        <v>336.7833333333333</v>
      </c>
      <c r="E278" s="36">
        <v>333.96666666666658</v>
      </c>
      <c r="F278" s="36">
        <v>331.23333333333329</v>
      </c>
      <c r="G278" s="36">
        <v>328.41666666666657</v>
      </c>
      <c r="H278" s="36">
        <v>339.51666666666659</v>
      </c>
      <c r="I278" s="36">
        <v>342.33333333333331</v>
      </c>
      <c r="J278" s="36">
        <v>345.06666666666661</v>
      </c>
      <c r="K278" s="31">
        <v>339.6</v>
      </c>
      <c r="L278" s="31">
        <v>334.05</v>
      </c>
      <c r="M278" s="31">
        <v>3.39419</v>
      </c>
      <c r="N278" s="1"/>
      <c r="O278" s="1"/>
    </row>
    <row r="279" spans="1:15" ht="12.75" customHeight="1" x14ac:dyDescent="0.2">
      <c r="A279" s="33">
        <v>269</v>
      </c>
      <c r="B279" s="53" t="s">
        <v>443</v>
      </c>
      <c r="C279" s="31">
        <v>166.85</v>
      </c>
      <c r="D279" s="36">
        <v>167.05</v>
      </c>
      <c r="E279" s="36">
        <v>165.10000000000002</v>
      </c>
      <c r="F279" s="36">
        <v>163.35000000000002</v>
      </c>
      <c r="G279" s="36">
        <v>161.40000000000003</v>
      </c>
      <c r="H279" s="36">
        <v>168.8</v>
      </c>
      <c r="I279" s="36">
        <v>170.75</v>
      </c>
      <c r="J279" s="36">
        <v>172.5</v>
      </c>
      <c r="K279" s="31">
        <v>169</v>
      </c>
      <c r="L279" s="31">
        <v>165.3</v>
      </c>
      <c r="M279" s="31">
        <v>10.29824</v>
      </c>
      <c r="N279" s="1"/>
      <c r="O279" s="1"/>
    </row>
    <row r="280" spans="1:15" ht="12.75" customHeight="1" x14ac:dyDescent="0.2">
      <c r="A280" s="33">
        <v>270</v>
      </c>
      <c r="B280" s="53" t="s">
        <v>444</v>
      </c>
      <c r="C280" s="31">
        <v>604.29999999999995</v>
      </c>
      <c r="D280" s="36">
        <v>601.15</v>
      </c>
      <c r="E280" s="36">
        <v>594.9</v>
      </c>
      <c r="F280" s="36">
        <v>585.5</v>
      </c>
      <c r="G280" s="36">
        <v>579.25</v>
      </c>
      <c r="H280" s="36">
        <v>610.54999999999995</v>
      </c>
      <c r="I280" s="36">
        <v>616.79999999999995</v>
      </c>
      <c r="J280" s="36">
        <v>626.19999999999993</v>
      </c>
      <c r="K280" s="31">
        <v>607.4</v>
      </c>
      <c r="L280" s="31">
        <v>591.75</v>
      </c>
      <c r="M280" s="31">
        <v>6.1789800000000001</v>
      </c>
      <c r="N280" s="1"/>
      <c r="O280" s="1"/>
    </row>
    <row r="281" spans="1:15" ht="12.75" customHeight="1" x14ac:dyDescent="0.2">
      <c r="A281" s="33">
        <v>271</v>
      </c>
      <c r="B281" s="53" t="s">
        <v>436</v>
      </c>
      <c r="C281" s="31">
        <v>3380.25</v>
      </c>
      <c r="D281" s="36">
        <v>3370.75</v>
      </c>
      <c r="E281" s="36">
        <v>3325.5</v>
      </c>
      <c r="F281" s="36">
        <v>3270.75</v>
      </c>
      <c r="G281" s="36">
        <v>3225.5</v>
      </c>
      <c r="H281" s="36">
        <v>3425.5</v>
      </c>
      <c r="I281" s="36">
        <v>3470.75</v>
      </c>
      <c r="J281" s="36">
        <v>3525.5</v>
      </c>
      <c r="K281" s="31">
        <v>3416</v>
      </c>
      <c r="L281" s="31">
        <v>3316</v>
      </c>
      <c r="M281" s="31">
        <v>1.6374500000000001</v>
      </c>
      <c r="N281" s="1"/>
      <c r="O281" s="1"/>
    </row>
    <row r="282" spans="1:15" ht="12.75" customHeight="1" x14ac:dyDescent="0.2">
      <c r="A282" s="33">
        <v>272</v>
      </c>
      <c r="B282" s="53" t="s">
        <v>855</v>
      </c>
      <c r="C282" s="31">
        <v>664.95</v>
      </c>
      <c r="D282" s="36">
        <v>673.7833333333333</v>
      </c>
      <c r="E282" s="36">
        <v>651.16666666666663</v>
      </c>
      <c r="F282" s="36">
        <v>637.38333333333333</v>
      </c>
      <c r="G282" s="36">
        <v>614.76666666666665</v>
      </c>
      <c r="H282" s="36">
        <v>687.56666666666661</v>
      </c>
      <c r="I282" s="36">
        <v>710.18333333333339</v>
      </c>
      <c r="J282" s="36">
        <v>723.96666666666658</v>
      </c>
      <c r="K282" s="31">
        <v>696.4</v>
      </c>
      <c r="L282" s="31">
        <v>660</v>
      </c>
      <c r="M282" s="31">
        <v>0.71408000000000005</v>
      </c>
      <c r="N282" s="1"/>
      <c r="O282" s="1"/>
    </row>
    <row r="283" spans="1:15" ht="12.75" customHeight="1" x14ac:dyDescent="0.2">
      <c r="A283" s="33">
        <v>273</v>
      </c>
      <c r="B283" s="53" t="s">
        <v>851</v>
      </c>
      <c r="C283" s="31">
        <v>506.95</v>
      </c>
      <c r="D283" s="36">
        <v>504.45</v>
      </c>
      <c r="E283" s="36">
        <v>500.5</v>
      </c>
      <c r="F283" s="36">
        <v>494.05</v>
      </c>
      <c r="G283" s="36">
        <v>490.1</v>
      </c>
      <c r="H283" s="36">
        <v>510.9</v>
      </c>
      <c r="I283" s="36">
        <v>514.84999999999991</v>
      </c>
      <c r="J283" s="36">
        <v>521.29999999999995</v>
      </c>
      <c r="K283" s="31">
        <v>508.4</v>
      </c>
      <c r="L283" s="31">
        <v>498</v>
      </c>
      <c r="M283" s="31">
        <v>12.41376</v>
      </c>
      <c r="N283" s="1"/>
      <c r="O283" s="1"/>
    </row>
    <row r="284" spans="1:15" ht="12.75" customHeight="1" x14ac:dyDescent="0.2">
      <c r="A284" s="33">
        <v>274</v>
      </c>
      <c r="B284" s="53" t="s">
        <v>437</v>
      </c>
      <c r="C284" s="31">
        <v>265.3</v>
      </c>
      <c r="D284" s="36">
        <v>264.26666666666665</v>
      </c>
      <c r="E284" s="36">
        <v>261.23333333333329</v>
      </c>
      <c r="F284" s="36">
        <v>257.16666666666663</v>
      </c>
      <c r="G284" s="36">
        <v>254.13333333333327</v>
      </c>
      <c r="H284" s="36">
        <v>268.33333333333331</v>
      </c>
      <c r="I284" s="36">
        <v>271.36666666666662</v>
      </c>
      <c r="J284" s="36">
        <v>275.43333333333334</v>
      </c>
      <c r="K284" s="31">
        <v>267.3</v>
      </c>
      <c r="L284" s="31">
        <v>260.2</v>
      </c>
      <c r="M284" s="31">
        <v>17.808229999999998</v>
      </c>
      <c r="N284" s="1"/>
      <c r="O284" s="1"/>
    </row>
    <row r="285" spans="1:15" ht="12.75" customHeight="1" x14ac:dyDescent="0.2">
      <c r="A285" s="33">
        <v>275</v>
      </c>
      <c r="B285" s="53" t="s">
        <v>162</v>
      </c>
      <c r="C285" s="31">
        <v>1847.6</v>
      </c>
      <c r="D285" s="36">
        <v>1852.9666666666665</v>
      </c>
      <c r="E285" s="36">
        <v>1836.0333333333328</v>
      </c>
      <c r="F285" s="36">
        <v>1824.4666666666665</v>
      </c>
      <c r="G285" s="36">
        <v>1807.5333333333328</v>
      </c>
      <c r="H285" s="36">
        <v>1864.5333333333328</v>
      </c>
      <c r="I285" s="36">
        <v>1881.4666666666667</v>
      </c>
      <c r="J285" s="36">
        <v>1893.0333333333328</v>
      </c>
      <c r="K285" s="31">
        <v>1869.9</v>
      </c>
      <c r="L285" s="31">
        <v>1841.4</v>
      </c>
      <c r="M285" s="31">
        <v>77.993409999999997</v>
      </c>
      <c r="N285" s="1"/>
      <c r="O285" s="1"/>
    </row>
    <row r="286" spans="1:15" ht="12.75" customHeight="1" x14ac:dyDescent="0.2">
      <c r="A286" s="33">
        <v>276</v>
      </c>
      <c r="B286" s="53" t="s">
        <v>438</v>
      </c>
      <c r="C286" s="31">
        <v>1506.55</v>
      </c>
      <c r="D286" s="36">
        <v>1495.4833333333336</v>
      </c>
      <c r="E286" s="36">
        <v>1481.9666666666672</v>
      </c>
      <c r="F286" s="36">
        <v>1457.3833333333337</v>
      </c>
      <c r="G286" s="36">
        <v>1443.8666666666672</v>
      </c>
      <c r="H286" s="36">
        <v>1520.0666666666671</v>
      </c>
      <c r="I286" s="36">
        <v>1533.5833333333335</v>
      </c>
      <c r="J286" s="36">
        <v>1558.166666666667</v>
      </c>
      <c r="K286" s="31">
        <v>1509</v>
      </c>
      <c r="L286" s="31">
        <v>1470.9</v>
      </c>
      <c r="M286" s="31">
        <v>9.2092299999999998</v>
      </c>
      <c r="N286" s="1"/>
      <c r="O286" s="1"/>
    </row>
    <row r="287" spans="1:15" ht="12.75" customHeight="1" x14ac:dyDescent="0.2">
      <c r="A287" s="33">
        <v>277</v>
      </c>
      <c r="B287" s="53" t="s">
        <v>439</v>
      </c>
      <c r="C287" s="31">
        <v>376.35</v>
      </c>
      <c r="D287" s="36">
        <v>376.2</v>
      </c>
      <c r="E287" s="36">
        <v>372.4</v>
      </c>
      <c r="F287" s="36">
        <v>368.45</v>
      </c>
      <c r="G287" s="36">
        <v>364.65</v>
      </c>
      <c r="H287" s="36">
        <v>380.15</v>
      </c>
      <c r="I287" s="36">
        <v>383.95000000000005</v>
      </c>
      <c r="J287" s="36">
        <v>387.9</v>
      </c>
      <c r="K287" s="31">
        <v>380</v>
      </c>
      <c r="L287" s="31">
        <v>372.25</v>
      </c>
      <c r="M287" s="31">
        <v>3.8672800000000001</v>
      </c>
      <c r="N287" s="1"/>
      <c r="O287" s="1"/>
    </row>
    <row r="288" spans="1:15" ht="12.75" customHeight="1" x14ac:dyDescent="0.2">
      <c r="A288" s="33">
        <v>278</v>
      </c>
      <c r="B288" s="53" t="s">
        <v>445</v>
      </c>
      <c r="C288" s="31">
        <v>2000.2</v>
      </c>
      <c r="D288" s="36">
        <v>2012.75</v>
      </c>
      <c r="E288" s="36">
        <v>1981.5</v>
      </c>
      <c r="F288" s="36">
        <v>1962.8</v>
      </c>
      <c r="G288" s="36">
        <v>1931.55</v>
      </c>
      <c r="H288" s="36">
        <v>2031.45</v>
      </c>
      <c r="I288" s="36">
        <v>2062.6999999999998</v>
      </c>
      <c r="J288" s="36">
        <v>2081.4</v>
      </c>
      <c r="K288" s="31">
        <v>2044</v>
      </c>
      <c r="L288" s="31">
        <v>1994.05</v>
      </c>
      <c r="M288" s="31">
        <v>5.3270600000000004</v>
      </c>
      <c r="N288" s="1"/>
      <c r="O288" s="1"/>
    </row>
    <row r="289" spans="1:15" ht="12.75" customHeight="1" x14ac:dyDescent="0.2">
      <c r="A289" s="33">
        <v>279</v>
      </c>
      <c r="B289" s="53" t="s">
        <v>852</v>
      </c>
      <c r="C289" s="31">
        <v>3537</v>
      </c>
      <c r="D289" s="36">
        <v>3539.2333333333336</v>
      </c>
      <c r="E289" s="36">
        <v>3489.4666666666672</v>
      </c>
      <c r="F289" s="36">
        <v>3441.9333333333334</v>
      </c>
      <c r="G289" s="36">
        <v>3392.166666666667</v>
      </c>
      <c r="H289" s="36">
        <v>3586.7666666666673</v>
      </c>
      <c r="I289" s="36">
        <v>3636.5333333333338</v>
      </c>
      <c r="J289" s="36">
        <v>3684.0666666666675</v>
      </c>
      <c r="K289" s="31">
        <v>3589</v>
      </c>
      <c r="L289" s="31">
        <v>3491.7</v>
      </c>
      <c r="M289" s="31">
        <v>0.32563999999999999</v>
      </c>
      <c r="N289" s="1"/>
      <c r="O289" s="1"/>
    </row>
    <row r="290" spans="1:15" ht="12.75" customHeight="1" x14ac:dyDescent="0.2">
      <c r="A290" s="33">
        <v>280</v>
      </c>
      <c r="B290" s="53" t="s">
        <v>163</v>
      </c>
      <c r="C290" s="31">
        <v>170.9</v>
      </c>
      <c r="D290" s="36">
        <v>171.48333333333335</v>
      </c>
      <c r="E290" s="36">
        <v>168.01666666666671</v>
      </c>
      <c r="F290" s="36">
        <v>165.13333333333335</v>
      </c>
      <c r="G290" s="36">
        <v>161.66666666666671</v>
      </c>
      <c r="H290" s="36">
        <v>174.3666666666667</v>
      </c>
      <c r="I290" s="36">
        <v>177.83333333333334</v>
      </c>
      <c r="J290" s="36">
        <v>180.7166666666667</v>
      </c>
      <c r="K290" s="31">
        <v>174.95</v>
      </c>
      <c r="L290" s="31">
        <v>168.6</v>
      </c>
      <c r="M290" s="31">
        <v>130.42842999999999</v>
      </c>
      <c r="N290" s="1"/>
      <c r="O290" s="1"/>
    </row>
    <row r="291" spans="1:15" ht="12.75" customHeight="1" x14ac:dyDescent="0.2">
      <c r="A291" s="33">
        <v>281</v>
      </c>
      <c r="B291" s="53" t="s">
        <v>169</v>
      </c>
      <c r="C291" s="31">
        <v>5217.7</v>
      </c>
      <c r="D291" s="36">
        <v>5225.916666666667</v>
      </c>
      <c r="E291" s="36">
        <v>5168.3833333333341</v>
      </c>
      <c r="F291" s="36">
        <v>5119.0666666666675</v>
      </c>
      <c r="G291" s="36">
        <v>5061.5333333333347</v>
      </c>
      <c r="H291" s="36">
        <v>5275.2333333333336</v>
      </c>
      <c r="I291" s="36">
        <v>5332.7666666666664</v>
      </c>
      <c r="J291" s="36">
        <v>5382.083333333333</v>
      </c>
      <c r="K291" s="31">
        <v>5283.45</v>
      </c>
      <c r="L291" s="31">
        <v>5176.6000000000004</v>
      </c>
      <c r="M291" s="31">
        <v>1.38812</v>
      </c>
      <c r="N291" s="1"/>
      <c r="O291" s="1"/>
    </row>
    <row r="292" spans="1:15" ht="12.75" customHeight="1" x14ac:dyDescent="0.2">
      <c r="A292" s="33">
        <v>282</v>
      </c>
      <c r="B292" s="53" t="s">
        <v>446</v>
      </c>
      <c r="C292" s="31">
        <v>14141.45</v>
      </c>
      <c r="D292" s="36">
        <v>14022.85</v>
      </c>
      <c r="E292" s="36">
        <v>13770.800000000001</v>
      </c>
      <c r="F292" s="36">
        <v>13400.150000000001</v>
      </c>
      <c r="G292" s="36">
        <v>13148.100000000002</v>
      </c>
      <c r="H292" s="36">
        <v>14393.5</v>
      </c>
      <c r="I292" s="36">
        <v>14645.55</v>
      </c>
      <c r="J292" s="36">
        <v>15016.199999999999</v>
      </c>
      <c r="K292" s="31">
        <v>14274.9</v>
      </c>
      <c r="L292" s="31">
        <v>13652.2</v>
      </c>
      <c r="M292" s="31">
        <v>0.13086999999999999</v>
      </c>
      <c r="N292" s="1"/>
      <c r="O292" s="1"/>
    </row>
    <row r="293" spans="1:15" ht="12.75" customHeight="1" x14ac:dyDescent="0.2">
      <c r="A293" s="33">
        <v>283</v>
      </c>
      <c r="B293" s="53" t="s">
        <v>167</v>
      </c>
      <c r="C293" s="31">
        <v>3521.9</v>
      </c>
      <c r="D293" s="36">
        <v>3512.2999999999997</v>
      </c>
      <c r="E293" s="36">
        <v>3469.5999999999995</v>
      </c>
      <c r="F293" s="36">
        <v>3417.2999999999997</v>
      </c>
      <c r="G293" s="36">
        <v>3374.5999999999995</v>
      </c>
      <c r="H293" s="36">
        <v>3564.5999999999995</v>
      </c>
      <c r="I293" s="36">
        <v>3607.2999999999993</v>
      </c>
      <c r="J293" s="36">
        <v>3659.5999999999995</v>
      </c>
      <c r="K293" s="31">
        <v>3555</v>
      </c>
      <c r="L293" s="31">
        <v>3460</v>
      </c>
      <c r="M293" s="31">
        <v>20.690180000000002</v>
      </c>
      <c r="N293" s="1"/>
      <c r="O293" s="1"/>
    </row>
    <row r="294" spans="1:15" ht="12.75" customHeight="1" x14ac:dyDescent="0.2">
      <c r="A294" s="33">
        <v>284</v>
      </c>
      <c r="B294" s="53" t="s">
        <v>447</v>
      </c>
      <c r="C294" s="31">
        <v>450.5</v>
      </c>
      <c r="D294" s="36">
        <v>451.88333333333338</v>
      </c>
      <c r="E294" s="36">
        <v>446.96666666666675</v>
      </c>
      <c r="F294" s="36">
        <v>443.43333333333339</v>
      </c>
      <c r="G294" s="36">
        <v>438.51666666666677</v>
      </c>
      <c r="H294" s="36">
        <v>455.41666666666674</v>
      </c>
      <c r="I294" s="36">
        <v>460.33333333333337</v>
      </c>
      <c r="J294" s="36">
        <v>463.86666666666673</v>
      </c>
      <c r="K294" s="31">
        <v>456.8</v>
      </c>
      <c r="L294" s="31">
        <v>448.35</v>
      </c>
      <c r="M294" s="31">
        <v>6.44252</v>
      </c>
      <c r="N294" s="1"/>
      <c r="O294" s="1"/>
    </row>
    <row r="295" spans="1:15" ht="12.75" customHeight="1" x14ac:dyDescent="0.2">
      <c r="A295" s="33">
        <v>285</v>
      </c>
      <c r="B295" s="53" t="s">
        <v>165</v>
      </c>
      <c r="C295" s="31">
        <v>427.3</v>
      </c>
      <c r="D295" s="36">
        <v>427.58333333333331</v>
      </c>
      <c r="E295" s="36">
        <v>421.71666666666664</v>
      </c>
      <c r="F295" s="36">
        <v>416.13333333333333</v>
      </c>
      <c r="G295" s="36">
        <v>410.26666666666665</v>
      </c>
      <c r="H295" s="36">
        <v>433.16666666666663</v>
      </c>
      <c r="I295" s="36">
        <v>439.0333333333333</v>
      </c>
      <c r="J295" s="36">
        <v>444.61666666666662</v>
      </c>
      <c r="K295" s="31">
        <v>433.45</v>
      </c>
      <c r="L295" s="31">
        <v>422</v>
      </c>
      <c r="M295" s="31">
        <v>10.820639999999999</v>
      </c>
      <c r="N295" s="1"/>
      <c r="O295" s="1"/>
    </row>
    <row r="296" spans="1:15" ht="12.75" customHeight="1" x14ac:dyDescent="0.2">
      <c r="A296" s="33">
        <v>286</v>
      </c>
      <c r="B296" s="53" t="s">
        <v>448</v>
      </c>
      <c r="C296" s="31">
        <v>288.95</v>
      </c>
      <c r="D296" s="36">
        <v>290.81666666666666</v>
      </c>
      <c r="E296" s="36">
        <v>285.43333333333334</v>
      </c>
      <c r="F296" s="36">
        <v>281.91666666666669</v>
      </c>
      <c r="G296" s="36">
        <v>276.53333333333336</v>
      </c>
      <c r="H296" s="36">
        <v>294.33333333333331</v>
      </c>
      <c r="I296" s="36">
        <v>299.71666666666664</v>
      </c>
      <c r="J296" s="36">
        <v>303.23333333333329</v>
      </c>
      <c r="K296" s="31">
        <v>296.2</v>
      </c>
      <c r="L296" s="31">
        <v>287.3</v>
      </c>
      <c r="M296" s="31">
        <v>9.4787400000000002</v>
      </c>
      <c r="N296" s="1"/>
      <c r="O296" s="1"/>
    </row>
    <row r="297" spans="1:15" ht="12.75" customHeight="1" x14ac:dyDescent="0.2">
      <c r="A297" s="33">
        <v>287</v>
      </c>
      <c r="B297" s="53" t="s">
        <v>449</v>
      </c>
      <c r="C297" s="31">
        <v>129.35</v>
      </c>
      <c r="D297" s="36">
        <v>129.88333333333333</v>
      </c>
      <c r="E297" s="36">
        <v>127.86666666666665</v>
      </c>
      <c r="F297" s="36">
        <v>126.38333333333333</v>
      </c>
      <c r="G297" s="36">
        <v>124.36666666666665</v>
      </c>
      <c r="H297" s="36">
        <v>131.36666666666665</v>
      </c>
      <c r="I297" s="36">
        <v>133.3833333333333</v>
      </c>
      <c r="J297" s="36">
        <v>134.86666666666665</v>
      </c>
      <c r="K297" s="31">
        <v>131.9</v>
      </c>
      <c r="L297" s="31">
        <v>128.4</v>
      </c>
      <c r="M297" s="31">
        <v>46.455559999999998</v>
      </c>
      <c r="N297" s="1"/>
      <c r="O297" s="1"/>
    </row>
    <row r="298" spans="1:15" ht="12.75" customHeight="1" x14ac:dyDescent="0.2">
      <c r="A298" s="33">
        <v>288</v>
      </c>
      <c r="B298" s="53" t="s">
        <v>166</v>
      </c>
      <c r="C298" s="31">
        <v>574.79999999999995</v>
      </c>
      <c r="D298" s="36">
        <v>576.35</v>
      </c>
      <c r="E298" s="36">
        <v>566.75</v>
      </c>
      <c r="F298" s="36">
        <v>558.69999999999993</v>
      </c>
      <c r="G298" s="36">
        <v>549.09999999999991</v>
      </c>
      <c r="H298" s="36">
        <v>584.40000000000009</v>
      </c>
      <c r="I298" s="36">
        <v>594.00000000000023</v>
      </c>
      <c r="J298" s="36">
        <v>602.05000000000018</v>
      </c>
      <c r="K298" s="31">
        <v>585.95000000000005</v>
      </c>
      <c r="L298" s="31">
        <v>568.29999999999995</v>
      </c>
      <c r="M298" s="31">
        <v>30.544720000000002</v>
      </c>
      <c r="N298" s="1"/>
      <c r="O298" s="1"/>
    </row>
    <row r="299" spans="1:15" ht="12.75" customHeight="1" x14ac:dyDescent="0.2">
      <c r="A299" s="33">
        <v>289</v>
      </c>
      <c r="B299" s="53" t="s">
        <v>284</v>
      </c>
      <c r="C299" s="31">
        <v>844.4</v>
      </c>
      <c r="D299" s="36">
        <v>847.31666666666661</v>
      </c>
      <c r="E299" s="36">
        <v>833.68333333333317</v>
      </c>
      <c r="F299" s="36">
        <v>822.96666666666658</v>
      </c>
      <c r="G299" s="36">
        <v>809.33333333333314</v>
      </c>
      <c r="H299" s="36">
        <v>858.03333333333319</v>
      </c>
      <c r="I299" s="36">
        <v>871.66666666666663</v>
      </c>
      <c r="J299" s="36">
        <v>882.38333333333321</v>
      </c>
      <c r="K299" s="31">
        <v>860.95</v>
      </c>
      <c r="L299" s="31">
        <v>836.6</v>
      </c>
      <c r="M299" s="31">
        <v>41.93233</v>
      </c>
      <c r="N299" s="1"/>
      <c r="O299" s="1"/>
    </row>
    <row r="300" spans="1:15" ht="12.75" customHeight="1" x14ac:dyDescent="0.2">
      <c r="A300" s="33">
        <v>290</v>
      </c>
      <c r="B300" s="53" t="s">
        <v>285</v>
      </c>
      <c r="C300" s="31">
        <v>5583</v>
      </c>
      <c r="D300" s="36">
        <v>5596.6500000000005</v>
      </c>
      <c r="E300" s="36">
        <v>5554.3500000000013</v>
      </c>
      <c r="F300" s="36">
        <v>5525.7000000000007</v>
      </c>
      <c r="G300" s="36">
        <v>5483.4000000000015</v>
      </c>
      <c r="H300" s="36">
        <v>5625.3000000000011</v>
      </c>
      <c r="I300" s="36">
        <v>5667.6</v>
      </c>
      <c r="J300" s="36">
        <v>5696.2500000000009</v>
      </c>
      <c r="K300" s="31">
        <v>5638.95</v>
      </c>
      <c r="L300" s="31">
        <v>5568</v>
      </c>
      <c r="M300" s="31">
        <v>0.24723999999999999</v>
      </c>
      <c r="N300" s="1"/>
      <c r="O300" s="1"/>
    </row>
    <row r="301" spans="1:15" ht="12.75" customHeight="1" x14ac:dyDescent="0.2">
      <c r="A301" s="33">
        <v>291</v>
      </c>
      <c r="B301" s="53" t="s">
        <v>168</v>
      </c>
      <c r="C301" s="31">
        <v>5947.65</v>
      </c>
      <c r="D301" s="36">
        <v>5953.2166666666672</v>
      </c>
      <c r="E301" s="36">
        <v>5896.4333333333343</v>
      </c>
      <c r="F301" s="36">
        <v>5845.2166666666672</v>
      </c>
      <c r="G301" s="36">
        <v>5788.4333333333343</v>
      </c>
      <c r="H301" s="36">
        <v>6004.4333333333343</v>
      </c>
      <c r="I301" s="36">
        <v>6061.2166666666672</v>
      </c>
      <c r="J301" s="36">
        <v>6112.4333333333343</v>
      </c>
      <c r="K301" s="31">
        <v>6010</v>
      </c>
      <c r="L301" s="31">
        <v>5902</v>
      </c>
      <c r="M301" s="31">
        <v>4.2933000000000003</v>
      </c>
      <c r="N301" s="1"/>
      <c r="O301" s="1"/>
    </row>
    <row r="302" spans="1:15" ht="12.75" customHeight="1" x14ac:dyDescent="0.2">
      <c r="A302" s="33">
        <v>292</v>
      </c>
      <c r="B302" s="53" t="s">
        <v>170</v>
      </c>
      <c r="C302" s="31">
        <v>1389.45</v>
      </c>
      <c r="D302" s="36">
        <v>1399.2333333333333</v>
      </c>
      <c r="E302" s="36">
        <v>1373.4666666666667</v>
      </c>
      <c r="F302" s="36">
        <v>1357.4833333333333</v>
      </c>
      <c r="G302" s="36">
        <v>1331.7166666666667</v>
      </c>
      <c r="H302" s="36">
        <v>1415.2166666666667</v>
      </c>
      <c r="I302" s="36">
        <v>1440.9833333333336</v>
      </c>
      <c r="J302" s="36">
        <v>1456.9666666666667</v>
      </c>
      <c r="K302" s="31">
        <v>1425</v>
      </c>
      <c r="L302" s="31">
        <v>1383.25</v>
      </c>
      <c r="M302" s="31">
        <v>17.715509999999998</v>
      </c>
      <c r="N302" s="1"/>
      <c r="O302" s="1"/>
    </row>
    <row r="303" spans="1:15" ht="12.75" customHeight="1" x14ac:dyDescent="0.2">
      <c r="A303" s="33">
        <v>293</v>
      </c>
      <c r="B303" s="53" t="s">
        <v>450</v>
      </c>
      <c r="C303" s="31">
        <v>1298.5</v>
      </c>
      <c r="D303" s="36">
        <v>1303.1666666666667</v>
      </c>
      <c r="E303" s="36">
        <v>1286.3833333333334</v>
      </c>
      <c r="F303" s="36">
        <v>1274.2666666666667</v>
      </c>
      <c r="G303" s="36">
        <v>1257.4833333333333</v>
      </c>
      <c r="H303" s="36">
        <v>1315.2833333333335</v>
      </c>
      <c r="I303" s="36">
        <v>1332.0666666666668</v>
      </c>
      <c r="J303" s="36">
        <v>1344.1833333333336</v>
      </c>
      <c r="K303" s="31">
        <v>1319.95</v>
      </c>
      <c r="L303" s="31">
        <v>1291.05</v>
      </c>
      <c r="M303" s="31">
        <v>1.18418</v>
      </c>
      <c r="N303" s="1"/>
      <c r="O303" s="1"/>
    </row>
    <row r="304" spans="1:15" ht="12.75" customHeight="1" x14ac:dyDescent="0.2">
      <c r="A304" s="33">
        <v>294</v>
      </c>
      <c r="B304" s="53" t="s">
        <v>453</v>
      </c>
      <c r="C304" s="31">
        <v>1090.55</v>
      </c>
      <c r="D304" s="36">
        <v>1122.8333333333333</v>
      </c>
      <c r="E304" s="36">
        <v>1046.7666666666664</v>
      </c>
      <c r="F304" s="36">
        <v>1002.9833333333331</v>
      </c>
      <c r="G304" s="36">
        <v>926.91666666666629</v>
      </c>
      <c r="H304" s="36">
        <v>1166.6166666666666</v>
      </c>
      <c r="I304" s="36">
        <v>1242.6833333333336</v>
      </c>
      <c r="J304" s="36">
        <v>1286.4666666666667</v>
      </c>
      <c r="K304" s="31">
        <v>1198.9000000000001</v>
      </c>
      <c r="L304" s="31">
        <v>1079.05</v>
      </c>
      <c r="M304" s="31">
        <v>46.723529999999997</v>
      </c>
      <c r="N304" s="1"/>
      <c r="O304" s="1"/>
    </row>
    <row r="305" spans="1:15" ht="12.75" customHeight="1" x14ac:dyDescent="0.2">
      <c r="A305" s="33">
        <v>295</v>
      </c>
      <c r="B305" s="53" t="s">
        <v>180</v>
      </c>
      <c r="C305" s="31">
        <v>1238.0999999999999</v>
      </c>
      <c r="D305" s="36">
        <v>1239.0333333333333</v>
      </c>
      <c r="E305" s="36">
        <v>1226.0666666666666</v>
      </c>
      <c r="F305" s="36">
        <v>1214.0333333333333</v>
      </c>
      <c r="G305" s="36">
        <v>1201.0666666666666</v>
      </c>
      <c r="H305" s="36">
        <v>1251.0666666666666</v>
      </c>
      <c r="I305" s="36">
        <v>1264.0333333333333</v>
      </c>
      <c r="J305" s="36">
        <v>1276.0666666666666</v>
      </c>
      <c r="K305" s="31">
        <v>1252</v>
      </c>
      <c r="L305" s="31">
        <v>1227</v>
      </c>
      <c r="M305" s="31">
        <v>4.2064399999999997</v>
      </c>
      <c r="N305" s="1"/>
      <c r="O305" s="1"/>
    </row>
    <row r="306" spans="1:15" ht="12.75" customHeight="1" x14ac:dyDescent="0.2">
      <c r="A306" s="33">
        <v>296</v>
      </c>
      <c r="B306" s="53" t="s">
        <v>172</v>
      </c>
      <c r="C306" s="31">
        <v>277.05</v>
      </c>
      <c r="D306" s="36">
        <v>278.86666666666667</v>
      </c>
      <c r="E306" s="36">
        <v>273.93333333333334</v>
      </c>
      <c r="F306" s="36">
        <v>270.81666666666666</v>
      </c>
      <c r="G306" s="36">
        <v>265.88333333333333</v>
      </c>
      <c r="H306" s="36">
        <v>281.98333333333335</v>
      </c>
      <c r="I306" s="36">
        <v>286.91666666666674</v>
      </c>
      <c r="J306" s="36">
        <v>290.03333333333336</v>
      </c>
      <c r="K306" s="31">
        <v>283.8</v>
      </c>
      <c r="L306" s="31">
        <v>275.75</v>
      </c>
      <c r="M306" s="31">
        <v>64.852209999999999</v>
      </c>
      <c r="N306" s="1"/>
      <c r="O306" s="1"/>
    </row>
    <row r="307" spans="1:15" ht="12.75" customHeight="1" x14ac:dyDescent="0.2">
      <c r="A307" s="33">
        <v>297</v>
      </c>
      <c r="B307" s="53" t="s">
        <v>171</v>
      </c>
      <c r="C307" s="31">
        <v>1642</v>
      </c>
      <c r="D307" s="36">
        <v>1646.6666666666667</v>
      </c>
      <c r="E307" s="36">
        <v>1631.8333333333335</v>
      </c>
      <c r="F307" s="36">
        <v>1621.6666666666667</v>
      </c>
      <c r="G307" s="36">
        <v>1606.8333333333335</v>
      </c>
      <c r="H307" s="36">
        <v>1656.8333333333335</v>
      </c>
      <c r="I307" s="36">
        <v>1671.666666666667</v>
      </c>
      <c r="J307" s="36">
        <v>1681.8333333333335</v>
      </c>
      <c r="K307" s="31">
        <v>1661.5</v>
      </c>
      <c r="L307" s="31">
        <v>1636.5</v>
      </c>
      <c r="M307" s="31">
        <v>17.093129999999999</v>
      </c>
      <c r="N307" s="1"/>
      <c r="O307" s="1"/>
    </row>
    <row r="308" spans="1:15" ht="12.75" customHeight="1" x14ac:dyDescent="0.2">
      <c r="A308" s="33">
        <v>298</v>
      </c>
      <c r="B308" s="53" t="s">
        <v>454</v>
      </c>
      <c r="C308" s="31">
        <v>387.95</v>
      </c>
      <c r="D308" s="36">
        <v>389.01666666666665</v>
      </c>
      <c r="E308" s="36">
        <v>383.93333333333328</v>
      </c>
      <c r="F308" s="36">
        <v>379.91666666666663</v>
      </c>
      <c r="G308" s="36">
        <v>374.83333333333326</v>
      </c>
      <c r="H308" s="36">
        <v>393.0333333333333</v>
      </c>
      <c r="I308" s="36">
        <v>398.11666666666667</v>
      </c>
      <c r="J308" s="36">
        <v>402.13333333333333</v>
      </c>
      <c r="K308" s="31">
        <v>394.1</v>
      </c>
      <c r="L308" s="31">
        <v>385</v>
      </c>
      <c r="M308" s="31">
        <v>1.26237</v>
      </c>
      <c r="N308" s="1"/>
      <c r="O308" s="1"/>
    </row>
    <row r="309" spans="1:15" ht="12.75" customHeight="1" x14ac:dyDescent="0.2">
      <c r="A309" s="33">
        <v>299</v>
      </c>
      <c r="B309" s="53" t="s">
        <v>455</v>
      </c>
      <c r="C309" s="31">
        <v>575.65</v>
      </c>
      <c r="D309" s="36">
        <v>575.76666666666665</v>
      </c>
      <c r="E309" s="36">
        <v>569.08333333333326</v>
      </c>
      <c r="F309" s="36">
        <v>562.51666666666665</v>
      </c>
      <c r="G309" s="36">
        <v>555.83333333333326</v>
      </c>
      <c r="H309" s="36">
        <v>582.33333333333326</v>
      </c>
      <c r="I309" s="36">
        <v>589.01666666666665</v>
      </c>
      <c r="J309" s="36">
        <v>595.58333333333326</v>
      </c>
      <c r="K309" s="31">
        <v>582.45000000000005</v>
      </c>
      <c r="L309" s="31">
        <v>569.20000000000005</v>
      </c>
      <c r="M309" s="31">
        <v>4.34924</v>
      </c>
      <c r="N309" s="1"/>
      <c r="O309" s="1"/>
    </row>
    <row r="310" spans="1:15" ht="12.75" customHeight="1" x14ac:dyDescent="0.2">
      <c r="A310" s="33">
        <v>300</v>
      </c>
      <c r="B310" s="53" t="s">
        <v>456</v>
      </c>
      <c r="C310" s="31">
        <v>447.9</v>
      </c>
      <c r="D310" s="36">
        <v>442.93333333333334</v>
      </c>
      <c r="E310" s="36">
        <v>433.26666666666665</v>
      </c>
      <c r="F310" s="36">
        <v>418.63333333333333</v>
      </c>
      <c r="G310" s="36">
        <v>408.96666666666664</v>
      </c>
      <c r="H310" s="36">
        <v>457.56666666666666</v>
      </c>
      <c r="I310" s="36">
        <v>467.23333333333329</v>
      </c>
      <c r="J310" s="36">
        <v>481.86666666666667</v>
      </c>
      <c r="K310" s="31">
        <v>452.6</v>
      </c>
      <c r="L310" s="31">
        <v>428.3</v>
      </c>
      <c r="M310" s="31">
        <v>9.3345599999999997</v>
      </c>
      <c r="N310" s="1"/>
      <c r="O310" s="1"/>
    </row>
    <row r="311" spans="1:15" ht="12.75" customHeight="1" x14ac:dyDescent="0.2">
      <c r="A311" s="33">
        <v>301</v>
      </c>
      <c r="B311" s="53" t="s">
        <v>173</v>
      </c>
      <c r="C311" s="31">
        <v>175.75</v>
      </c>
      <c r="D311" s="36">
        <v>177.2833333333333</v>
      </c>
      <c r="E311" s="36">
        <v>172.9166666666666</v>
      </c>
      <c r="F311" s="36">
        <v>170.08333333333329</v>
      </c>
      <c r="G311" s="36">
        <v>165.71666666666658</v>
      </c>
      <c r="H311" s="36">
        <v>180.11666666666662</v>
      </c>
      <c r="I311" s="36">
        <v>184.48333333333329</v>
      </c>
      <c r="J311" s="36">
        <v>187.31666666666663</v>
      </c>
      <c r="K311" s="31">
        <v>181.65</v>
      </c>
      <c r="L311" s="31">
        <v>174.45</v>
      </c>
      <c r="M311" s="31">
        <v>120.03228</v>
      </c>
      <c r="N311" s="1"/>
      <c r="O311" s="1"/>
    </row>
    <row r="312" spans="1:15" ht="12.75" customHeight="1" x14ac:dyDescent="0.2">
      <c r="A312" s="33">
        <v>302</v>
      </c>
      <c r="B312" s="53" t="s">
        <v>457</v>
      </c>
      <c r="C312" s="31">
        <v>134.15</v>
      </c>
      <c r="D312" s="36">
        <v>135.05000000000001</v>
      </c>
      <c r="E312" s="36">
        <v>132.40000000000003</v>
      </c>
      <c r="F312" s="36">
        <v>130.65000000000003</v>
      </c>
      <c r="G312" s="36">
        <v>128.00000000000006</v>
      </c>
      <c r="H312" s="36">
        <v>136.80000000000001</v>
      </c>
      <c r="I312" s="36">
        <v>139.44999999999999</v>
      </c>
      <c r="J312" s="36">
        <v>141.19999999999999</v>
      </c>
      <c r="K312" s="31">
        <v>137.69999999999999</v>
      </c>
      <c r="L312" s="31">
        <v>133.30000000000001</v>
      </c>
      <c r="M312" s="31">
        <v>35.289319999999996</v>
      </c>
      <c r="N312" s="1"/>
      <c r="O312" s="1"/>
    </row>
    <row r="313" spans="1:15" ht="12.75" customHeight="1" x14ac:dyDescent="0.2">
      <c r="A313" s="33">
        <v>303</v>
      </c>
      <c r="B313" s="53" t="s">
        <v>859</v>
      </c>
      <c r="C313" s="31">
        <v>2057.65</v>
      </c>
      <c r="D313" s="36">
        <v>2065.9</v>
      </c>
      <c r="E313" s="36">
        <v>2041.75</v>
      </c>
      <c r="F313" s="36">
        <v>2025.85</v>
      </c>
      <c r="G313" s="36">
        <v>2001.6999999999998</v>
      </c>
      <c r="H313" s="36">
        <v>2081.8000000000002</v>
      </c>
      <c r="I313" s="36">
        <v>2105.9500000000007</v>
      </c>
      <c r="J313" s="36">
        <v>2121.8500000000004</v>
      </c>
      <c r="K313" s="31">
        <v>2090.0500000000002</v>
      </c>
      <c r="L313" s="31">
        <v>2050</v>
      </c>
      <c r="M313" s="31">
        <v>6.6966599999999996</v>
      </c>
      <c r="N313" s="1"/>
      <c r="O313" s="1"/>
    </row>
    <row r="314" spans="1:15" ht="12.75" customHeight="1" x14ac:dyDescent="0.2">
      <c r="A314" s="33">
        <v>304</v>
      </c>
      <c r="B314" s="53" t="s">
        <v>174</v>
      </c>
      <c r="C314" s="31">
        <v>546</v>
      </c>
      <c r="D314" s="36">
        <v>549.5</v>
      </c>
      <c r="E314" s="36">
        <v>541.5</v>
      </c>
      <c r="F314" s="36">
        <v>537</v>
      </c>
      <c r="G314" s="36">
        <v>529</v>
      </c>
      <c r="H314" s="36">
        <v>554</v>
      </c>
      <c r="I314" s="36">
        <v>562</v>
      </c>
      <c r="J314" s="36">
        <v>566.5</v>
      </c>
      <c r="K314" s="31">
        <v>557.5</v>
      </c>
      <c r="L314" s="31">
        <v>545</v>
      </c>
      <c r="M314" s="31">
        <v>9.3380600000000005</v>
      </c>
      <c r="N314" s="1"/>
      <c r="O314" s="1"/>
    </row>
    <row r="315" spans="1:15" ht="12.75" customHeight="1" x14ac:dyDescent="0.2">
      <c r="A315" s="33">
        <v>305</v>
      </c>
      <c r="B315" s="53" t="s">
        <v>175</v>
      </c>
      <c r="C315" s="31">
        <v>10017</v>
      </c>
      <c r="D315" s="36">
        <v>10020.666666666666</v>
      </c>
      <c r="E315" s="36">
        <v>9966.3333333333321</v>
      </c>
      <c r="F315" s="36">
        <v>9915.6666666666661</v>
      </c>
      <c r="G315" s="36">
        <v>9861.3333333333321</v>
      </c>
      <c r="H315" s="36">
        <v>10071.333333333332</v>
      </c>
      <c r="I315" s="36">
        <v>10125.666666666664</v>
      </c>
      <c r="J315" s="36">
        <v>10176.333333333332</v>
      </c>
      <c r="K315" s="31">
        <v>10075</v>
      </c>
      <c r="L315" s="31">
        <v>9970</v>
      </c>
      <c r="M315" s="31">
        <v>6.7313099999999997</v>
      </c>
      <c r="N315" s="1"/>
      <c r="O315" s="1"/>
    </row>
    <row r="316" spans="1:15" ht="12.75" customHeight="1" x14ac:dyDescent="0.2">
      <c r="A316" s="33">
        <v>306</v>
      </c>
      <c r="B316" s="53" t="s">
        <v>458</v>
      </c>
      <c r="C316" s="31">
        <v>2739.4</v>
      </c>
      <c r="D316" s="36">
        <v>2725.7833333333333</v>
      </c>
      <c r="E316" s="36">
        <v>2686.6666666666665</v>
      </c>
      <c r="F316" s="36">
        <v>2633.9333333333334</v>
      </c>
      <c r="G316" s="36">
        <v>2594.8166666666666</v>
      </c>
      <c r="H316" s="36">
        <v>2778.5166666666664</v>
      </c>
      <c r="I316" s="36">
        <v>2817.6333333333332</v>
      </c>
      <c r="J316" s="36">
        <v>2870.3666666666663</v>
      </c>
      <c r="K316" s="31">
        <v>2764.9</v>
      </c>
      <c r="L316" s="31">
        <v>2673.05</v>
      </c>
      <c r="M316" s="31">
        <v>0.59372000000000003</v>
      </c>
      <c r="N316" s="1"/>
      <c r="O316" s="1"/>
    </row>
    <row r="317" spans="1:15" ht="12.75" customHeight="1" x14ac:dyDescent="0.2">
      <c r="A317" s="33">
        <v>307</v>
      </c>
      <c r="B317" s="53" t="s">
        <v>179</v>
      </c>
      <c r="C317" s="31">
        <v>948.15</v>
      </c>
      <c r="D317" s="36">
        <v>945.43333333333339</v>
      </c>
      <c r="E317" s="36">
        <v>940.86666666666679</v>
      </c>
      <c r="F317" s="36">
        <v>933.58333333333337</v>
      </c>
      <c r="G317" s="36">
        <v>929.01666666666677</v>
      </c>
      <c r="H317" s="36">
        <v>952.71666666666681</v>
      </c>
      <c r="I317" s="36">
        <v>957.28333333333342</v>
      </c>
      <c r="J317" s="36">
        <v>964.56666666666683</v>
      </c>
      <c r="K317" s="31">
        <v>950</v>
      </c>
      <c r="L317" s="31">
        <v>938.15</v>
      </c>
      <c r="M317" s="31">
        <v>15.457929999999999</v>
      </c>
      <c r="N317" s="1"/>
      <c r="O317" s="1"/>
    </row>
    <row r="318" spans="1:15" ht="12.75" customHeight="1" x14ac:dyDescent="0.2">
      <c r="A318" s="33">
        <v>308</v>
      </c>
      <c r="B318" s="53" t="s">
        <v>286</v>
      </c>
      <c r="C318" s="31">
        <v>714.75</v>
      </c>
      <c r="D318" s="36">
        <v>719.65</v>
      </c>
      <c r="E318" s="36">
        <v>704.3</v>
      </c>
      <c r="F318" s="36">
        <v>693.85</v>
      </c>
      <c r="G318" s="36">
        <v>678.5</v>
      </c>
      <c r="H318" s="36">
        <v>730.09999999999991</v>
      </c>
      <c r="I318" s="36">
        <v>745.45</v>
      </c>
      <c r="J318" s="36">
        <v>755.89999999999986</v>
      </c>
      <c r="K318" s="31">
        <v>735</v>
      </c>
      <c r="L318" s="31">
        <v>709.2</v>
      </c>
      <c r="M318" s="31">
        <v>17.906079999999999</v>
      </c>
      <c r="N318" s="1"/>
      <c r="O318" s="1"/>
    </row>
    <row r="319" spans="1:15" ht="12.75" customHeight="1" x14ac:dyDescent="0.2">
      <c r="A319" s="33">
        <v>309</v>
      </c>
      <c r="B319" s="53" t="s">
        <v>459</v>
      </c>
      <c r="C319" s="31">
        <v>2261.35</v>
      </c>
      <c r="D319" s="36">
        <v>2259.7833333333333</v>
      </c>
      <c r="E319" s="36">
        <v>2241.5666666666666</v>
      </c>
      <c r="F319" s="36">
        <v>2221.7833333333333</v>
      </c>
      <c r="G319" s="36">
        <v>2203.5666666666666</v>
      </c>
      <c r="H319" s="36">
        <v>2279.5666666666666</v>
      </c>
      <c r="I319" s="36">
        <v>2297.7833333333328</v>
      </c>
      <c r="J319" s="36">
        <v>2317.5666666666666</v>
      </c>
      <c r="K319" s="31">
        <v>2278</v>
      </c>
      <c r="L319" s="31">
        <v>2240</v>
      </c>
      <c r="M319" s="31">
        <v>7.2833100000000002</v>
      </c>
      <c r="N319" s="1"/>
      <c r="O319" s="1"/>
    </row>
    <row r="320" spans="1:15" ht="12.75" customHeight="1" x14ac:dyDescent="0.2">
      <c r="A320" s="33">
        <v>310</v>
      </c>
      <c r="B320" s="53" t="s">
        <v>460</v>
      </c>
      <c r="C320" s="31">
        <v>750.5</v>
      </c>
      <c r="D320" s="36">
        <v>749.68333333333339</v>
      </c>
      <c r="E320" s="36">
        <v>744.91666666666674</v>
      </c>
      <c r="F320" s="36">
        <v>739.33333333333337</v>
      </c>
      <c r="G320" s="36">
        <v>734.56666666666672</v>
      </c>
      <c r="H320" s="36">
        <v>755.26666666666677</v>
      </c>
      <c r="I320" s="36">
        <v>760.03333333333342</v>
      </c>
      <c r="J320" s="36">
        <v>765.61666666666679</v>
      </c>
      <c r="K320" s="31">
        <v>754.45</v>
      </c>
      <c r="L320" s="31">
        <v>744.1</v>
      </c>
      <c r="M320" s="31">
        <v>0.67105999999999999</v>
      </c>
      <c r="N320" s="1"/>
      <c r="O320" s="1"/>
    </row>
    <row r="321" spans="1:15" ht="12.75" customHeight="1" x14ac:dyDescent="0.2">
      <c r="A321" s="33">
        <v>311</v>
      </c>
      <c r="B321" s="53" t="s">
        <v>867</v>
      </c>
      <c r="C321" s="31">
        <v>1037.8</v>
      </c>
      <c r="D321" s="36">
        <v>1043.05</v>
      </c>
      <c r="E321" s="36">
        <v>1019.8</v>
      </c>
      <c r="F321" s="36">
        <v>1001.8</v>
      </c>
      <c r="G321" s="36">
        <v>978.55</v>
      </c>
      <c r="H321" s="36">
        <v>1061.05</v>
      </c>
      <c r="I321" s="36">
        <v>1084.3</v>
      </c>
      <c r="J321" s="36">
        <v>1102.3</v>
      </c>
      <c r="K321" s="31">
        <v>1066.3</v>
      </c>
      <c r="L321" s="31">
        <v>1025.05</v>
      </c>
      <c r="M321" s="31">
        <v>0.80720000000000003</v>
      </c>
      <c r="N321" s="1"/>
      <c r="O321" s="1"/>
    </row>
    <row r="322" spans="1:15" ht="12.75" customHeight="1" x14ac:dyDescent="0.2">
      <c r="A322" s="33">
        <v>312</v>
      </c>
      <c r="B322" s="53" t="s">
        <v>461</v>
      </c>
      <c r="C322" s="31">
        <v>1259.5999999999999</v>
      </c>
      <c r="D322" s="36">
        <v>1263.8</v>
      </c>
      <c r="E322" s="36">
        <v>1248.8999999999999</v>
      </c>
      <c r="F322" s="36">
        <v>1238.1999999999998</v>
      </c>
      <c r="G322" s="36">
        <v>1223.2999999999997</v>
      </c>
      <c r="H322" s="36">
        <v>1274.5</v>
      </c>
      <c r="I322" s="36">
        <v>1289.4000000000001</v>
      </c>
      <c r="J322" s="36">
        <v>1300.1000000000001</v>
      </c>
      <c r="K322" s="31">
        <v>1278.7</v>
      </c>
      <c r="L322" s="31">
        <v>1253.0999999999999</v>
      </c>
      <c r="M322" s="31">
        <v>0.59992000000000001</v>
      </c>
      <c r="N322" s="1"/>
      <c r="O322" s="1"/>
    </row>
    <row r="323" spans="1:15" ht="12.75" customHeight="1" x14ac:dyDescent="0.2">
      <c r="A323" s="33">
        <v>313</v>
      </c>
      <c r="B323" s="53" t="s">
        <v>178</v>
      </c>
      <c r="C323" s="31">
        <v>1674.45</v>
      </c>
      <c r="D323" s="36">
        <v>1681.6833333333334</v>
      </c>
      <c r="E323" s="36">
        <v>1648.9166666666667</v>
      </c>
      <c r="F323" s="36">
        <v>1623.3833333333334</v>
      </c>
      <c r="G323" s="36">
        <v>1590.6166666666668</v>
      </c>
      <c r="H323" s="36">
        <v>1707.2166666666667</v>
      </c>
      <c r="I323" s="36">
        <v>1739.9833333333331</v>
      </c>
      <c r="J323" s="36">
        <v>1765.5166666666667</v>
      </c>
      <c r="K323" s="31">
        <v>1714.45</v>
      </c>
      <c r="L323" s="31">
        <v>1656.15</v>
      </c>
      <c r="M323" s="31">
        <v>2.6624400000000001</v>
      </c>
      <c r="N323" s="1"/>
      <c r="O323" s="1"/>
    </row>
    <row r="324" spans="1:15" ht="12.75" customHeight="1" x14ac:dyDescent="0.2">
      <c r="A324" s="33">
        <v>314</v>
      </c>
      <c r="B324" s="53" t="s">
        <v>451</v>
      </c>
      <c r="C324" s="31">
        <v>63.7</v>
      </c>
      <c r="D324" s="36">
        <v>64.366666666666674</v>
      </c>
      <c r="E324" s="36">
        <v>62.033333333333346</v>
      </c>
      <c r="F324" s="36">
        <v>60.366666666666674</v>
      </c>
      <c r="G324" s="36">
        <v>58.033333333333346</v>
      </c>
      <c r="H324" s="36">
        <v>66.033333333333346</v>
      </c>
      <c r="I324" s="36">
        <v>68.36666666666666</v>
      </c>
      <c r="J324" s="36">
        <v>70.033333333333346</v>
      </c>
      <c r="K324" s="31">
        <v>66.7</v>
      </c>
      <c r="L324" s="31">
        <v>62.7</v>
      </c>
      <c r="M324" s="31">
        <v>120.13445</v>
      </c>
      <c r="N324" s="1"/>
      <c r="O324" s="1"/>
    </row>
    <row r="325" spans="1:15" ht="12.75" customHeight="1" x14ac:dyDescent="0.2">
      <c r="A325" s="33">
        <v>315</v>
      </c>
      <c r="B325" s="53" t="s">
        <v>287</v>
      </c>
      <c r="C325" s="31">
        <v>65.650000000000006</v>
      </c>
      <c r="D325" s="36">
        <v>64.583333333333329</v>
      </c>
      <c r="E325" s="36">
        <v>63.166666666666657</v>
      </c>
      <c r="F325" s="36">
        <v>60.68333333333333</v>
      </c>
      <c r="G325" s="36">
        <v>59.266666666666659</v>
      </c>
      <c r="H325" s="36">
        <v>67.066666666666663</v>
      </c>
      <c r="I325" s="36">
        <v>68.48333333333332</v>
      </c>
      <c r="J325" s="36">
        <v>70.966666666666654</v>
      </c>
      <c r="K325" s="31">
        <v>66</v>
      </c>
      <c r="L325" s="31">
        <v>62.1</v>
      </c>
      <c r="M325" s="31">
        <v>414.98480999999998</v>
      </c>
      <c r="N325" s="1"/>
      <c r="O325" s="1"/>
    </row>
    <row r="326" spans="1:15" ht="12.75" customHeight="1" x14ac:dyDescent="0.2">
      <c r="A326" s="33">
        <v>316</v>
      </c>
      <c r="B326" s="53" t="s">
        <v>462</v>
      </c>
      <c r="C326" s="31">
        <v>1301.95</v>
      </c>
      <c r="D326" s="36">
        <v>1303.1833333333332</v>
      </c>
      <c r="E326" s="36">
        <v>1281.3666666666663</v>
      </c>
      <c r="F326" s="36">
        <v>1260.7833333333331</v>
      </c>
      <c r="G326" s="36">
        <v>1238.9666666666662</v>
      </c>
      <c r="H326" s="36">
        <v>1323.7666666666664</v>
      </c>
      <c r="I326" s="36">
        <v>1345.5833333333335</v>
      </c>
      <c r="J326" s="36">
        <v>1366.1666666666665</v>
      </c>
      <c r="K326" s="31">
        <v>1325</v>
      </c>
      <c r="L326" s="31">
        <v>1282.5999999999999</v>
      </c>
      <c r="M326" s="31">
        <v>2.4298600000000001</v>
      </c>
      <c r="N326" s="1"/>
      <c r="O326" s="1"/>
    </row>
    <row r="327" spans="1:15" ht="12.75" customHeight="1" x14ac:dyDescent="0.2">
      <c r="A327" s="33">
        <v>317</v>
      </c>
      <c r="B327" s="53" t="s">
        <v>182</v>
      </c>
      <c r="C327" s="31">
        <v>2637.55</v>
      </c>
      <c r="D327" s="36">
        <v>2640.5</v>
      </c>
      <c r="E327" s="36">
        <v>2599</v>
      </c>
      <c r="F327" s="36">
        <v>2560.4499999999998</v>
      </c>
      <c r="G327" s="36">
        <v>2518.9499999999998</v>
      </c>
      <c r="H327" s="36">
        <v>2679.05</v>
      </c>
      <c r="I327" s="36">
        <v>2720.55</v>
      </c>
      <c r="J327" s="36">
        <v>2759.1000000000004</v>
      </c>
      <c r="K327" s="31">
        <v>2682</v>
      </c>
      <c r="L327" s="31">
        <v>2601.9499999999998</v>
      </c>
      <c r="M327" s="31">
        <v>3.9570099999999999</v>
      </c>
      <c r="N327" s="1"/>
      <c r="O327" s="1"/>
    </row>
    <row r="328" spans="1:15" ht="12.75" customHeight="1" x14ac:dyDescent="0.2">
      <c r="A328" s="33">
        <v>318</v>
      </c>
      <c r="B328" s="53" t="s">
        <v>183</v>
      </c>
      <c r="C328" s="31">
        <v>132701.25</v>
      </c>
      <c r="D328" s="36">
        <v>132600.43333333332</v>
      </c>
      <c r="E328" s="36">
        <v>131700.81666666665</v>
      </c>
      <c r="F328" s="36">
        <v>130700.38333333333</v>
      </c>
      <c r="G328" s="36">
        <v>129800.76666666666</v>
      </c>
      <c r="H328" s="36">
        <v>133600.86666666664</v>
      </c>
      <c r="I328" s="36">
        <v>134500.48333333328</v>
      </c>
      <c r="J328" s="36">
        <v>135500.91666666663</v>
      </c>
      <c r="K328" s="31">
        <v>133500.04999999999</v>
      </c>
      <c r="L328" s="31">
        <v>131600</v>
      </c>
      <c r="M328" s="31">
        <v>8.1820000000000004E-2</v>
      </c>
      <c r="N328" s="1"/>
      <c r="O328" s="1"/>
    </row>
    <row r="329" spans="1:15" ht="12.75" customHeight="1" x14ac:dyDescent="0.2">
      <c r="A329" s="33">
        <v>319</v>
      </c>
      <c r="B329" s="53" t="s">
        <v>452</v>
      </c>
      <c r="C329" s="31">
        <v>2191.1</v>
      </c>
      <c r="D329" s="36">
        <v>2192.9166666666665</v>
      </c>
      <c r="E329" s="36">
        <v>2173.2333333333331</v>
      </c>
      <c r="F329" s="36">
        <v>2155.3666666666668</v>
      </c>
      <c r="G329" s="36">
        <v>2135.6833333333334</v>
      </c>
      <c r="H329" s="36">
        <v>2210.7833333333328</v>
      </c>
      <c r="I329" s="36">
        <v>2230.4666666666662</v>
      </c>
      <c r="J329" s="36">
        <v>2248.3333333333326</v>
      </c>
      <c r="K329" s="31">
        <v>2212.6</v>
      </c>
      <c r="L329" s="31">
        <v>2175.0500000000002</v>
      </c>
      <c r="M329" s="31">
        <v>1.2614300000000001</v>
      </c>
      <c r="N329" s="1"/>
      <c r="O329" s="1"/>
    </row>
    <row r="330" spans="1:15" ht="12.75" customHeight="1" x14ac:dyDescent="0.2">
      <c r="A330" s="33">
        <v>320</v>
      </c>
      <c r="B330" s="53" t="s">
        <v>177</v>
      </c>
      <c r="C330" s="31">
        <v>3144.45</v>
      </c>
      <c r="D330" s="36">
        <v>3155.5</v>
      </c>
      <c r="E330" s="36">
        <v>3091</v>
      </c>
      <c r="F330" s="36">
        <v>3037.55</v>
      </c>
      <c r="G330" s="36">
        <v>2973.05</v>
      </c>
      <c r="H330" s="36">
        <v>3208.95</v>
      </c>
      <c r="I330" s="36">
        <v>3273.45</v>
      </c>
      <c r="J330" s="36">
        <v>3326.8999999999996</v>
      </c>
      <c r="K330" s="31">
        <v>3220</v>
      </c>
      <c r="L330" s="31">
        <v>3102.05</v>
      </c>
      <c r="M330" s="31">
        <v>4.6114199999999999</v>
      </c>
      <c r="N330" s="1"/>
      <c r="O330" s="1"/>
    </row>
    <row r="331" spans="1:15" ht="12.75" customHeight="1" x14ac:dyDescent="0.2">
      <c r="A331" s="33">
        <v>321</v>
      </c>
      <c r="B331" s="53" t="s">
        <v>184</v>
      </c>
      <c r="C331" s="31">
        <v>1499.5</v>
      </c>
      <c r="D331" s="36">
        <v>1509.7833333333335</v>
      </c>
      <c r="E331" s="36">
        <v>1482.2166666666672</v>
      </c>
      <c r="F331" s="36">
        <v>1464.9333333333336</v>
      </c>
      <c r="G331" s="36">
        <v>1437.3666666666672</v>
      </c>
      <c r="H331" s="36">
        <v>1527.0666666666671</v>
      </c>
      <c r="I331" s="36">
        <v>1554.6333333333332</v>
      </c>
      <c r="J331" s="36">
        <v>1571.916666666667</v>
      </c>
      <c r="K331" s="31">
        <v>1537.35</v>
      </c>
      <c r="L331" s="31">
        <v>1492.5</v>
      </c>
      <c r="M331" s="31">
        <v>3.3617699999999999</v>
      </c>
      <c r="N331" s="1"/>
      <c r="O331" s="1"/>
    </row>
    <row r="332" spans="1:15" ht="12.75" customHeight="1" x14ac:dyDescent="0.2">
      <c r="A332" s="33">
        <v>322</v>
      </c>
      <c r="B332" s="53" t="s">
        <v>469</v>
      </c>
      <c r="C332" s="31">
        <v>1217.45</v>
      </c>
      <c r="D332" s="36">
        <v>1208.7</v>
      </c>
      <c r="E332" s="36">
        <v>1192.5</v>
      </c>
      <c r="F332" s="36">
        <v>1167.55</v>
      </c>
      <c r="G332" s="36">
        <v>1151.3499999999999</v>
      </c>
      <c r="H332" s="36">
        <v>1233.6500000000001</v>
      </c>
      <c r="I332" s="36">
        <v>1249.8500000000004</v>
      </c>
      <c r="J332" s="36">
        <v>1274.8000000000002</v>
      </c>
      <c r="K332" s="31">
        <v>1224.9000000000001</v>
      </c>
      <c r="L332" s="31">
        <v>1183.75</v>
      </c>
      <c r="M332" s="31">
        <v>4.9294900000000004</v>
      </c>
      <c r="N332" s="1"/>
      <c r="O332" s="1"/>
    </row>
    <row r="333" spans="1:15" ht="12.75" customHeight="1" x14ac:dyDescent="0.2">
      <c r="A333" s="33">
        <v>323</v>
      </c>
      <c r="B333" s="53" t="s">
        <v>463</v>
      </c>
      <c r="C333" s="31">
        <v>849.35</v>
      </c>
      <c r="D333" s="36">
        <v>843.7833333333333</v>
      </c>
      <c r="E333" s="36">
        <v>836.56666666666661</v>
      </c>
      <c r="F333" s="36">
        <v>823.7833333333333</v>
      </c>
      <c r="G333" s="36">
        <v>816.56666666666661</v>
      </c>
      <c r="H333" s="36">
        <v>856.56666666666661</v>
      </c>
      <c r="I333" s="36">
        <v>863.7833333333333</v>
      </c>
      <c r="J333" s="36">
        <v>876.56666666666661</v>
      </c>
      <c r="K333" s="31">
        <v>851</v>
      </c>
      <c r="L333" s="31">
        <v>831</v>
      </c>
      <c r="M333" s="31">
        <v>7.77719</v>
      </c>
      <c r="N333" s="1"/>
      <c r="O333" s="1"/>
    </row>
    <row r="334" spans="1:15" ht="12.75" customHeight="1" x14ac:dyDescent="0.2">
      <c r="A334" s="33">
        <v>324</v>
      </c>
      <c r="B334" s="53" t="s">
        <v>185</v>
      </c>
      <c r="C334" s="31">
        <v>128.1</v>
      </c>
      <c r="D334" s="36">
        <v>129.36666666666665</v>
      </c>
      <c r="E334" s="36">
        <v>125.93333333333328</v>
      </c>
      <c r="F334" s="36">
        <v>123.76666666666664</v>
      </c>
      <c r="G334" s="36">
        <v>120.33333333333327</v>
      </c>
      <c r="H334" s="36">
        <v>131.5333333333333</v>
      </c>
      <c r="I334" s="36">
        <v>134.96666666666664</v>
      </c>
      <c r="J334" s="36">
        <v>137.1333333333333</v>
      </c>
      <c r="K334" s="31">
        <v>132.80000000000001</v>
      </c>
      <c r="L334" s="31">
        <v>127.2</v>
      </c>
      <c r="M334" s="31">
        <v>211.98367999999999</v>
      </c>
      <c r="N334" s="1"/>
      <c r="O334" s="1"/>
    </row>
    <row r="335" spans="1:15" ht="12.75" customHeight="1" x14ac:dyDescent="0.2">
      <c r="A335" s="33">
        <v>325</v>
      </c>
      <c r="B335" s="53" t="s">
        <v>187</v>
      </c>
      <c r="C335" s="31">
        <v>3822.65</v>
      </c>
      <c r="D335" s="36">
        <v>3811.7166666666667</v>
      </c>
      <c r="E335" s="36">
        <v>3793.5333333333333</v>
      </c>
      <c r="F335" s="36">
        <v>3764.4166666666665</v>
      </c>
      <c r="G335" s="36">
        <v>3746.2333333333331</v>
      </c>
      <c r="H335" s="36">
        <v>3840.8333333333335</v>
      </c>
      <c r="I335" s="36">
        <v>3859.0166666666669</v>
      </c>
      <c r="J335" s="36">
        <v>3888.1333333333337</v>
      </c>
      <c r="K335" s="31">
        <v>3829.9</v>
      </c>
      <c r="L335" s="31">
        <v>3782.6</v>
      </c>
      <c r="M335" s="31">
        <v>1.5078199999999999</v>
      </c>
      <c r="N335" s="1"/>
      <c r="O335" s="1"/>
    </row>
    <row r="336" spans="1:15" ht="12.75" customHeight="1" x14ac:dyDescent="0.2">
      <c r="A336" s="33">
        <v>326</v>
      </c>
      <c r="B336" s="53" t="s">
        <v>470</v>
      </c>
      <c r="C336" s="31">
        <v>849.8</v>
      </c>
      <c r="D336" s="36">
        <v>855.06666666666661</v>
      </c>
      <c r="E336" s="36">
        <v>836.68333333333317</v>
      </c>
      <c r="F336" s="36">
        <v>823.56666666666661</v>
      </c>
      <c r="G336" s="36">
        <v>805.18333333333317</v>
      </c>
      <c r="H336" s="36">
        <v>868.18333333333317</v>
      </c>
      <c r="I336" s="36">
        <v>886.56666666666661</v>
      </c>
      <c r="J336" s="36">
        <v>899.68333333333317</v>
      </c>
      <c r="K336" s="31">
        <v>873.45</v>
      </c>
      <c r="L336" s="31">
        <v>841.95</v>
      </c>
      <c r="M336" s="31">
        <v>2.8957000000000002</v>
      </c>
      <c r="N336" s="1"/>
      <c r="O336" s="1"/>
    </row>
    <row r="337" spans="1:15" ht="12.75" customHeight="1" x14ac:dyDescent="0.2">
      <c r="A337" s="33">
        <v>327</v>
      </c>
      <c r="B337" s="53" t="s">
        <v>464</v>
      </c>
      <c r="C337" s="31">
        <v>86.6</v>
      </c>
      <c r="D337" s="36">
        <v>87.266666666666666</v>
      </c>
      <c r="E337" s="36">
        <v>85.083333333333329</v>
      </c>
      <c r="F337" s="36">
        <v>83.566666666666663</v>
      </c>
      <c r="G337" s="36">
        <v>81.383333333333326</v>
      </c>
      <c r="H337" s="36">
        <v>88.783333333333331</v>
      </c>
      <c r="I337" s="36">
        <v>90.966666666666669</v>
      </c>
      <c r="J337" s="36">
        <v>92.483333333333334</v>
      </c>
      <c r="K337" s="31">
        <v>89.45</v>
      </c>
      <c r="L337" s="31">
        <v>85.75</v>
      </c>
      <c r="M337" s="31">
        <v>216.57363000000001</v>
      </c>
      <c r="N337" s="1"/>
      <c r="O337" s="1"/>
    </row>
    <row r="338" spans="1:15" ht="12.75" customHeight="1" x14ac:dyDescent="0.2">
      <c r="A338" s="33">
        <v>328</v>
      </c>
      <c r="B338" s="53" t="s">
        <v>465</v>
      </c>
      <c r="C338" s="31">
        <v>174.5</v>
      </c>
      <c r="D338" s="36">
        <v>175.06666666666669</v>
      </c>
      <c r="E338" s="36">
        <v>171.73333333333338</v>
      </c>
      <c r="F338" s="36">
        <v>168.9666666666667</v>
      </c>
      <c r="G338" s="36">
        <v>165.63333333333338</v>
      </c>
      <c r="H338" s="36">
        <v>177.83333333333337</v>
      </c>
      <c r="I338" s="36">
        <v>181.16666666666669</v>
      </c>
      <c r="J338" s="36">
        <v>183.93333333333337</v>
      </c>
      <c r="K338" s="31">
        <v>178.4</v>
      </c>
      <c r="L338" s="31">
        <v>172.3</v>
      </c>
      <c r="M338" s="31">
        <v>50.951880000000003</v>
      </c>
      <c r="N338" s="1"/>
      <c r="O338" s="1"/>
    </row>
    <row r="339" spans="1:15" ht="12.75" customHeight="1" x14ac:dyDescent="0.2">
      <c r="A339" s="33">
        <v>329</v>
      </c>
      <c r="B339" s="53" t="s">
        <v>188</v>
      </c>
      <c r="C339" s="31">
        <v>2666.4</v>
      </c>
      <c r="D339" s="36">
        <v>2687.6166666666663</v>
      </c>
      <c r="E339" s="36">
        <v>2621.2333333333327</v>
      </c>
      <c r="F339" s="36">
        <v>2576.0666666666662</v>
      </c>
      <c r="G339" s="36">
        <v>2509.6833333333325</v>
      </c>
      <c r="H339" s="36">
        <v>2732.7833333333328</v>
      </c>
      <c r="I339" s="36">
        <v>2799.166666666667</v>
      </c>
      <c r="J339" s="36">
        <v>2844.333333333333</v>
      </c>
      <c r="K339" s="31">
        <v>2754</v>
      </c>
      <c r="L339" s="31">
        <v>2642.45</v>
      </c>
      <c r="M339" s="31">
        <v>25.77064</v>
      </c>
      <c r="N339" s="1"/>
      <c r="O339" s="1"/>
    </row>
    <row r="340" spans="1:15" ht="12.75" customHeight="1" x14ac:dyDescent="0.2">
      <c r="A340" s="33">
        <v>330</v>
      </c>
      <c r="B340" s="53" t="s">
        <v>471</v>
      </c>
      <c r="C340" s="31">
        <v>93.05</v>
      </c>
      <c r="D340" s="36">
        <v>93.983333333333334</v>
      </c>
      <c r="E340" s="36">
        <v>90.316666666666663</v>
      </c>
      <c r="F340" s="36">
        <v>87.583333333333329</v>
      </c>
      <c r="G340" s="36">
        <v>83.916666666666657</v>
      </c>
      <c r="H340" s="36">
        <v>96.716666666666669</v>
      </c>
      <c r="I340" s="36">
        <v>100.38333333333333</v>
      </c>
      <c r="J340" s="36">
        <v>103.11666666666667</v>
      </c>
      <c r="K340" s="31">
        <v>97.65</v>
      </c>
      <c r="L340" s="31">
        <v>91.25</v>
      </c>
      <c r="M340" s="31">
        <v>179.34482</v>
      </c>
      <c r="N340" s="1"/>
      <c r="O340" s="1"/>
    </row>
    <row r="341" spans="1:15" ht="12.75" customHeight="1" x14ac:dyDescent="0.2">
      <c r="A341" s="33">
        <v>331</v>
      </c>
      <c r="B341" s="53" t="s">
        <v>466</v>
      </c>
      <c r="C341" s="31">
        <v>71.95</v>
      </c>
      <c r="D341" s="36">
        <v>72.416666666666671</v>
      </c>
      <c r="E341" s="36">
        <v>69.533333333333346</v>
      </c>
      <c r="F341" s="36">
        <v>67.116666666666674</v>
      </c>
      <c r="G341" s="36">
        <v>64.233333333333348</v>
      </c>
      <c r="H341" s="36">
        <v>74.833333333333343</v>
      </c>
      <c r="I341" s="36">
        <v>77.716666666666669</v>
      </c>
      <c r="J341" s="36">
        <v>80.13333333333334</v>
      </c>
      <c r="K341" s="31">
        <v>75.3</v>
      </c>
      <c r="L341" s="31">
        <v>70</v>
      </c>
      <c r="M341" s="31">
        <v>1167.6194700000001</v>
      </c>
      <c r="N341" s="1"/>
      <c r="O341" s="1"/>
    </row>
    <row r="342" spans="1:15" ht="12.75" customHeight="1" x14ac:dyDescent="0.2">
      <c r="A342" s="33">
        <v>332</v>
      </c>
      <c r="B342" s="53" t="s">
        <v>288</v>
      </c>
      <c r="C342" s="31">
        <v>480.5</v>
      </c>
      <c r="D342" s="36">
        <v>478.83333333333331</v>
      </c>
      <c r="E342" s="36">
        <v>474.66666666666663</v>
      </c>
      <c r="F342" s="36">
        <v>468.83333333333331</v>
      </c>
      <c r="G342" s="36">
        <v>464.66666666666663</v>
      </c>
      <c r="H342" s="36">
        <v>484.66666666666663</v>
      </c>
      <c r="I342" s="36">
        <v>488.83333333333326</v>
      </c>
      <c r="J342" s="36">
        <v>494.66666666666663</v>
      </c>
      <c r="K342" s="31">
        <v>483</v>
      </c>
      <c r="L342" s="31">
        <v>473</v>
      </c>
      <c r="M342" s="31">
        <v>9.2632399999999997</v>
      </c>
      <c r="N342" s="1"/>
      <c r="O342" s="1"/>
    </row>
    <row r="343" spans="1:15" ht="12.75" customHeight="1" x14ac:dyDescent="0.2">
      <c r="A343" s="33">
        <v>333</v>
      </c>
      <c r="B343" s="53" t="s">
        <v>467</v>
      </c>
      <c r="C343" s="31">
        <v>225.15</v>
      </c>
      <c r="D343" s="36">
        <v>228</v>
      </c>
      <c r="E343" s="36">
        <v>220.65</v>
      </c>
      <c r="F343" s="36">
        <v>216.15</v>
      </c>
      <c r="G343" s="36">
        <v>208.8</v>
      </c>
      <c r="H343" s="36">
        <v>232.5</v>
      </c>
      <c r="I343" s="36">
        <v>239.85000000000002</v>
      </c>
      <c r="J343" s="36">
        <v>244.35</v>
      </c>
      <c r="K343" s="31">
        <v>235.35</v>
      </c>
      <c r="L343" s="31">
        <v>223.5</v>
      </c>
      <c r="M343" s="31">
        <v>57.118180000000002</v>
      </c>
      <c r="N343" s="1"/>
      <c r="O343" s="1"/>
    </row>
    <row r="344" spans="1:15" ht="12.75" customHeight="1" x14ac:dyDescent="0.2">
      <c r="A344" s="33">
        <v>334</v>
      </c>
      <c r="B344" s="53" t="s">
        <v>189</v>
      </c>
      <c r="C344" s="31">
        <v>222.7</v>
      </c>
      <c r="D344" s="36">
        <v>223.36666666666667</v>
      </c>
      <c r="E344" s="36">
        <v>219.43333333333334</v>
      </c>
      <c r="F344" s="36">
        <v>216.16666666666666</v>
      </c>
      <c r="G344" s="36">
        <v>212.23333333333332</v>
      </c>
      <c r="H344" s="36">
        <v>226.63333333333335</v>
      </c>
      <c r="I344" s="36">
        <v>230.56666666666669</v>
      </c>
      <c r="J344" s="36">
        <v>233.83333333333337</v>
      </c>
      <c r="K344" s="31">
        <v>227.3</v>
      </c>
      <c r="L344" s="31">
        <v>220.1</v>
      </c>
      <c r="M344" s="31">
        <v>153.21761000000001</v>
      </c>
      <c r="N344" s="1"/>
      <c r="O344" s="1"/>
    </row>
    <row r="345" spans="1:15" ht="12.75" customHeight="1" x14ac:dyDescent="0.2">
      <c r="A345" s="33">
        <v>335</v>
      </c>
      <c r="B345" s="53" t="s">
        <v>854</v>
      </c>
      <c r="C345" s="31">
        <v>50.9</v>
      </c>
      <c r="D345" s="36">
        <v>51.183333333333337</v>
      </c>
      <c r="E345" s="36">
        <v>50.216666666666676</v>
      </c>
      <c r="F345" s="36">
        <v>49.533333333333339</v>
      </c>
      <c r="G345" s="36">
        <v>48.566666666666677</v>
      </c>
      <c r="H345" s="36">
        <v>51.866666666666674</v>
      </c>
      <c r="I345" s="36">
        <v>52.833333333333343</v>
      </c>
      <c r="J345" s="36">
        <v>53.516666666666673</v>
      </c>
      <c r="K345" s="31">
        <v>52.15</v>
      </c>
      <c r="L345" s="31">
        <v>50.5</v>
      </c>
      <c r="M345" s="31">
        <v>88.761830000000003</v>
      </c>
      <c r="N345" s="1"/>
      <c r="O345" s="1"/>
    </row>
    <row r="346" spans="1:15" ht="12.75" customHeight="1" x14ac:dyDescent="0.2">
      <c r="A346" s="33">
        <v>336</v>
      </c>
      <c r="B346" s="53" t="s">
        <v>468</v>
      </c>
      <c r="C346" s="31">
        <v>274.8</v>
      </c>
      <c r="D346" s="36">
        <v>275.7</v>
      </c>
      <c r="E346" s="36">
        <v>271.7</v>
      </c>
      <c r="F346" s="36">
        <v>268.60000000000002</v>
      </c>
      <c r="G346" s="36">
        <v>264.60000000000002</v>
      </c>
      <c r="H346" s="36">
        <v>278.79999999999995</v>
      </c>
      <c r="I346" s="36">
        <v>282.79999999999995</v>
      </c>
      <c r="J346" s="36">
        <v>285.89999999999992</v>
      </c>
      <c r="K346" s="31">
        <v>279.7</v>
      </c>
      <c r="L346" s="31">
        <v>272.60000000000002</v>
      </c>
      <c r="M346" s="31">
        <v>11.74268</v>
      </c>
      <c r="N346" s="1"/>
      <c r="O346" s="1"/>
    </row>
    <row r="347" spans="1:15" ht="12.75" customHeight="1" x14ac:dyDescent="0.2">
      <c r="A347" s="33">
        <v>337</v>
      </c>
      <c r="B347" s="53" t="s">
        <v>191</v>
      </c>
      <c r="C347" s="31">
        <v>314.95</v>
      </c>
      <c r="D347" s="36">
        <v>317.76666666666665</v>
      </c>
      <c r="E347" s="36">
        <v>309.88333333333333</v>
      </c>
      <c r="F347" s="36">
        <v>304.81666666666666</v>
      </c>
      <c r="G347" s="36">
        <v>296.93333333333334</v>
      </c>
      <c r="H347" s="36">
        <v>322.83333333333331</v>
      </c>
      <c r="I347" s="36">
        <v>330.71666666666664</v>
      </c>
      <c r="J347" s="36">
        <v>335.7833333333333</v>
      </c>
      <c r="K347" s="31">
        <v>325.64999999999998</v>
      </c>
      <c r="L347" s="31">
        <v>312.7</v>
      </c>
      <c r="M347" s="31">
        <v>274.56414999999998</v>
      </c>
      <c r="N347" s="1"/>
      <c r="O347" s="1"/>
    </row>
    <row r="348" spans="1:15" ht="12.75" customHeight="1" x14ac:dyDescent="0.2">
      <c r="A348" s="33">
        <v>338</v>
      </c>
      <c r="B348" s="53" t="s">
        <v>472</v>
      </c>
      <c r="C348" s="31">
        <v>367.1</v>
      </c>
      <c r="D348" s="36">
        <v>367.65000000000003</v>
      </c>
      <c r="E348" s="36">
        <v>362.50000000000006</v>
      </c>
      <c r="F348" s="36">
        <v>357.90000000000003</v>
      </c>
      <c r="G348" s="36">
        <v>352.75000000000006</v>
      </c>
      <c r="H348" s="36">
        <v>372.25000000000006</v>
      </c>
      <c r="I348" s="36">
        <v>377.40000000000003</v>
      </c>
      <c r="J348" s="36">
        <v>382.00000000000006</v>
      </c>
      <c r="K348" s="31">
        <v>372.8</v>
      </c>
      <c r="L348" s="31">
        <v>363.05</v>
      </c>
      <c r="M348" s="31">
        <v>2.0371700000000001</v>
      </c>
      <c r="N348" s="1"/>
      <c r="O348" s="1"/>
    </row>
    <row r="349" spans="1:15" ht="12.75" customHeight="1" x14ac:dyDescent="0.2">
      <c r="A349" s="33">
        <v>339</v>
      </c>
      <c r="B349" s="53" t="s">
        <v>192</v>
      </c>
      <c r="C349" s="31">
        <v>1518.65</v>
      </c>
      <c r="D349" s="36">
        <v>1527.75</v>
      </c>
      <c r="E349" s="36">
        <v>1499.5</v>
      </c>
      <c r="F349" s="36">
        <v>1480.35</v>
      </c>
      <c r="G349" s="36">
        <v>1452.1</v>
      </c>
      <c r="H349" s="36">
        <v>1546.9</v>
      </c>
      <c r="I349" s="36">
        <v>1575.15</v>
      </c>
      <c r="J349" s="36">
        <v>1594.3000000000002</v>
      </c>
      <c r="K349" s="31">
        <v>1556</v>
      </c>
      <c r="L349" s="31">
        <v>1508.6</v>
      </c>
      <c r="M349" s="31">
        <v>15.5532</v>
      </c>
      <c r="N349" s="1"/>
      <c r="O349" s="1"/>
    </row>
    <row r="350" spans="1:15" ht="12.75" customHeight="1" x14ac:dyDescent="0.2">
      <c r="A350" s="33">
        <v>340</v>
      </c>
      <c r="B350" s="53" t="s">
        <v>194</v>
      </c>
      <c r="C350" s="31">
        <v>216.45</v>
      </c>
      <c r="D350" s="36">
        <v>215.66666666666666</v>
      </c>
      <c r="E350" s="36">
        <v>213.83333333333331</v>
      </c>
      <c r="F350" s="36">
        <v>211.21666666666667</v>
      </c>
      <c r="G350" s="36">
        <v>209.38333333333333</v>
      </c>
      <c r="H350" s="36">
        <v>218.2833333333333</v>
      </c>
      <c r="I350" s="36">
        <v>220.11666666666662</v>
      </c>
      <c r="J350" s="36">
        <v>222.73333333333329</v>
      </c>
      <c r="K350" s="31">
        <v>217.5</v>
      </c>
      <c r="L350" s="31">
        <v>213.05</v>
      </c>
      <c r="M350" s="31">
        <v>207.43810999999999</v>
      </c>
      <c r="N350" s="1"/>
      <c r="O350" s="1"/>
    </row>
    <row r="351" spans="1:15" ht="12.75" customHeight="1" x14ac:dyDescent="0.2">
      <c r="A351" s="33">
        <v>341</v>
      </c>
      <c r="B351" s="53" t="s">
        <v>289</v>
      </c>
      <c r="C351" s="31">
        <v>380.4</v>
      </c>
      <c r="D351" s="36">
        <v>381.23333333333335</v>
      </c>
      <c r="E351" s="36">
        <v>375.91666666666669</v>
      </c>
      <c r="F351" s="36">
        <v>371.43333333333334</v>
      </c>
      <c r="G351" s="36">
        <v>366.11666666666667</v>
      </c>
      <c r="H351" s="36">
        <v>385.7166666666667</v>
      </c>
      <c r="I351" s="36">
        <v>391.0333333333333</v>
      </c>
      <c r="J351" s="36">
        <v>395.51666666666671</v>
      </c>
      <c r="K351" s="31">
        <v>386.55</v>
      </c>
      <c r="L351" s="31">
        <v>376.75</v>
      </c>
      <c r="M351" s="31">
        <v>21.393249999999998</v>
      </c>
      <c r="N351" s="1"/>
      <c r="O351" s="1"/>
    </row>
    <row r="352" spans="1:15" ht="12.75" customHeight="1" x14ac:dyDescent="0.2">
      <c r="A352" s="33">
        <v>342</v>
      </c>
      <c r="B352" s="53" t="s">
        <v>473</v>
      </c>
      <c r="C352" s="31">
        <v>1452.8</v>
      </c>
      <c r="D352" s="36">
        <v>1430.0333333333335</v>
      </c>
      <c r="E352" s="36">
        <v>1366.7666666666671</v>
      </c>
      <c r="F352" s="36">
        <v>1280.7333333333336</v>
      </c>
      <c r="G352" s="36">
        <v>1217.4666666666672</v>
      </c>
      <c r="H352" s="36">
        <v>1516.0666666666671</v>
      </c>
      <c r="I352" s="36">
        <v>1579.3333333333335</v>
      </c>
      <c r="J352" s="36">
        <v>1665.366666666667</v>
      </c>
      <c r="K352" s="31">
        <v>1493.3</v>
      </c>
      <c r="L352" s="31">
        <v>1344</v>
      </c>
      <c r="M352" s="31">
        <v>97.726669999999999</v>
      </c>
      <c r="N352" s="1"/>
      <c r="O352" s="1"/>
    </row>
    <row r="353" spans="1:15" ht="12.75" customHeight="1" x14ac:dyDescent="0.2">
      <c r="A353" s="33">
        <v>343</v>
      </c>
      <c r="B353" s="53" t="s">
        <v>290</v>
      </c>
      <c r="C353" s="31">
        <v>685.15</v>
      </c>
      <c r="D353" s="36">
        <v>681.7166666666667</v>
      </c>
      <c r="E353" s="36">
        <v>675.43333333333339</v>
      </c>
      <c r="F353" s="36">
        <v>665.7166666666667</v>
      </c>
      <c r="G353" s="36">
        <v>659.43333333333339</v>
      </c>
      <c r="H353" s="36">
        <v>691.43333333333339</v>
      </c>
      <c r="I353" s="36">
        <v>697.7166666666667</v>
      </c>
      <c r="J353" s="36">
        <v>707.43333333333339</v>
      </c>
      <c r="K353" s="31">
        <v>688</v>
      </c>
      <c r="L353" s="31">
        <v>672</v>
      </c>
      <c r="M353" s="31">
        <v>58.665199999999999</v>
      </c>
      <c r="N353" s="1"/>
      <c r="O353" s="1"/>
    </row>
    <row r="354" spans="1:15" ht="12.75" customHeight="1" x14ac:dyDescent="0.2">
      <c r="A354" s="33">
        <v>344</v>
      </c>
      <c r="B354" s="53" t="s">
        <v>193</v>
      </c>
      <c r="C354" s="31">
        <v>4457.6499999999996</v>
      </c>
      <c r="D354" s="36">
        <v>4459.6333333333341</v>
      </c>
      <c r="E354" s="36">
        <v>4352.7166666666681</v>
      </c>
      <c r="F354" s="36">
        <v>4247.7833333333338</v>
      </c>
      <c r="G354" s="36">
        <v>4140.8666666666677</v>
      </c>
      <c r="H354" s="36">
        <v>4564.5666666666684</v>
      </c>
      <c r="I354" s="36">
        <v>4671.4833333333345</v>
      </c>
      <c r="J354" s="36">
        <v>4776.4166666666688</v>
      </c>
      <c r="K354" s="31">
        <v>4566.55</v>
      </c>
      <c r="L354" s="31">
        <v>4354.7</v>
      </c>
      <c r="M354" s="31">
        <v>4.9611400000000003</v>
      </c>
      <c r="N354" s="1"/>
      <c r="O354" s="1"/>
    </row>
    <row r="355" spans="1:15" ht="12.75" customHeight="1" x14ac:dyDescent="0.2">
      <c r="A355" s="33">
        <v>345</v>
      </c>
      <c r="B355" s="53" t="s">
        <v>474</v>
      </c>
      <c r="C355" s="31">
        <v>235.1</v>
      </c>
      <c r="D355" s="36">
        <v>234.21666666666667</v>
      </c>
      <c r="E355" s="36">
        <v>232.48333333333335</v>
      </c>
      <c r="F355" s="36">
        <v>229.86666666666667</v>
      </c>
      <c r="G355" s="36">
        <v>228.13333333333335</v>
      </c>
      <c r="H355" s="36">
        <v>236.83333333333334</v>
      </c>
      <c r="I355" s="36">
        <v>238.56666666666663</v>
      </c>
      <c r="J355" s="36">
        <v>241.18333333333334</v>
      </c>
      <c r="K355" s="31">
        <v>235.95</v>
      </c>
      <c r="L355" s="31">
        <v>231.6</v>
      </c>
      <c r="M355" s="31">
        <v>3.0058099999999999</v>
      </c>
      <c r="N355" s="1"/>
      <c r="O355" s="1"/>
    </row>
    <row r="356" spans="1:15" ht="12.75" customHeight="1" x14ac:dyDescent="0.2">
      <c r="A356" s="33">
        <v>346</v>
      </c>
      <c r="B356" s="53" t="s">
        <v>195</v>
      </c>
      <c r="C356" s="31">
        <v>38908.35</v>
      </c>
      <c r="D356" s="36">
        <v>38939.450000000004</v>
      </c>
      <c r="E356" s="36">
        <v>38628.900000000009</v>
      </c>
      <c r="F356" s="36">
        <v>38349.450000000004</v>
      </c>
      <c r="G356" s="36">
        <v>38038.900000000009</v>
      </c>
      <c r="H356" s="36">
        <v>39218.900000000009</v>
      </c>
      <c r="I356" s="36">
        <v>39529.450000000012</v>
      </c>
      <c r="J356" s="36">
        <v>39808.900000000009</v>
      </c>
      <c r="K356" s="31">
        <v>39250</v>
      </c>
      <c r="L356" s="31">
        <v>38660</v>
      </c>
      <c r="M356" s="31">
        <v>0.23336000000000001</v>
      </c>
      <c r="N356" s="1"/>
      <c r="O356" s="1"/>
    </row>
    <row r="357" spans="1:15" ht="12.75" customHeight="1" x14ac:dyDescent="0.2">
      <c r="A357" s="33">
        <v>347</v>
      </c>
      <c r="B357" s="53" t="s">
        <v>292</v>
      </c>
      <c r="C357" s="31">
        <v>1587.3</v>
      </c>
      <c r="D357" s="36">
        <v>1592.6000000000001</v>
      </c>
      <c r="E357" s="36">
        <v>1570.2500000000002</v>
      </c>
      <c r="F357" s="36">
        <v>1553.2</v>
      </c>
      <c r="G357" s="36">
        <v>1530.8500000000001</v>
      </c>
      <c r="H357" s="36">
        <v>1609.6500000000003</v>
      </c>
      <c r="I357" s="36">
        <v>1632.0000000000002</v>
      </c>
      <c r="J357" s="36">
        <v>1649.0500000000004</v>
      </c>
      <c r="K357" s="31">
        <v>1614.95</v>
      </c>
      <c r="L357" s="31">
        <v>1575.55</v>
      </c>
      <c r="M357" s="31">
        <v>3.7634500000000002</v>
      </c>
      <c r="N357" s="1"/>
      <c r="O357" s="1"/>
    </row>
    <row r="358" spans="1:15" ht="12.75" customHeight="1" x14ac:dyDescent="0.2">
      <c r="A358" s="33">
        <v>348</v>
      </c>
      <c r="B358" s="53" t="s">
        <v>291</v>
      </c>
      <c r="C358" s="31">
        <v>798.8</v>
      </c>
      <c r="D358" s="36">
        <v>795.51666666666654</v>
      </c>
      <c r="E358" s="36">
        <v>787.3833333333331</v>
      </c>
      <c r="F358" s="36">
        <v>775.96666666666658</v>
      </c>
      <c r="G358" s="36">
        <v>767.83333333333314</v>
      </c>
      <c r="H358" s="36">
        <v>806.93333333333305</v>
      </c>
      <c r="I358" s="36">
        <v>815.06666666666649</v>
      </c>
      <c r="J358" s="36">
        <v>826.48333333333301</v>
      </c>
      <c r="K358" s="31">
        <v>803.65</v>
      </c>
      <c r="L358" s="31">
        <v>784.1</v>
      </c>
      <c r="M358" s="31">
        <v>8.7542799999999996</v>
      </c>
      <c r="N358" s="1"/>
      <c r="O358" s="1"/>
    </row>
    <row r="359" spans="1:15" ht="12.75" customHeight="1" x14ac:dyDescent="0.2">
      <c r="A359" s="33">
        <v>349</v>
      </c>
      <c r="B359" s="53" t="s">
        <v>475</v>
      </c>
      <c r="C359" s="31">
        <v>262.7</v>
      </c>
      <c r="D359" s="36">
        <v>261.41666666666669</v>
      </c>
      <c r="E359" s="36">
        <v>256.83333333333337</v>
      </c>
      <c r="F359" s="36">
        <v>250.9666666666667</v>
      </c>
      <c r="G359" s="36">
        <v>246.38333333333338</v>
      </c>
      <c r="H359" s="36">
        <v>267.28333333333336</v>
      </c>
      <c r="I359" s="36">
        <v>271.86666666666673</v>
      </c>
      <c r="J359" s="36">
        <v>277.73333333333335</v>
      </c>
      <c r="K359" s="31">
        <v>266</v>
      </c>
      <c r="L359" s="31">
        <v>255.55</v>
      </c>
      <c r="M359" s="31">
        <v>51.594140000000003</v>
      </c>
      <c r="N359" s="1"/>
      <c r="O359" s="1"/>
    </row>
    <row r="360" spans="1:15" ht="12.75" customHeight="1" x14ac:dyDescent="0.2">
      <c r="A360" s="33">
        <v>350</v>
      </c>
      <c r="B360" s="53" t="s">
        <v>197</v>
      </c>
      <c r="C360" s="31">
        <v>7350.75</v>
      </c>
      <c r="D360" s="36">
        <v>7336.25</v>
      </c>
      <c r="E360" s="36">
        <v>7274.5</v>
      </c>
      <c r="F360" s="36">
        <v>7198.25</v>
      </c>
      <c r="G360" s="36">
        <v>7136.5</v>
      </c>
      <c r="H360" s="36">
        <v>7412.5</v>
      </c>
      <c r="I360" s="36">
        <v>7474.25</v>
      </c>
      <c r="J360" s="36">
        <v>7550.5</v>
      </c>
      <c r="K360" s="31">
        <v>7398</v>
      </c>
      <c r="L360" s="31">
        <v>7260</v>
      </c>
      <c r="M360" s="31">
        <v>2.6155499999999998</v>
      </c>
      <c r="N360" s="1"/>
      <c r="O360" s="1"/>
    </row>
    <row r="361" spans="1:15" ht="12.75" customHeight="1" x14ac:dyDescent="0.2">
      <c r="A361" s="33">
        <v>351</v>
      </c>
      <c r="B361" s="53" t="s">
        <v>198</v>
      </c>
      <c r="C361" s="31">
        <v>228.65</v>
      </c>
      <c r="D361" s="36">
        <v>230.1</v>
      </c>
      <c r="E361" s="36">
        <v>226.25</v>
      </c>
      <c r="F361" s="36">
        <v>223.85</v>
      </c>
      <c r="G361" s="36">
        <v>220</v>
      </c>
      <c r="H361" s="36">
        <v>232.5</v>
      </c>
      <c r="I361" s="36">
        <v>236.34999999999997</v>
      </c>
      <c r="J361" s="36">
        <v>238.75</v>
      </c>
      <c r="K361" s="31">
        <v>233.95</v>
      </c>
      <c r="L361" s="31">
        <v>227.7</v>
      </c>
      <c r="M361" s="31">
        <v>37.476300000000002</v>
      </c>
      <c r="N361" s="1"/>
      <c r="O361" s="1"/>
    </row>
    <row r="362" spans="1:15" ht="12.75" customHeight="1" x14ac:dyDescent="0.2">
      <c r="A362" s="33">
        <v>352</v>
      </c>
      <c r="B362" s="53" t="s">
        <v>478</v>
      </c>
      <c r="C362" s="31">
        <v>4398.2</v>
      </c>
      <c r="D362" s="36">
        <v>4402.166666666667</v>
      </c>
      <c r="E362" s="36">
        <v>4379.3333333333339</v>
      </c>
      <c r="F362" s="36">
        <v>4360.4666666666672</v>
      </c>
      <c r="G362" s="36">
        <v>4337.6333333333341</v>
      </c>
      <c r="H362" s="36">
        <v>4421.0333333333338</v>
      </c>
      <c r="I362" s="36">
        <v>4443.8666666666677</v>
      </c>
      <c r="J362" s="36">
        <v>4462.7333333333336</v>
      </c>
      <c r="K362" s="31">
        <v>4425</v>
      </c>
      <c r="L362" s="31">
        <v>4383.3</v>
      </c>
      <c r="M362" s="31">
        <v>0.1431</v>
      </c>
      <c r="N362" s="1"/>
      <c r="O362" s="1"/>
    </row>
    <row r="363" spans="1:15" ht="12.75" customHeight="1" x14ac:dyDescent="0.2">
      <c r="A363" s="33">
        <v>353</v>
      </c>
      <c r="B363" s="53" t="s">
        <v>479</v>
      </c>
      <c r="C363" s="31">
        <v>2488.85</v>
      </c>
      <c r="D363" s="36">
        <v>2485.2833333333333</v>
      </c>
      <c r="E363" s="36">
        <v>2372.5666666666666</v>
      </c>
      <c r="F363" s="36">
        <v>2256.2833333333333</v>
      </c>
      <c r="G363" s="36">
        <v>2143.5666666666666</v>
      </c>
      <c r="H363" s="36">
        <v>2601.5666666666666</v>
      </c>
      <c r="I363" s="36">
        <v>2714.2833333333328</v>
      </c>
      <c r="J363" s="36">
        <v>2830.5666666666666</v>
      </c>
      <c r="K363" s="31">
        <v>2598</v>
      </c>
      <c r="L363" s="31">
        <v>2369</v>
      </c>
      <c r="M363" s="31">
        <v>11.931789999999999</v>
      </c>
      <c r="N363" s="1"/>
      <c r="O363" s="1"/>
    </row>
    <row r="364" spans="1:15" ht="12.75" customHeight="1" x14ac:dyDescent="0.2">
      <c r="A364" s="33">
        <v>354</v>
      </c>
      <c r="B364" s="53" t="s">
        <v>201</v>
      </c>
      <c r="C364" s="31">
        <v>3460.5</v>
      </c>
      <c r="D364" s="36">
        <v>3456.5333333333333</v>
      </c>
      <c r="E364" s="36">
        <v>3440.9666666666667</v>
      </c>
      <c r="F364" s="36">
        <v>3421.4333333333334</v>
      </c>
      <c r="G364" s="36">
        <v>3405.8666666666668</v>
      </c>
      <c r="H364" s="36">
        <v>3476.0666666666666</v>
      </c>
      <c r="I364" s="36">
        <v>3491.6333333333332</v>
      </c>
      <c r="J364" s="36">
        <v>3511.1666666666665</v>
      </c>
      <c r="K364" s="31">
        <v>3472.1</v>
      </c>
      <c r="L364" s="31">
        <v>3437</v>
      </c>
      <c r="M364" s="31">
        <v>2.9565199999999998</v>
      </c>
      <c r="N364" s="1"/>
      <c r="O364" s="1"/>
    </row>
    <row r="365" spans="1:15" ht="12.75" customHeight="1" x14ac:dyDescent="0.2">
      <c r="A365" s="33">
        <v>355</v>
      </c>
      <c r="B365" s="53" t="s">
        <v>200</v>
      </c>
      <c r="C365" s="31">
        <v>2722.6</v>
      </c>
      <c r="D365" s="36">
        <v>2735.35</v>
      </c>
      <c r="E365" s="36">
        <v>2701.6499999999996</v>
      </c>
      <c r="F365" s="36">
        <v>2680.7</v>
      </c>
      <c r="G365" s="36">
        <v>2646.9999999999995</v>
      </c>
      <c r="H365" s="36">
        <v>2756.2999999999997</v>
      </c>
      <c r="I365" s="36">
        <v>2789.9999999999995</v>
      </c>
      <c r="J365" s="36">
        <v>2810.95</v>
      </c>
      <c r="K365" s="31">
        <v>2769.05</v>
      </c>
      <c r="L365" s="31">
        <v>2714.4</v>
      </c>
      <c r="M365" s="31">
        <v>3.7710900000000001</v>
      </c>
      <c r="N365" s="1"/>
      <c r="O365" s="1"/>
    </row>
    <row r="366" spans="1:15" ht="12.75" customHeight="1" x14ac:dyDescent="0.2">
      <c r="A366" s="33">
        <v>356</v>
      </c>
      <c r="B366" s="53" t="s">
        <v>196</v>
      </c>
      <c r="C366" s="31">
        <v>939.7</v>
      </c>
      <c r="D366" s="36">
        <v>942.1</v>
      </c>
      <c r="E366" s="36">
        <v>922.6</v>
      </c>
      <c r="F366" s="36">
        <v>905.5</v>
      </c>
      <c r="G366" s="36">
        <v>886</v>
      </c>
      <c r="H366" s="36">
        <v>959.2</v>
      </c>
      <c r="I366" s="36">
        <v>978.7</v>
      </c>
      <c r="J366" s="36">
        <v>995.80000000000007</v>
      </c>
      <c r="K366" s="31">
        <v>961.6</v>
      </c>
      <c r="L366" s="31">
        <v>925</v>
      </c>
      <c r="M366" s="31">
        <v>12.368840000000001</v>
      </c>
      <c r="N366" s="1"/>
      <c r="O366" s="1"/>
    </row>
    <row r="367" spans="1:15" ht="12.75" customHeight="1" x14ac:dyDescent="0.2">
      <c r="A367" s="33">
        <v>357</v>
      </c>
      <c r="B367" s="53" t="s">
        <v>480</v>
      </c>
      <c r="C367" s="31">
        <v>144.80000000000001</v>
      </c>
      <c r="D367" s="36">
        <v>144.53333333333333</v>
      </c>
      <c r="E367" s="36">
        <v>143.26666666666665</v>
      </c>
      <c r="F367" s="36">
        <v>141.73333333333332</v>
      </c>
      <c r="G367" s="36">
        <v>140.46666666666664</v>
      </c>
      <c r="H367" s="36">
        <v>146.06666666666666</v>
      </c>
      <c r="I367" s="36">
        <v>147.33333333333337</v>
      </c>
      <c r="J367" s="36">
        <v>148.86666666666667</v>
      </c>
      <c r="K367" s="31">
        <v>145.80000000000001</v>
      </c>
      <c r="L367" s="31">
        <v>143</v>
      </c>
      <c r="M367" s="31">
        <v>119.90936000000001</v>
      </c>
      <c r="N367" s="1"/>
      <c r="O367" s="1"/>
    </row>
    <row r="368" spans="1:15" ht="12.75" customHeight="1" x14ac:dyDescent="0.2">
      <c r="A368" s="33">
        <v>358</v>
      </c>
      <c r="B368" s="53" t="s">
        <v>476</v>
      </c>
      <c r="C368" s="31">
        <v>800.65</v>
      </c>
      <c r="D368" s="36">
        <v>798.65</v>
      </c>
      <c r="E368" s="36">
        <v>790.3</v>
      </c>
      <c r="F368" s="36">
        <v>779.94999999999993</v>
      </c>
      <c r="G368" s="36">
        <v>771.59999999999991</v>
      </c>
      <c r="H368" s="36">
        <v>809</v>
      </c>
      <c r="I368" s="36">
        <v>817.35000000000014</v>
      </c>
      <c r="J368" s="36">
        <v>827.7</v>
      </c>
      <c r="K368" s="31">
        <v>807</v>
      </c>
      <c r="L368" s="31">
        <v>788.3</v>
      </c>
      <c r="M368" s="31">
        <v>1.84904</v>
      </c>
      <c r="N368" s="1"/>
      <c r="O368" s="1"/>
    </row>
    <row r="369" spans="1:15" ht="12.75" customHeight="1" x14ac:dyDescent="0.2">
      <c r="A369" s="33">
        <v>359</v>
      </c>
      <c r="B369" s="53" t="s">
        <v>477</v>
      </c>
      <c r="C369" s="31">
        <v>350.9</v>
      </c>
      <c r="D369" s="36">
        <v>352.26666666666665</v>
      </c>
      <c r="E369" s="36">
        <v>348.68333333333328</v>
      </c>
      <c r="F369" s="36">
        <v>346.46666666666664</v>
      </c>
      <c r="G369" s="36">
        <v>342.88333333333327</v>
      </c>
      <c r="H369" s="36">
        <v>354.48333333333329</v>
      </c>
      <c r="I369" s="36">
        <v>358.06666666666666</v>
      </c>
      <c r="J369" s="36">
        <v>360.2833333333333</v>
      </c>
      <c r="K369" s="31">
        <v>355.85</v>
      </c>
      <c r="L369" s="31">
        <v>350.05</v>
      </c>
      <c r="M369" s="31">
        <v>2.7911100000000002</v>
      </c>
      <c r="N369" s="1"/>
      <c r="O369" s="1"/>
    </row>
    <row r="370" spans="1:15" ht="12.75" customHeight="1" x14ac:dyDescent="0.2">
      <c r="A370" s="33">
        <v>360</v>
      </c>
      <c r="B370" s="53" t="s">
        <v>481</v>
      </c>
      <c r="C370" s="31">
        <v>1487</v>
      </c>
      <c r="D370" s="36">
        <v>1471.3666666666668</v>
      </c>
      <c r="E370" s="36">
        <v>1450.7333333333336</v>
      </c>
      <c r="F370" s="36">
        <v>1414.4666666666667</v>
      </c>
      <c r="G370" s="36">
        <v>1393.8333333333335</v>
      </c>
      <c r="H370" s="36">
        <v>1507.6333333333337</v>
      </c>
      <c r="I370" s="36">
        <v>1528.2666666666669</v>
      </c>
      <c r="J370" s="36">
        <v>1564.5333333333338</v>
      </c>
      <c r="K370" s="31">
        <v>1492</v>
      </c>
      <c r="L370" s="31">
        <v>1435.1</v>
      </c>
      <c r="M370" s="31">
        <v>1.5470200000000001</v>
      </c>
      <c r="N370" s="1"/>
      <c r="O370" s="1"/>
    </row>
    <row r="371" spans="1:15" ht="12.75" customHeight="1" x14ac:dyDescent="0.2">
      <c r="A371" s="33">
        <v>361</v>
      </c>
      <c r="B371" s="53" t="s">
        <v>203</v>
      </c>
      <c r="C371" s="31">
        <v>5401.3</v>
      </c>
      <c r="D371" s="36">
        <v>5400.4000000000005</v>
      </c>
      <c r="E371" s="36">
        <v>5358.9500000000007</v>
      </c>
      <c r="F371" s="36">
        <v>5316.6</v>
      </c>
      <c r="G371" s="36">
        <v>5275.1500000000005</v>
      </c>
      <c r="H371" s="36">
        <v>5442.7500000000009</v>
      </c>
      <c r="I371" s="36">
        <v>5484.2</v>
      </c>
      <c r="J371" s="36">
        <v>5526.5500000000011</v>
      </c>
      <c r="K371" s="31">
        <v>5441.85</v>
      </c>
      <c r="L371" s="31">
        <v>5358.05</v>
      </c>
      <c r="M371" s="31">
        <v>1.4056</v>
      </c>
      <c r="N371" s="1"/>
      <c r="O371" s="1"/>
    </row>
    <row r="372" spans="1:15" ht="12.75" customHeight="1" x14ac:dyDescent="0.2">
      <c r="A372" s="33">
        <v>362</v>
      </c>
      <c r="B372" s="53" t="s">
        <v>482</v>
      </c>
      <c r="C372" s="31">
        <v>1126.3499999999999</v>
      </c>
      <c r="D372" s="36">
        <v>1130.4666666666665</v>
      </c>
      <c r="E372" s="36">
        <v>1113.9333333333329</v>
      </c>
      <c r="F372" s="36">
        <v>1101.5166666666664</v>
      </c>
      <c r="G372" s="36">
        <v>1084.9833333333329</v>
      </c>
      <c r="H372" s="36">
        <v>1142.883333333333</v>
      </c>
      <c r="I372" s="36">
        <v>1159.4166666666663</v>
      </c>
      <c r="J372" s="36">
        <v>1171.833333333333</v>
      </c>
      <c r="K372" s="31">
        <v>1147</v>
      </c>
      <c r="L372" s="31">
        <v>1118.05</v>
      </c>
      <c r="M372" s="31">
        <v>1.5962499999999999</v>
      </c>
      <c r="N372" s="1"/>
      <c r="O372" s="1"/>
    </row>
    <row r="373" spans="1:15" ht="12.75" customHeight="1" x14ac:dyDescent="0.2">
      <c r="A373" s="33">
        <v>363</v>
      </c>
      <c r="B373" s="53" t="s">
        <v>293</v>
      </c>
      <c r="C373" s="31">
        <v>458.9</v>
      </c>
      <c r="D373" s="36">
        <v>455.05</v>
      </c>
      <c r="E373" s="36">
        <v>447.20000000000005</v>
      </c>
      <c r="F373" s="36">
        <v>435.50000000000006</v>
      </c>
      <c r="G373" s="36">
        <v>427.65000000000009</v>
      </c>
      <c r="H373" s="36">
        <v>466.75</v>
      </c>
      <c r="I373" s="36">
        <v>474.6</v>
      </c>
      <c r="J373" s="36">
        <v>486.29999999999995</v>
      </c>
      <c r="K373" s="31">
        <v>462.9</v>
      </c>
      <c r="L373" s="31">
        <v>443.35</v>
      </c>
      <c r="M373" s="31">
        <v>53.273870000000002</v>
      </c>
      <c r="N373" s="1"/>
      <c r="O373" s="1"/>
    </row>
    <row r="374" spans="1:15" ht="12.75" customHeight="1" x14ac:dyDescent="0.2">
      <c r="A374" s="33">
        <v>364</v>
      </c>
      <c r="B374" s="53" t="s">
        <v>199</v>
      </c>
      <c r="C374" s="31">
        <v>404</v>
      </c>
      <c r="D374" s="36">
        <v>403.48333333333335</v>
      </c>
      <c r="E374" s="36">
        <v>398.61666666666667</v>
      </c>
      <c r="F374" s="36">
        <v>393.23333333333335</v>
      </c>
      <c r="G374" s="36">
        <v>388.36666666666667</v>
      </c>
      <c r="H374" s="36">
        <v>408.86666666666667</v>
      </c>
      <c r="I374" s="36">
        <v>413.73333333333335</v>
      </c>
      <c r="J374" s="36">
        <v>419.11666666666667</v>
      </c>
      <c r="K374" s="31">
        <v>408.35</v>
      </c>
      <c r="L374" s="31">
        <v>398.1</v>
      </c>
      <c r="M374" s="31">
        <v>77.351190000000003</v>
      </c>
      <c r="N374" s="1"/>
      <c r="O374" s="1"/>
    </row>
    <row r="375" spans="1:15" ht="12.75" customHeight="1" x14ac:dyDescent="0.2">
      <c r="A375" s="33">
        <v>365</v>
      </c>
      <c r="B375" s="53" t="s">
        <v>204</v>
      </c>
      <c r="C375" s="31">
        <v>241.25</v>
      </c>
      <c r="D375" s="36">
        <v>241.85</v>
      </c>
      <c r="E375" s="36">
        <v>238.7</v>
      </c>
      <c r="F375" s="36">
        <v>236.15</v>
      </c>
      <c r="G375" s="36">
        <v>233</v>
      </c>
      <c r="H375" s="36">
        <v>244.39999999999998</v>
      </c>
      <c r="I375" s="36">
        <v>247.55</v>
      </c>
      <c r="J375" s="36">
        <v>250.09999999999997</v>
      </c>
      <c r="K375" s="31">
        <v>245</v>
      </c>
      <c r="L375" s="31">
        <v>239.3</v>
      </c>
      <c r="M375" s="31">
        <v>163.45257000000001</v>
      </c>
      <c r="N375" s="1"/>
      <c r="O375" s="1"/>
    </row>
    <row r="376" spans="1:15" ht="12.75" customHeight="1" x14ac:dyDescent="0.2">
      <c r="A376" s="33">
        <v>366</v>
      </c>
      <c r="B376" s="53" t="s">
        <v>483</v>
      </c>
      <c r="C376" s="31">
        <v>548.20000000000005</v>
      </c>
      <c r="D376" s="36">
        <v>551.78333333333342</v>
      </c>
      <c r="E376" s="36">
        <v>542.36666666666679</v>
      </c>
      <c r="F376" s="36">
        <v>536.53333333333342</v>
      </c>
      <c r="G376" s="36">
        <v>527.11666666666679</v>
      </c>
      <c r="H376" s="36">
        <v>557.61666666666679</v>
      </c>
      <c r="I376" s="36">
        <v>567.03333333333353</v>
      </c>
      <c r="J376" s="36">
        <v>572.86666666666679</v>
      </c>
      <c r="K376" s="31">
        <v>561.20000000000005</v>
      </c>
      <c r="L376" s="31">
        <v>545.95000000000005</v>
      </c>
      <c r="M376" s="31">
        <v>8.4271999999999991</v>
      </c>
      <c r="N376" s="1"/>
      <c r="O376" s="1"/>
    </row>
    <row r="377" spans="1:15" ht="12.75" customHeight="1" x14ac:dyDescent="0.2">
      <c r="A377" s="33">
        <v>367</v>
      </c>
      <c r="B377" s="53" t="s">
        <v>294</v>
      </c>
      <c r="C377" s="31">
        <v>1329.65</v>
      </c>
      <c r="D377" s="36">
        <v>1341.9166666666667</v>
      </c>
      <c r="E377" s="36">
        <v>1300.7833333333335</v>
      </c>
      <c r="F377" s="36">
        <v>1271.9166666666667</v>
      </c>
      <c r="G377" s="36">
        <v>1230.7833333333335</v>
      </c>
      <c r="H377" s="36">
        <v>1370.7833333333335</v>
      </c>
      <c r="I377" s="36">
        <v>1411.9166666666667</v>
      </c>
      <c r="J377" s="36">
        <v>1440.7833333333335</v>
      </c>
      <c r="K377" s="31">
        <v>1383.05</v>
      </c>
      <c r="L377" s="31">
        <v>1313.05</v>
      </c>
      <c r="M377" s="31">
        <v>14.761369999999999</v>
      </c>
      <c r="N377" s="1"/>
      <c r="O377" s="1"/>
    </row>
    <row r="378" spans="1:15" ht="12.75" customHeight="1" x14ac:dyDescent="0.2">
      <c r="A378" s="33">
        <v>368</v>
      </c>
      <c r="B378" s="53" t="s">
        <v>484</v>
      </c>
      <c r="C378" s="31">
        <v>743.35</v>
      </c>
      <c r="D378" s="36">
        <v>753.11666666666667</v>
      </c>
      <c r="E378" s="36">
        <v>730.23333333333335</v>
      </c>
      <c r="F378" s="36">
        <v>717.11666666666667</v>
      </c>
      <c r="G378" s="36">
        <v>694.23333333333335</v>
      </c>
      <c r="H378" s="36">
        <v>766.23333333333335</v>
      </c>
      <c r="I378" s="36">
        <v>789.11666666666679</v>
      </c>
      <c r="J378" s="36">
        <v>802.23333333333335</v>
      </c>
      <c r="K378" s="31">
        <v>776</v>
      </c>
      <c r="L378" s="31">
        <v>740</v>
      </c>
      <c r="M378" s="31">
        <v>3.36714</v>
      </c>
      <c r="N378" s="1"/>
      <c r="O378" s="1"/>
    </row>
    <row r="379" spans="1:15" ht="12.75" customHeight="1" x14ac:dyDescent="0.2">
      <c r="A379" s="33">
        <v>369</v>
      </c>
      <c r="B379" s="53" t="s">
        <v>485</v>
      </c>
      <c r="C379" s="31">
        <v>183.8</v>
      </c>
      <c r="D379" s="36">
        <v>184.26666666666665</v>
      </c>
      <c r="E379" s="36">
        <v>182.0333333333333</v>
      </c>
      <c r="F379" s="36">
        <v>180.26666666666665</v>
      </c>
      <c r="G379" s="36">
        <v>178.0333333333333</v>
      </c>
      <c r="H379" s="36">
        <v>186.0333333333333</v>
      </c>
      <c r="I379" s="36">
        <v>188.26666666666665</v>
      </c>
      <c r="J379" s="36">
        <v>190.0333333333333</v>
      </c>
      <c r="K379" s="31">
        <v>186.5</v>
      </c>
      <c r="L379" s="31">
        <v>182.5</v>
      </c>
      <c r="M379" s="31">
        <v>2.8299300000000001</v>
      </c>
      <c r="N379" s="1"/>
      <c r="O379" s="1"/>
    </row>
    <row r="380" spans="1:15" ht="12.75" customHeight="1" x14ac:dyDescent="0.2">
      <c r="A380" s="33">
        <v>370</v>
      </c>
      <c r="B380" s="53" t="s">
        <v>295</v>
      </c>
      <c r="C380" s="31">
        <v>17234.599999999999</v>
      </c>
      <c r="D380" s="36">
        <v>17197.833333333332</v>
      </c>
      <c r="E380" s="36">
        <v>17046.766666666663</v>
      </c>
      <c r="F380" s="36">
        <v>16858.933333333331</v>
      </c>
      <c r="G380" s="36">
        <v>16707.866666666661</v>
      </c>
      <c r="H380" s="36">
        <v>17385.666666666664</v>
      </c>
      <c r="I380" s="36">
        <v>17536.733333333337</v>
      </c>
      <c r="J380" s="36">
        <v>17724.566666666666</v>
      </c>
      <c r="K380" s="31">
        <v>17348.900000000001</v>
      </c>
      <c r="L380" s="31">
        <v>17010</v>
      </c>
      <c r="M380" s="31">
        <v>5.049E-2</v>
      </c>
      <c r="N380" s="1"/>
      <c r="O380" s="1"/>
    </row>
    <row r="381" spans="1:15" ht="12.75" customHeight="1" x14ac:dyDescent="0.2">
      <c r="A381" s="33">
        <v>371</v>
      </c>
      <c r="B381" s="53" t="s">
        <v>202</v>
      </c>
      <c r="C381" s="31">
        <v>97.25</v>
      </c>
      <c r="D381" s="36">
        <v>96.933333333333337</v>
      </c>
      <c r="E381" s="36">
        <v>95.966666666666669</v>
      </c>
      <c r="F381" s="36">
        <v>94.683333333333337</v>
      </c>
      <c r="G381" s="36">
        <v>93.716666666666669</v>
      </c>
      <c r="H381" s="36">
        <v>98.216666666666669</v>
      </c>
      <c r="I381" s="36">
        <v>99.183333333333337</v>
      </c>
      <c r="J381" s="36">
        <v>100.46666666666667</v>
      </c>
      <c r="K381" s="31">
        <v>97.9</v>
      </c>
      <c r="L381" s="31">
        <v>95.65</v>
      </c>
      <c r="M381" s="31">
        <v>427.29858000000002</v>
      </c>
      <c r="N381" s="1"/>
      <c r="O381" s="1"/>
    </row>
    <row r="382" spans="1:15" ht="12.75" customHeight="1" x14ac:dyDescent="0.2">
      <c r="A382" s="33">
        <v>372</v>
      </c>
      <c r="B382" s="53" t="s">
        <v>206</v>
      </c>
      <c r="C382" s="31">
        <v>1649.3</v>
      </c>
      <c r="D382" s="36">
        <v>1655.3666666666668</v>
      </c>
      <c r="E382" s="36">
        <v>1631.9333333333336</v>
      </c>
      <c r="F382" s="36">
        <v>1614.5666666666668</v>
      </c>
      <c r="G382" s="36">
        <v>1591.1333333333337</v>
      </c>
      <c r="H382" s="36">
        <v>1672.7333333333336</v>
      </c>
      <c r="I382" s="36">
        <v>1696.166666666667</v>
      </c>
      <c r="J382" s="36">
        <v>1713.5333333333335</v>
      </c>
      <c r="K382" s="31">
        <v>1678.8</v>
      </c>
      <c r="L382" s="31">
        <v>1638</v>
      </c>
      <c r="M382" s="31">
        <v>7.8235799999999998</v>
      </c>
      <c r="N382" s="1"/>
      <c r="O382" s="1"/>
    </row>
    <row r="383" spans="1:15" ht="12.75" customHeight="1" x14ac:dyDescent="0.2">
      <c r="A383" s="33">
        <v>373</v>
      </c>
      <c r="B383" s="53" t="s">
        <v>486</v>
      </c>
      <c r="C383" s="31">
        <v>505.85</v>
      </c>
      <c r="D383" s="36">
        <v>507.41666666666669</v>
      </c>
      <c r="E383" s="36">
        <v>499.43333333333339</v>
      </c>
      <c r="F383" s="36">
        <v>493.01666666666671</v>
      </c>
      <c r="G383" s="36">
        <v>485.03333333333342</v>
      </c>
      <c r="H383" s="36">
        <v>513.83333333333337</v>
      </c>
      <c r="I383" s="36">
        <v>521.81666666666661</v>
      </c>
      <c r="J383" s="36">
        <v>528.23333333333335</v>
      </c>
      <c r="K383" s="31">
        <v>515.4</v>
      </c>
      <c r="L383" s="31">
        <v>501</v>
      </c>
      <c r="M383" s="31">
        <v>2.40476</v>
      </c>
      <c r="N383" s="1"/>
      <c r="O383" s="1"/>
    </row>
    <row r="384" spans="1:15" ht="12.75" customHeight="1" x14ac:dyDescent="0.2">
      <c r="A384" s="33">
        <v>374</v>
      </c>
      <c r="B384" s="53" t="s">
        <v>489</v>
      </c>
      <c r="C384" s="31">
        <v>1677.6</v>
      </c>
      <c r="D384" s="36">
        <v>1671.2333333333333</v>
      </c>
      <c r="E384" s="36">
        <v>1657.4666666666667</v>
      </c>
      <c r="F384" s="36">
        <v>1637.3333333333333</v>
      </c>
      <c r="G384" s="36">
        <v>1623.5666666666666</v>
      </c>
      <c r="H384" s="36">
        <v>1691.3666666666668</v>
      </c>
      <c r="I384" s="36">
        <v>1705.1333333333337</v>
      </c>
      <c r="J384" s="36">
        <v>1725.2666666666669</v>
      </c>
      <c r="K384" s="31">
        <v>1685</v>
      </c>
      <c r="L384" s="31">
        <v>1651.1</v>
      </c>
      <c r="M384" s="31">
        <v>0.75522999999999996</v>
      </c>
      <c r="N384" s="1"/>
      <c r="O384" s="1"/>
    </row>
    <row r="385" spans="1:15" ht="12.75" customHeight="1" x14ac:dyDescent="0.2">
      <c r="A385" s="33">
        <v>375</v>
      </c>
      <c r="B385" s="53" t="s">
        <v>490</v>
      </c>
      <c r="C385" s="31">
        <v>184.65</v>
      </c>
      <c r="D385" s="36">
        <v>184.85</v>
      </c>
      <c r="E385" s="36">
        <v>182.79999999999998</v>
      </c>
      <c r="F385" s="36">
        <v>180.95</v>
      </c>
      <c r="G385" s="36">
        <v>178.89999999999998</v>
      </c>
      <c r="H385" s="36">
        <v>186.7</v>
      </c>
      <c r="I385" s="36">
        <v>188.75</v>
      </c>
      <c r="J385" s="36">
        <v>190.6</v>
      </c>
      <c r="K385" s="31">
        <v>186.9</v>
      </c>
      <c r="L385" s="31">
        <v>183</v>
      </c>
      <c r="M385" s="31">
        <v>102.33508999999999</v>
      </c>
      <c r="N385" s="1"/>
      <c r="O385" s="1"/>
    </row>
    <row r="386" spans="1:15" ht="12.75" customHeight="1" x14ac:dyDescent="0.2">
      <c r="A386" s="33">
        <v>376</v>
      </c>
      <c r="B386" s="53" t="s">
        <v>207</v>
      </c>
      <c r="C386" s="31">
        <v>152.94999999999999</v>
      </c>
      <c r="D386" s="36">
        <v>153.18333333333331</v>
      </c>
      <c r="E386" s="36">
        <v>151.16666666666663</v>
      </c>
      <c r="F386" s="36">
        <v>149.38333333333333</v>
      </c>
      <c r="G386" s="36">
        <v>147.36666666666665</v>
      </c>
      <c r="H386" s="36">
        <v>154.96666666666661</v>
      </c>
      <c r="I386" s="36">
        <v>156.98333333333332</v>
      </c>
      <c r="J386" s="36">
        <v>158.76666666666659</v>
      </c>
      <c r="K386" s="31">
        <v>155.19999999999999</v>
      </c>
      <c r="L386" s="31">
        <v>151.4</v>
      </c>
      <c r="M386" s="31">
        <v>20.17792</v>
      </c>
      <c r="N386" s="1"/>
      <c r="O386" s="1"/>
    </row>
    <row r="387" spans="1:15" ht="12.75" customHeight="1" x14ac:dyDescent="0.2">
      <c r="A387" s="33">
        <v>377</v>
      </c>
      <c r="B387" s="53" t="s">
        <v>491</v>
      </c>
      <c r="C387" s="31">
        <v>1251.1500000000001</v>
      </c>
      <c r="D387" s="36">
        <v>1245.3166666666668</v>
      </c>
      <c r="E387" s="36">
        <v>1233.6833333333336</v>
      </c>
      <c r="F387" s="36">
        <v>1216.2166666666667</v>
      </c>
      <c r="G387" s="36">
        <v>1204.5833333333335</v>
      </c>
      <c r="H387" s="36">
        <v>1262.7833333333338</v>
      </c>
      <c r="I387" s="36">
        <v>1274.416666666667</v>
      </c>
      <c r="J387" s="36">
        <v>1291.8833333333339</v>
      </c>
      <c r="K387" s="31">
        <v>1256.95</v>
      </c>
      <c r="L387" s="31">
        <v>1227.8499999999999</v>
      </c>
      <c r="M387" s="31">
        <v>1.24393</v>
      </c>
      <c r="N387" s="1"/>
      <c r="O387" s="1"/>
    </row>
    <row r="388" spans="1:15" ht="12.75" customHeight="1" x14ac:dyDescent="0.2">
      <c r="A388" s="33">
        <v>378</v>
      </c>
      <c r="B388" s="53" t="s">
        <v>492</v>
      </c>
      <c r="C388" s="31">
        <v>374.45</v>
      </c>
      <c r="D388" s="36">
        <v>375.25</v>
      </c>
      <c r="E388" s="36">
        <v>370.8</v>
      </c>
      <c r="F388" s="36">
        <v>367.15000000000003</v>
      </c>
      <c r="G388" s="36">
        <v>362.70000000000005</v>
      </c>
      <c r="H388" s="36">
        <v>378.9</v>
      </c>
      <c r="I388" s="36">
        <v>383.35</v>
      </c>
      <c r="J388" s="36">
        <v>386.99999999999994</v>
      </c>
      <c r="K388" s="31">
        <v>379.7</v>
      </c>
      <c r="L388" s="31">
        <v>371.6</v>
      </c>
      <c r="M388" s="31">
        <v>7.3345200000000004</v>
      </c>
      <c r="N388" s="1"/>
      <c r="O388" s="1"/>
    </row>
    <row r="389" spans="1:15" ht="12.75" customHeight="1" x14ac:dyDescent="0.2">
      <c r="A389" s="33">
        <v>379</v>
      </c>
      <c r="B389" s="53" t="s">
        <v>493</v>
      </c>
      <c r="C389" s="31">
        <v>262.2</v>
      </c>
      <c r="D389" s="36">
        <v>264.36666666666662</v>
      </c>
      <c r="E389" s="36">
        <v>256.83333333333326</v>
      </c>
      <c r="F389" s="36">
        <v>251.46666666666664</v>
      </c>
      <c r="G389" s="36">
        <v>243.93333333333328</v>
      </c>
      <c r="H389" s="36">
        <v>269.73333333333323</v>
      </c>
      <c r="I389" s="36">
        <v>277.26666666666665</v>
      </c>
      <c r="J389" s="36">
        <v>282.63333333333321</v>
      </c>
      <c r="K389" s="31">
        <v>271.89999999999998</v>
      </c>
      <c r="L389" s="31">
        <v>259</v>
      </c>
      <c r="M389" s="31">
        <v>22.855899999999998</v>
      </c>
      <c r="N389" s="1"/>
      <c r="O389" s="1"/>
    </row>
    <row r="390" spans="1:15" ht="12.75" customHeight="1" x14ac:dyDescent="0.2">
      <c r="A390" s="33">
        <v>380</v>
      </c>
      <c r="B390" s="53" t="s">
        <v>494</v>
      </c>
      <c r="C390" s="31">
        <v>167.9</v>
      </c>
      <c r="D390" s="36">
        <v>168.51666666666668</v>
      </c>
      <c r="E390" s="36">
        <v>164.48333333333335</v>
      </c>
      <c r="F390" s="36">
        <v>161.06666666666666</v>
      </c>
      <c r="G390" s="36">
        <v>157.03333333333333</v>
      </c>
      <c r="H390" s="36">
        <v>171.93333333333337</v>
      </c>
      <c r="I390" s="36">
        <v>175.96666666666673</v>
      </c>
      <c r="J390" s="36">
        <v>179.38333333333338</v>
      </c>
      <c r="K390" s="31">
        <v>172.55</v>
      </c>
      <c r="L390" s="31">
        <v>165.1</v>
      </c>
      <c r="M390" s="31">
        <v>54.650379999999998</v>
      </c>
      <c r="N390" s="1"/>
      <c r="O390" s="1"/>
    </row>
    <row r="391" spans="1:15" ht="12.75" customHeight="1" x14ac:dyDescent="0.2">
      <c r="A391" s="33">
        <v>381</v>
      </c>
      <c r="B391" s="53" t="s">
        <v>495</v>
      </c>
      <c r="C391" s="31">
        <v>3399.6</v>
      </c>
      <c r="D391" s="36">
        <v>3388.5166666666664</v>
      </c>
      <c r="E391" s="36">
        <v>3359.083333333333</v>
      </c>
      <c r="F391" s="36">
        <v>3318.5666666666666</v>
      </c>
      <c r="G391" s="36">
        <v>3289.1333333333332</v>
      </c>
      <c r="H391" s="36">
        <v>3429.0333333333328</v>
      </c>
      <c r="I391" s="36">
        <v>3458.4666666666662</v>
      </c>
      <c r="J391" s="36">
        <v>3498.9833333333327</v>
      </c>
      <c r="K391" s="31">
        <v>3417.95</v>
      </c>
      <c r="L391" s="31">
        <v>3348</v>
      </c>
      <c r="M391" s="31">
        <v>0.21065999999999999</v>
      </c>
      <c r="N391" s="1"/>
      <c r="O391" s="1"/>
    </row>
    <row r="392" spans="1:15" ht="12.75" customHeight="1" x14ac:dyDescent="0.2">
      <c r="A392" s="33">
        <v>382</v>
      </c>
      <c r="B392" s="53" t="s">
        <v>496</v>
      </c>
      <c r="C392" s="31">
        <v>86</v>
      </c>
      <c r="D392" s="36">
        <v>84.933333333333337</v>
      </c>
      <c r="E392" s="36">
        <v>81.866666666666674</v>
      </c>
      <c r="F392" s="36">
        <v>77.733333333333334</v>
      </c>
      <c r="G392" s="36">
        <v>74.666666666666671</v>
      </c>
      <c r="H392" s="36">
        <v>89.066666666666677</v>
      </c>
      <c r="I392" s="36">
        <v>92.13333333333334</v>
      </c>
      <c r="J392" s="36">
        <v>96.26666666666668</v>
      </c>
      <c r="K392" s="31">
        <v>88</v>
      </c>
      <c r="L392" s="31">
        <v>80.8</v>
      </c>
      <c r="M392" s="31">
        <v>267.41331000000002</v>
      </c>
      <c r="N392" s="1"/>
      <c r="O392" s="1"/>
    </row>
    <row r="393" spans="1:15" ht="12.75" customHeight="1" x14ac:dyDescent="0.2">
      <c r="A393" s="33">
        <v>383</v>
      </c>
      <c r="B393" s="53" t="s">
        <v>497</v>
      </c>
      <c r="C393" s="31">
        <v>1739.55</v>
      </c>
      <c r="D393" s="36">
        <v>1745.3</v>
      </c>
      <c r="E393" s="36">
        <v>1716.25</v>
      </c>
      <c r="F393" s="36">
        <v>1692.95</v>
      </c>
      <c r="G393" s="36">
        <v>1663.9</v>
      </c>
      <c r="H393" s="36">
        <v>1768.6</v>
      </c>
      <c r="I393" s="36">
        <v>1797.6499999999996</v>
      </c>
      <c r="J393" s="36">
        <v>1820.9499999999998</v>
      </c>
      <c r="K393" s="31">
        <v>1774.35</v>
      </c>
      <c r="L393" s="31">
        <v>1722</v>
      </c>
      <c r="M393" s="31">
        <v>2.8040099999999999</v>
      </c>
      <c r="N393" s="1"/>
      <c r="O393" s="1"/>
    </row>
    <row r="394" spans="1:15" ht="12.75" customHeight="1" x14ac:dyDescent="0.2">
      <c r="A394" s="33">
        <v>384</v>
      </c>
      <c r="B394" s="53" t="s">
        <v>209</v>
      </c>
      <c r="C394" s="31">
        <v>287.5</v>
      </c>
      <c r="D394" s="36">
        <v>287.7</v>
      </c>
      <c r="E394" s="36">
        <v>282.79999999999995</v>
      </c>
      <c r="F394" s="36">
        <v>278.09999999999997</v>
      </c>
      <c r="G394" s="36">
        <v>273.19999999999993</v>
      </c>
      <c r="H394" s="36">
        <v>292.39999999999998</v>
      </c>
      <c r="I394" s="36">
        <v>297.29999999999995</v>
      </c>
      <c r="J394" s="36">
        <v>302</v>
      </c>
      <c r="K394" s="31">
        <v>292.60000000000002</v>
      </c>
      <c r="L394" s="31">
        <v>283</v>
      </c>
      <c r="M394" s="31">
        <v>96.069180000000003</v>
      </c>
      <c r="N394" s="1"/>
      <c r="O394" s="1"/>
    </row>
    <row r="395" spans="1:15" ht="12.75" customHeight="1" x14ac:dyDescent="0.2">
      <c r="A395" s="33">
        <v>385</v>
      </c>
      <c r="B395" s="53" t="s">
        <v>210</v>
      </c>
      <c r="C395" s="31">
        <v>434.3</v>
      </c>
      <c r="D395" s="36">
        <v>434.36666666666662</v>
      </c>
      <c r="E395" s="36">
        <v>428.58333333333326</v>
      </c>
      <c r="F395" s="36">
        <v>422.86666666666662</v>
      </c>
      <c r="G395" s="36">
        <v>417.08333333333326</v>
      </c>
      <c r="H395" s="36">
        <v>440.08333333333326</v>
      </c>
      <c r="I395" s="36">
        <v>445.86666666666667</v>
      </c>
      <c r="J395" s="36">
        <v>451.58333333333326</v>
      </c>
      <c r="K395" s="31">
        <v>440.15</v>
      </c>
      <c r="L395" s="31">
        <v>428.65</v>
      </c>
      <c r="M395" s="31">
        <v>74.41404</v>
      </c>
      <c r="N395" s="1"/>
      <c r="O395" s="1"/>
    </row>
    <row r="396" spans="1:15" ht="12.75" customHeight="1" x14ac:dyDescent="0.2">
      <c r="A396" s="33">
        <v>386</v>
      </c>
      <c r="B396" s="53" t="s">
        <v>498</v>
      </c>
      <c r="C396" s="31">
        <v>175.4</v>
      </c>
      <c r="D396" s="36">
        <v>175.36666666666667</v>
      </c>
      <c r="E396" s="36">
        <v>174.43333333333334</v>
      </c>
      <c r="F396" s="36">
        <v>173.46666666666667</v>
      </c>
      <c r="G396" s="36">
        <v>172.53333333333333</v>
      </c>
      <c r="H396" s="36">
        <v>176.33333333333334</v>
      </c>
      <c r="I396" s="36">
        <v>177.26666666666668</v>
      </c>
      <c r="J396" s="36">
        <v>178.23333333333335</v>
      </c>
      <c r="K396" s="31">
        <v>176.3</v>
      </c>
      <c r="L396" s="31">
        <v>174.4</v>
      </c>
      <c r="M396" s="31">
        <v>13.9999</v>
      </c>
      <c r="N396" s="1"/>
      <c r="O396" s="1"/>
    </row>
    <row r="397" spans="1:15" ht="12.75" customHeight="1" x14ac:dyDescent="0.2">
      <c r="A397" s="33">
        <v>387</v>
      </c>
      <c r="B397" s="53" t="s">
        <v>499</v>
      </c>
      <c r="C397" s="31">
        <v>902.05</v>
      </c>
      <c r="D397" s="36">
        <v>902.7833333333333</v>
      </c>
      <c r="E397" s="36">
        <v>899.26666666666665</v>
      </c>
      <c r="F397" s="36">
        <v>896.48333333333335</v>
      </c>
      <c r="G397" s="36">
        <v>892.9666666666667</v>
      </c>
      <c r="H397" s="36">
        <v>905.56666666666661</v>
      </c>
      <c r="I397" s="36">
        <v>909.08333333333326</v>
      </c>
      <c r="J397" s="36">
        <v>911.86666666666656</v>
      </c>
      <c r="K397" s="31">
        <v>906.3</v>
      </c>
      <c r="L397" s="31">
        <v>900</v>
      </c>
      <c r="M397" s="31">
        <v>0.85118000000000005</v>
      </c>
      <c r="N397" s="1"/>
      <c r="O397" s="1"/>
    </row>
    <row r="398" spans="1:15" ht="12.75" customHeight="1" x14ac:dyDescent="0.2">
      <c r="A398" s="33">
        <v>388</v>
      </c>
      <c r="B398" s="53" t="s">
        <v>211</v>
      </c>
      <c r="C398" s="31">
        <v>2607.6999999999998</v>
      </c>
      <c r="D398" s="36">
        <v>2608.5166666666664</v>
      </c>
      <c r="E398" s="36">
        <v>2597.1833333333329</v>
      </c>
      <c r="F398" s="36">
        <v>2586.6666666666665</v>
      </c>
      <c r="G398" s="36">
        <v>2575.333333333333</v>
      </c>
      <c r="H398" s="36">
        <v>2619.0333333333328</v>
      </c>
      <c r="I398" s="36">
        <v>2630.3666666666668</v>
      </c>
      <c r="J398" s="36">
        <v>2640.8833333333328</v>
      </c>
      <c r="K398" s="31">
        <v>2619.85</v>
      </c>
      <c r="L398" s="31">
        <v>2598</v>
      </c>
      <c r="M398" s="31">
        <v>40.432029999999997</v>
      </c>
      <c r="N398" s="1"/>
      <c r="O398" s="1"/>
    </row>
    <row r="399" spans="1:15" ht="12.75" customHeight="1" x14ac:dyDescent="0.2">
      <c r="A399" s="33">
        <v>389</v>
      </c>
      <c r="B399" s="53" t="s">
        <v>500</v>
      </c>
      <c r="C399" s="31">
        <v>113.45</v>
      </c>
      <c r="D399" s="36">
        <v>113.63333333333333</v>
      </c>
      <c r="E399" s="36">
        <v>112.31666666666665</v>
      </c>
      <c r="F399" s="36">
        <v>111.18333333333332</v>
      </c>
      <c r="G399" s="36">
        <v>109.86666666666665</v>
      </c>
      <c r="H399" s="36">
        <v>114.76666666666665</v>
      </c>
      <c r="I399" s="36">
        <v>116.08333333333331</v>
      </c>
      <c r="J399" s="36">
        <v>117.21666666666665</v>
      </c>
      <c r="K399" s="31">
        <v>114.95</v>
      </c>
      <c r="L399" s="31">
        <v>112.5</v>
      </c>
      <c r="M399" s="31">
        <v>13.94848</v>
      </c>
      <c r="N399" s="1"/>
      <c r="O399" s="1"/>
    </row>
    <row r="400" spans="1:15" ht="12.75" customHeight="1" x14ac:dyDescent="0.2">
      <c r="A400" s="33">
        <v>390</v>
      </c>
      <c r="B400" s="53" t="s">
        <v>487</v>
      </c>
      <c r="C400" s="31">
        <v>805.35</v>
      </c>
      <c r="D400" s="36">
        <v>803.05000000000007</v>
      </c>
      <c r="E400" s="36">
        <v>798.55000000000018</v>
      </c>
      <c r="F400" s="36">
        <v>791.75000000000011</v>
      </c>
      <c r="G400" s="36">
        <v>787.25000000000023</v>
      </c>
      <c r="H400" s="36">
        <v>809.85000000000014</v>
      </c>
      <c r="I400" s="36">
        <v>814.34999999999991</v>
      </c>
      <c r="J400" s="36">
        <v>821.15000000000009</v>
      </c>
      <c r="K400" s="31">
        <v>807.55</v>
      </c>
      <c r="L400" s="31">
        <v>796.25</v>
      </c>
      <c r="M400" s="31">
        <v>0.89468999999999999</v>
      </c>
      <c r="N400" s="1"/>
      <c r="O400" s="1"/>
    </row>
    <row r="401" spans="1:15" ht="12.75" customHeight="1" x14ac:dyDescent="0.2">
      <c r="A401" s="33">
        <v>391</v>
      </c>
      <c r="B401" s="53" t="s">
        <v>488</v>
      </c>
      <c r="C401" s="31">
        <v>511.75</v>
      </c>
      <c r="D401" s="36">
        <v>514.65</v>
      </c>
      <c r="E401" s="36">
        <v>504.29999999999995</v>
      </c>
      <c r="F401" s="36">
        <v>496.84999999999997</v>
      </c>
      <c r="G401" s="36">
        <v>486.49999999999994</v>
      </c>
      <c r="H401" s="36">
        <v>522.09999999999991</v>
      </c>
      <c r="I401" s="36">
        <v>532.45000000000005</v>
      </c>
      <c r="J401" s="36">
        <v>539.9</v>
      </c>
      <c r="K401" s="31">
        <v>525</v>
      </c>
      <c r="L401" s="31">
        <v>507.2</v>
      </c>
      <c r="M401" s="31">
        <v>9.4049800000000001</v>
      </c>
      <c r="N401" s="1"/>
      <c r="O401" s="1"/>
    </row>
    <row r="402" spans="1:15" ht="12.75" customHeight="1" x14ac:dyDescent="0.2">
      <c r="A402" s="33">
        <v>392</v>
      </c>
      <c r="B402" s="53" t="s">
        <v>501</v>
      </c>
      <c r="C402" s="31">
        <v>815.45</v>
      </c>
      <c r="D402" s="36">
        <v>817.30000000000007</v>
      </c>
      <c r="E402" s="36">
        <v>807.60000000000014</v>
      </c>
      <c r="F402" s="36">
        <v>799.75000000000011</v>
      </c>
      <c r="G402" s="36">
        <v>790.05000000000018</v>
      </c>
      <c r="H402" s="36">
        <v>825.15000000000009</v>
      </c>
      <c r="I402" s="36">
        <v>834.85000000000014</v>
      </c>
      <c r="J402" s="36">
        <v>842.7</v>
      </c>
      <c r="K402" s="31">
        <v>827</v>
      </c>
      <c r="L402" s="31">
        <v>809.45</v>
      </c>
      <c r="M402" s="31">
        <v>1.81656</v>
      </c>
      <c r="N402" s="1"/>
      <c r="O402" s="1"/>
    </row>
    <row r="403" spans="1:15" ht="12.75" customHeight="1" x14ac:dyDescent="0.2">
      <c r="A403" s="33">
        <v>393</v>
      </c>
      <c r="B403" s="53" t="s">
        <v>502</v>
      </c>
      <c r="C403" s="31">
        <v>1669.9</v>
      </c>
      <c r="D403" s="36">
        <v>1672.25</v>
      </c>
      <c r="E403" s="36">
        <v>1641.15</v>
      </c>
      <c r="F403" s="36">
        <v>1612.4</v>
      </c>
      <c r="G403" s="36">
        <v>1581.3000000000002</v>
      </c>
      <c r="H403" s="36">
        <v>1701</v>
      </c>
      <c r="I403" s="36">
        <v>1732.1</v>
      </c>
      <c r="J403" s="36">
        <v>1760.85</v>
      </c>
      <c r="K403" s="31">
        <v>1703.35</v>
      </c>
      <c r="L403" s="31">
        <v>1643.5</v>
      </c>
      <c r="M403" s="31">
        <v>1.6990099999999999</v>
      </c>
      <c r="N403" s="1"/>
      <c r="O403" s="1"/>
    </row>
    <row r="404" spans="1:15" ht="12.75" customHeight="1" x14ac:dyDescent="0.2">
      <c r="A404" s="33">
        <v>394</v>
      </c>
      <c r="B404" s="53" t="s">
        <v>181</v>
      </c>
      <c r="C404" s="31">
        <v>104.05</v>
      </c>
      <c r="D404" s="36">
        <v>104.58333333333333</v>
      </c>
      <c r="E404" s="36">
        <v>102.51666666666665</v>
      </c>
      <c r="F404" s="36">
        <v>100.98333333333332</v>
      </c>
      <c r="G404" s="36">
        <v>98.916666666666643</v>
      </c>
      <c r="H404" s="36">
        <v>106.11666666666666</v>
      </c>
      <c r="I404" s="36">
        <v>108.18333333333335</v>
      </c>
      <c r="J404" s="36">
        <v>109.71666666666667</v>
      </c>
      <c r="K404" s="31">
        <v>106.65</v>
      </c>
      <c r="L404" s="31">
        <v>103.05</v>
      </c>
      <c r="M404" s="31">
        <v>241.61892</v>
      </c>
      <c r="N404" s="1"/>
      <c r="O404" s="1"/>
    </row>
    <row r="405" spans="1:15" ht="12.75" customHeight="1" x14ac:dyDescent="0.2">
      <c r="A405" s="33">
        <v>395</v>
      </c>
      <c r="B405" s="53" t="s">
        <v>505</v>
      </c>
      <c r="C405" s="31">
        <v>8417.25</v>
      </c>
      <c r="D405" s="36">
        <v>8385.3000000000011</v>
      </c>
      <c r="E405" s="36">
        <v>8330.6000000000022</v>
      </c>
      <c r="F405" s="36">
        <v>8243.9500000000007</v>
      </c>
      <c r="G405" s="36">
        <v>8189.2500000000018</v>
      </c>
      <c r="H405" s="36">
        <v>8471.9500000000025</v>
      </c>
      <c r="I405" s="36">
        <v>8526.6500000000033</v>
      </c>
      <c r="J405" s="36">
        <v>8613.3000000000029</v>
      </c>
      <c r="K405" s="31">
        <v>8440</v>
      </c>
      <c r="L405" s="31">
        <v>8298.65</v>
      </c>
      <c r="M405" s="31">
        <v>8.763E-2</v>
      </c>
      <c r="N405" s="1"/>
      <c r="O405" s="1"/>
    </row>
    <row r="406" spans="1:15" ht="12.75" customHeight="1" x14ac:dyDescent="0.2">
      <c r="A406" s="33">
        <v>396</v>
      </c>
      <c r="B406" s="53" t="s">
        <v>506</v>
      </c>
      <c r="C406" s="31">
        <v>1423.05</v>
      </c>
      <c r="D406" s="36">
        <v>1423.4000000000003</v>
      </c>
      <c r="E406" s="36">
        <v>1406.8000000000006</v>
      </c>
      <c r="F406" s="36">
        <v>1390.5500000000004</v>
      </c>
      <c r="G406" s="36">
        <v>1373.9500000000007</v>
      </c>
      <c r="H406" s="36">
        <v>1439.6500000000005</v>
      </c>
      <c r="I406" s="36">
        <v>1456.2500000000005</v>
      </c>
      <c r="J406" s="36">
        <v>1472.5000000000005</v>
      </c>
      <c r="K406" s="31">
        <v>1440</v>
      </c>
      <c r="L406" s="31">
        <v>1407.15</v>
      </c>
      <c r="M406" s="31">
        <v>2.2123599999999999</v>
      </c>
      <c r="N406" s="1"/>
      <c r="O406" s="1"/>
    </row>
    <row r="407" spans="1:15" ht="12.75" customHeight="1" x14ac:dyDescent="0.2">
      <c r="A407" s="33">
        <v>397</v>
      </c>
      <c r="B407" s="53" t="s">
        <v>213</v>
      </c>
      <c r="C407" s="31">
        <v>771.6</v>
      </c>
      <c r="D407" s="36">
        <v>773.18333333333339</v>
      </c>
      <c r="E407" s="36">
        <v>766.41666666666674</v>
      </c>
      <c r="F407" s="36">
        <v>761.23333333333335</v>
      </c>
      <c r="G407" s="36">
        <v>754.4666666666667</v>
      </c>
      <c r="H407" s="36">
        <v>778.36666666666679</v>
      </c>
      <c r="I407" s="36">
        <v>785.13333333333344</v>
      </c>
      <c r="J407" s="36">
        <v>790.31666666666683</v>
      </c>
      <c r="K407" s="31">
        <v>779.95</v>
      </c>
      <c r="L407" s="31">
        <v>768</v>
      </c>
      <c r="M407" s="31">
        <v>15.46574</v>
      </c>
      <c r="N407" s="1"/>
      <c r="O407" s="1"/>
    </row>
    <row r="408" spans="1:15" ht="12.75" customHeight="1" x14ac:dyDescent="0.2">
      <c r="A408" s="33">
        <v>398</v>
      </c>
      <c r="B408" s="53" t="s">
        <v>214</v>
      </c>
      <c r="C408" s="31">
        <v>1454.15</v>
      </c>
      <c r="D408" s="36">
        <v>1451.95</v>
      </c>
      <c r="E408" s="36">
        <v>1435.9</v>
      </c>
      <c r="F408" s="36">
        <v>1417.65</v>
      </c>
      <c r="G408" s="36">
        <v>1401.6000000000001</v>
      </c>
      <c r="H408" s="36">
        <v>1470.2</v>
      </c>
      <c r="I408" s="36">
        <v>1486.2499999999998</v>
      </c>
      <c r="J408" s="36">
        <v>1504.5</v>
      </c>
      <c r="K408" s="31">
        <v>1468</v>
      </c>
      <c r="L408" s="31">
        <v>1433.7</v>
      </c>
      <c r="M408" s="31">
        <v>12.582800000000001</v>
      </c>
      <c r="N408" s="1"/>
      <c r="O408" s="1"/>
    </row>
    <row r="409" spans="1:15" ht="12.75" customHeight="1" x14ac:dyDescent="0.2">
      <c r="A409" s="33">
        <v>399</v>
      </c>
      <c r="B409" s="53" t="s">
        <v>507</v>
      </c>
      <c r="C409" s="31">
        <v>3225.95</v>
      </c>
      <c r="D409" s="36">
        <v>3194.6333333333332</v>
      </c>
      <c r="E409" s="36">
        <v>3139.3166666666666</v>
      </c>
      <c r="F409" s="36">
        <v>3052.6833333333334</v>
      </c>
      <c r="G409" s="36">
        <v>2997.3666666666668</v>
      </c>
      <c r="H409" s="36">
        <v>3281.2666666666664</v>
      </c>
      <c r="I409" s="36">
        <v>3336.583333333333</v>
      </c>
      <c r="J409" s="36">
        <v>3423.2166666666662</v>
      </c>
      <c r="K409" s="31">
        <v>3249.95</v>
      </c>
      <c r="L409" s="31">
        <v>3108</v>
      </c>
      <c r="M409" s="31">
        <v>1.0636699999999999</v>
      </c>
      <c r="N409" s="1"/>
      <c r="O409" s="1"/>
    </row>
    <row r="410" spans="1:15" ht="12.75" customHeight="1" x14ac:dyDescent="0.2">
      <c r="A410" s="33">
        <v>400</v>
      </c>
      <c r="B410" s="53" t="s">
        <v>508</v>
      </c>
      <c r="C410" s="31">
        <v>444</v>
      </c>
      <c r="D410" s="36">
        <v>444.68333333333334</v>
      </c>
      <c r="E410" s="36">
        <v>437.36666666666667</v>
      </c>
      <c r="F410" s="36">
        <v>430.73333333333335</v>
      </c>
      <c r="G410" s="36">
        <v>423.41666666666669</v>
      </c>
      <c r="H410" s="36">
        <v>451.31666666666666</v>
      </c>
      <c r="I410" s="36">
        <v>458.63333333333338</v>
      </c>
      <c r="J410" s="36">
        <v>465.26666666666665</v>
      </c>
      <c r="K410" s="31">
        <v>452</v>
      </c>
      <c r="L410" s="31">
        <v>438.05</v>
      </c>
      <c r="M410" s="31">
        <v>1.0382400000000001</v>
      </c>
      <c r="N410" s="1"/>
      <c r="O410" s="1"/>
    </row>
    <row r="411" spans="1:15" ht="12.75" customHeight="1" x14ac:dyDescent="0.2">
      <c r="A411" s="33">
        <v>401</v>
      </c>
      <c r="B411" s="53" t="s">
        <v>509</v>
      </c>
      <c r="C411" s="31">
        <v>692</v>
      </c>
      <c r="D411" s="36">
        <v>694.01666666666677</v>
      </c>
      <c r="E411" s="36">
        <v>684.08333333333348</v>
      </c>
      <c r="F411" s="36">
        <v>676.16666666666674</v>
      </c>
      <c r="G411" s="36">
        <v>666.23333333333346</v>
      </c>
      <c r="H411" s="36">
        <v>701.93333333333351</v>
      </c>
      <c r="I411" s="36">
        <v>711.86666666666667</v>
      </c>
      <c r="J411" s="36">
        <v>719.78333333333353</v>
      </c>
      <c r="K411" s="31">
        <v>703.95</v>
      </c>
      <c r="L411" s="31">
        <v>686.1</v>
      </c>
      <c r="M411" s="31">
        <v>0.49975999999999998</v>
      </c>
      <c r="N411" s="1"/>
      <c r="O411" s="1"/>
    </row>
    <row r="412" spans="1:15" ht="12.75" customHeight="1" x14ac:dyDescent="0.2">
      <c r="A412" s="33">
        <v>402</v>
      </c>
      <c r="B412" t="s">
        <v>216</v>
      </c>
      <c r="C412" s="31">
        <v>27023.3</v>
      </c>
      <c r="D412" s="36">
        <v>27401.566666666666</v>
      </c>
      <c r="E412" s="36">
        <v>26553.083333333332</v>
      </c>
      <c r="F412" s="36">
        <v>26082.866666666665</v>
      </c>
      <c r="G412" s="36">
        <v>25234.383333333331</v>
      </c>
      <c r="H412" s="36">
        <v>27871.783333333333</v>
      </c>
      <c r="I412" s="36">
        <v>28720.26666666667</v>
      </c>
      <c r="J412" s="36">
        <v>29190.483333333334</v>
      </c>
      <c r="K412" s="31">
        <v>28250.05</v>
      </c>
      <c r="L412" s="31">
        <v>26931.35</v>
      </c>
      <c r="M412" s="31">
        <v>0.78459000000000001</v>
      </c>
      <c r="N412" s="1"/>
      <c r="O412" s="1"/>
    </row>
    <row r="413" spans="1:15" ht="12.75" customHeight="1" x14ac:dyDescent="0.2">
      <c r="A413" s="33">
        <v>403</v>
      </c>
      <c r="B413" s="53" t="s">
        <v>510</v>
      </c>
      <c r="C413" s="31">
        <v>47.25</v>
      </c>
      <c r="D413" s="36">
        <v>47.5</v>
      </c>
      <c r="E413" s="36">
        <v>46.75</v>
      </c>
      <c r="F413" s="36">
        <v>46.25</v>
      </c>
      <c r="G413" s="36">
        <v>45.5</v>
      </c>
      <c r="H413" s="36">
        <v>48</v>
      </c>
      <c r="I413" s="36">
        <v>48.75</v>
      </c>
      <c r="J413" s="36">
        <v>49.25</v>
      </c>
      <c r="K413" s="31">
        <v>48.25</v>
      </c>
      <c r="L413" s="31">
        <v>47</v>
      </c>
      <c r="M413" s="31">
        <v>128.25104999999999</v>
      </c>
      <c r="N413" s="1"/>
      <c r="O413" s="1"/>
    </row>
    <row r="414" spans="1:15" ht="12.75" customHeight="1" x14ac:dyDescent="0.2">
      <c r="A414" s="33">
        <v>404</v>
      </c>
      <c r="B414" s="53" t="s">
        <v>219</v>
      </c>
      <c r="C414" s="31">
        <v>2172.4</v>
      </c>
      <c r="D414" s="36">
        <v>2156.1999999999998</v>
      </c>
      <c r="E414" s="36">
        <v>2135.6499999999996</v>
      </c>
      <c r="F414" s="36">
        <v>2098.8999999999996</v>
      </c>
      <c r="G414" s="36">
        <v>2078.3499999999995</v>
      </c>
      <c r="H414" s="36">
        <v>2192.9499999999998</v>
      </c>
      <c r="I414" s="36">
        <v>2213.5</v>
      </c>
      <c r="J414" s="36">
        <v>2250.25</v>
      </c>
      <c r="K414" s="31">
        <v>2176.75</v>
      </c>
      <c r="L414" s="31">
        <v>2119.4499999999998</v>
      </c>
      <c r="M414" s="31">
        <v>16.228870000000001</v>
      </c>
      <c r="N414" s="1"/>
      <c r="O414" s="1"/>
    </row>
    <row r="415" spans="1:15" ht="12.75" customHeight="1" x14ac:dyDescent="0.2">
      <c r="A415" s="33">
        <v>405</v>
      </c>
      <c r="B415" s="53" t="s">
        <v>511</v>
      </c>
      <c r="C415" s="31">
        <v>653.75</v>
      </c>
      <c r="D415" s="36">
        <v>655.58333333333337</v>
      </c>
      <c r="E415" s="36">
        <v>643.16666666666674</v>
      </c>
      <c r="F415" s="36">
        <v>632.58333333333337</v>
      </c>
      <c r="G415" s="36">
        <v>620.16666666666674</v>
      </c>
      <c r="H415" s="36">
        <v>666.16666666666674</v>
      </c>
      <c r="I415" s="36">
        <v>678.58333333333348</v>
      </c>
      <c r="J415" s="36">
        <v>689.16666666666674</v>
      </c>
      <c r="K415" s="31">
        <v>668</v>
      </c>
      <c r="L415" s="31">
        <v>645</v>
      </c>
      <c r="M415" s="31">
        <v>10.534829999999999</v>
      </c>
      <c r="N415" s="1"/>
      <c r="O415" s="1"/>
    </row>
    <row r="416" spans="1:15" ht="12.75" customHeight="1" x14ac:dyDescent="0.2">
      <c r="A416" s="33">
        <v>406</v>
      </c>
      <c r="B416" s="53" t="s">
        <v>217</v>
      </c>
      <c r="C416" s="31">
        <v>4077.2</v>
      </c>
      <c r="D416" s="36">
        <v>4082.9166666666665</v>
      </c>
      <c r="E416" s="36">
        <v>4051.2833333333328</v>
      </c>
      <c r="F416" s="36">
        <v>4025.3666666666663</v>
      </c>
      <c r="G416" s="36">
        <v>3993.7333333333327</v>
      </c>
      <c r="H416" s="36">
        <v>4108.833333333333</v>
      </c>
      <c r="I416" s="36">
        <v>4140.4666666666672</v>
      </c>
      <c r="J416" s="36">
        <v>4166.3833333333332</v>
      </c>
      <c r="K416" s="31">
        <v>4114.55</v>
      </c>
      <c r="L416" s="31">
        <v>4057</v>
      </c>
      <c r="M416" s="31">
        <v>1.4003699999999999</v>
      </c>
      <c r="N416" s="1"/>
      <c r="O416" s="1"/>
    </row>
    <row r="417" spans="1:15" ht="12.75" customHeight="1" x14ac:dyDescent="0.2">
      <c r="A417" s="33">
        <v>407</v>
      </c>
      <c r="B417" s="53" t="s">
        <v>503</v>
      </c>
      <c r="C417" s="31">
        <v>94.75</v>
      </c>
      <c r="D417" s="36">
        <v>95.25</v>
      </c>
      <c r="E417" s="36">
        <v>93.5</v>
      </c>
      <c r="F417" s="36">
        <v>92.25</v>
      </c>
      <c r="G417" s="36">
        <v>90.5</v>
      </c>
      <c r="H417" s="36">
        <v>96.5</v>
      </c>
      <c r="I417" s="36">
        <v>98.25</v>
      </c>
      <c r="J417" s="36">
        <v>99.5</v>
      </c>
      <c r="K417" s="31">
        <v>97</v>
      </c>
      <c r="L417" s="31">
        <v>94</v>
      </c>
      <c r="M417" s="31">
        <v>462.19734999999997</v>
      </c>
      <c r="N417" s="1"/>
      <c r="O417" s="1"/>
    </row>
    <row r="418" spans="1:15" ht="12.75" customHeight="1" x14ac:dyDescent="0.2">
      <c r="A418" s="33">
        <v>408</v>
      </c>
      <c r="B418" s="53" t="s">
        <v>504</v>
      </c>
      <c r="C418" s="31">
        <v>4589.7</v>
      </c>
      <c r="D418" s="36">
        <v>4576.2999999999993</v>
      </c>
      <c r="E418" s="36">
        <v>4544.1999999999989</v>
      </c>
      <c r="F418" s="36">
        <v>4498.7</v>
      </c>
      <c r="G418" s="36">
        <v>4466.5999999999995</v>
      </c>
      <c r="H418" s="36">
        <v>4621.7999999999984</v>
      </c>
      <c r="I418" s="36">
        <v>4653.8999999999987</v>
      </c>
      <c r="J418" s="36">
        <v>4699.3999999999978</v>
      </c>
      <c r="K418" s="31">
        <v>4608.3999999999996</v>
      </c>
      <c r="L418" s="31">
        <v>4530.8</v>
      </c>
      <c r="M418" s="31">
        <v>0.18088000000000001</v>
      </c>
      <c r="N418" s="1"/>
      <c r="O418" s="1"/>
    </row>
    <row r="419" spans="1:15" ht="12.75" customHeight="1" x14ac:dyDescent="0.2">
      <c r="A419" s="33">
        <v>409</v>
      </c>
      <c r="B419" s="53" t="s">
        <v>512</v>
      </c>
      <c r="C419" s="31">
        <v>1269.2</v>
      </c>
      <c r="D419" s="36">
        <v>1269.75</v>
      </c>
      <c r="E419" s="36">
        <v>1234.7</v>
      </c>
      <c r="F419" s="36">
        <v>1200.2</v>
      </c>
      <c r="G419" s="36">
        <v>1165.1500000000001</v>
      </c>
      <c r="H419" s="36">
        <v>1304.25</v>
      </c>
      <c r="I419" s="36">
        <v>1339.3000000000002</v>
      </c>
      <c r="J419" s="36">
        <v>1373.8</v>
      </c>
      <c r="K419" s="31">
        <v>1304.8</v>
      </c>
      <c r="L419" s="31">
        <v>1235.25</v>
      </c>
      <c r="M419" s="31">
        <v>43.134210000000003</v>
      </c>
      <c r="N419" s="1"/>
      <c r="O419" s="1"/>
    </row>
    <row r="420" spans="1:15" ht="12.75" customHeight="1" x14ac:dyDescent="0.2">
      <c r="A420" s="33">
        <v>410</v>
      </c>
      <c r="B420" s="53" t="s">
        <v>513</v>
      </c>
      <c r="C420" s="31">
        <v>6703.5</v>
      </c>
      <c r="D420" s="36">
        <v>6729.2</v>
      </c>
      <c r="E420" s="36">
        <v>6638.4</v>
      </c>
      <c r="F420" s="36">
        <v>6573.3</v>
      </c>
      <c r="G420" s="36">
        <v>6482.5</v>
      </c>
      <c r="H420" s="36">
        <v>6794.2999999999993</v>
      </c>
      <c r="I420" s="36">
        <v>6885.1</v>
      </c>
      <c r="J420" s="36">
        <v>6950.1999999999989</v>
      </c>
      <c r="K420" s="31">
        <v>6820</v>
      </c>
      <c r="L420" s="31">
        <v>6664.1</v>
      </c>
      <c r="M420" s="31">
        <v>0.69701000000000002</v>
      </c>
      <c r="N420" s="1"/>
      <c r="O420" s="1"/>
    </row>
    <row r="421" spans="1:15" ht="12.75" customHeight="1" x14ac:dyDescent="0.2">
      <c r="A421" s="33">
        <v>411</v>
      </c>
      <c r="B421" s="53" t="s">
        <v>296</v>
      </c>
      <c r="C421" s="31">
        <v>647.1</v>
      </c>
      <c r="D421" s="36">
        <v>651.36666666666667</v>
      </c>
      <c r="E421" s="36">
        <v>639.88333333333333</v>
      </c>
      <c r="F421" s="36">
        <v>632.66666666666663</v>
      </c>
      <c r="G421" s="36">
        <v>621.18333333333328</v>
      </c>
      <c r="H421" s="36">
        <v>658.58333333333337</v>
      </c>
      <c r="I421" s="36">
        <v>670.06666666666672</v>
      </c>
      <c r="J421" s="36">
        <v>677.28333333333342</v>
      </c>
      <c r="K421" s="31">
        <v>662.85</v>
      </c>
      <c r="L421" s="31">
        <v>644.15</v>
      </c>
      <c r="M421" s="31">
        <v>14.46002</v>
      </c>
      <c r="N421" s="1"/>
      <c r="O421" s="1"/>
    </row>
    <row r="422" spans="1:15" ht="12.75" customHeight="1" x14ac:dyDescent="0.2">
      <c r="A422" s="33">
        <v>412</v>
      </c>
      <c r="B422" s="53" t="s">
        <v>514</v>
      </c>
      <c r="C422" s="31">
        <v>715.35</v>
      </c>
      <c r="D422" s="36">
        <v>711.30000000000007</v>
      </c>
      <c r="E422" s="36">
        <v>706.05000000000018</v>
      </c>
      <c r="F422" s="36">
        <v>696.75000000000011</v>
      </c>
      <c r="G422" s="36">
        <v>691.50000000000023</v>
      </c>
      <c r="H422" s="36">
        <v>720.60000000000014</v>
      </c>
      <c r="I422" s="36">
        <v>725.84999999999991</v>
      </c>
      <c r="J422" s="36">
        <v>735.15000000000009</v>
      </c>
      <c r="K422" s="31">
        <v>716.55</v>
      </c>
      <c r="L422" s="31">
        <v>702</v>
      </c>
      <c r="M422" s="31">
        <v>5.4317099999999998</v>
      </c>
      <c r="N422" s="1"/>
      <c r="O422" s="1"/>
    </row>
    <row r="423" spans="1:15" ht="12.75" customHeight="1" x14ac:dyDescent="0.2">
      <c r="A423" s="33">
        <v>413</v>
      </c>
      <c r="B423" s="53" t="s">
        <v>218</v>
      </c>
      <c r="C423" s="31">
        <v>2480.6</v>
      </c>
      <c r="D423" s="36">
        <v>2488.1666666666665</v>
      </c>
      <c r="E423" s="36">
        <v>2453.4333333333329</v>
      </c>
      <c r="F423" s="36">
        <v>2426.2666666666664</v>
      </c>
      <c r="G423" s="36">
        <v>2391.5333333333328</v>
      </c>
      <c r="H423" s="36">
        <v>2515.333333333333</v>
      </c>
      <c r="I423" s="36">
        <v>2550.0666666666666</v>
      </c>
      <c r="J423" s="36">
        <v>2577.2333333333331</v>
      </c>
      <c r="K423" s="31">
        <v>2522.9</v>
      </c>
      <c r="L423" s="31">
        <v>2461</v>
      </c>
      <c r="M423" s="31">
        <v>6.4404000000000003</v>
      </c>
      <c r="N423" s="1"/>
      <c r="O423" s="1"/>
    </row>
    <row r="424" spans="1:15" ht="12.75" customHeight="1" x14ac:dyDescent="0.2">
      <c r="A424" s="33">
        <v>414</v>
      </c>
      <c r="B424" s="53" t="s">
        <v>515</v>
      </c>
      <c r="C424" s="31">
        <v>549.35</v>
      </c>
      <c r="D424" s="36">
        <v>551.51666666666665</v>
      </c>
      <c r="E424" s="36">
        <v>545.0333333333333</v>
      </c>
      <c r="F424" s="36">
        <v>540.7166666666667</v>
      </c>
      <c r="G424" s="36">
        <v>534.23333333333335</v>
      </c>
      <c r="H424" s="36">
        <v>555.83333333333326</v>
      </c>
      <c r="I424" s="36">
        <v>562.31666666666661</v>
      </c>
      <c r="J424" s="36">
        <v>566.63333333333321</v>
      </c>
      <c r="K424" s="31">
        <v>558</v>
      </c>
      <c r="L424" s="31">
        <v>547.20000000000005</v>
      </c>
      <c r="M424" s="31">
        <v>14.770379999999999</v>
      </c>
      <c r="N424" s="1"/>
      <c r="O424" s="1"/>
    </row>
    <row r="425" spans="1:15" ht="12.75" customHeight="1" x14ac:dyDescent="0.2">
      <c r="A425" s="33">
        <v>415</v>
      </c>
      <c r="B425" s="53" t="s">
        <v>215</v>
      </c>
      <c r="C425" s="31">
        <v>641.95000000000005</v>
      </c>
      <c r="D425" s="36">
        <v>643.81666666666672</v>
      </c>
      <c r="E425" s="36">
        <v>635.88333333333344</v>
      </c>
      <c r="F425" s="36">
        <v>629.81666666666672</v>
      </c>
      <c r="G425" s="36">
        <v>621.88333333333344</v>
      </c>
      <c r="H425" s="36">
        <v>649.88333333333344</v>
      </c>
      <c r="I425" s="36">
        <v>657.81666666666661</v>
      </c>
      <c r="J425" s="36">
        <v>663.88333333333344</v>
      </c>
      <c r="K425" s="31">
        <v>651.75</v>
      </c>
      <c r="L425" s="31">
        <v>637.75</v>
      </c>
      <c r="M425" s="31">
        <v>159.84585000000001</v>
      </c>
      <c r="N425" s="1"/>
      <c r="O425" s="1"/>
    </row>
    <row r="426" spans="1:15" ht="12.75" customHeight="1" x14ac:dyDescent="0.2">
      <c r="A426" s="33">
        <v>416</v>
      </c>
      <c r="B426" s="53" t="s">
        <v>212</v>
      </c>
      <c r="C426" s="31">
        <v>116.95</v>
      </c>
      <c r="D426" s="36">
        <v>117.8</v>
      </c>
      <c r="E426" s="36">
        <v>114.85</v>
      </c>
      <c r="F426" s="36">
        <v>112.75</v>
      </c>
      <c r="G426" s="36">
        <v>109.8</v>
      </c>
      <c r="H426" s="36">
        <v>119.89999999999999</v>
      </c>
      <c r="I426" s="36">
        <v>122.85000000000001</v>
      </c>
      <c r="J426" s="36">
        <v>124.94999999999999</v>
      </c>
      <c r="K426" s="31">
        <v>120.75</v>
      </c>
      <c r="L426" s="31">
        <v>115.7</v>
      </c>
      <c r="M426" s="31">
        <v>227.84092999999999</v>
      </c>
      <c r="N426" s="1"/>
      <c r="O426" s="1"/>
    </row>
    <row r="427" spans="1:15" ht="12.75" customHeight="1" x14ac:dyDescent="0.2">
      <c r="A427" s="33">
        <v>417</v>
      </c>
      <c r="B427" s="53" t="s">
        <v>516</v>
      </c>
      <c r="C427" s="31">
        <v>448.1</v>
      </c>
      <c r="D427" s="36">
        <v>447.0333333333333</v>
      </c>
      <c r="E427" s="36">
        <v>444.06666666666661</v>
      </c>
      <c r="F427" s="36">
        <v>440.0333333333333</v>
      </c>
      <c r="G427" s="36">
        <v>437.06666666666661</v>
      </c>
      <c r="H427" s="36">
        <v>451.06666666666661</v>
      </c>
      <c r="I427" s="36">
        <v>454.0333333333333</v>
      </c>
      <c r="J427" s="36">
        <v>458.06666666666661</v>
      </c>
      <c r="K427" s="31">
        <v>450</v>
      </c>
      <c r="L427" s="31">
        <v>443</v>
      </c>
      <c r="M427" s="31">
        <v>8.7977399999999992</v>
      </c>
      <c r="N427" s="1"/>
      <c r="O427" s="1"/>
    </row>
    <row r="428" spans="1:15" ht="12.75" customHeight="1" x14ac:dyDescent="0.2">
      <c r="A428" s="33">
        <v>418</v>
      </c>
      <c r="B428" s="53" t="s">
        <v>517</v>
      </c>
      <c r="C428" s="31">
        <v>148.1</v>
      </c>
      <c r="D428" s="36">
        <v>148.43333333333334</v>
      </c>
      <c r="E428" s="36">
        <v>146.86666666666667</v>
      </c>
      <c r="F428" s="36">
        <v>145.63333333333333</v>
      </c>
      <c r="G428" s="36">
        <v>144.06666666666666</v>
      </c>
      <c r="H428" s="36">
        <v>149.66666666666669</v>
      </c>
      <c r="I428" s="36">
        <v>151.23333333333335</v>
      </c>
      <c r="J428" s="36">
        <v>152.4666666666667</v>
      </c>
      <c r="K428" s="31">
        <v>150</v>
      </c>
      <c r="L428" s="31">
        <v>147.19999999999999</v>
      </c>
      <c r="M428" s="31">
        <v>19.347460000000002</v>
      </c>
      <c r="N428" s="1"/>
      <c r="O428" s="1"/>
    </row>
    <row r="429" spans="1:15" ht="12.75" customHeight="1" x14ac:dyDescent="0.2">
      <c r="A429" s="33">
        <v>419</v>
      </c>
      <c r="B429" s="53" t="s">
        <v>518</v>
      </c>
      <c r="C429" s="31">
        <v>417.4</v>
      </c>
      <c r="D429" s="36">
        <v>414.31666666666666</v>
      </c>
      <c r="E429" s="36">
        <v>410.13333333333333</v>
      </c>
      <c r="F429" s="36">
        <v>402.86666666666667</v>
      </c>
      <c r="G429" s="36">
        <v>398.68333333333334</v>
      </c>
      <c r="H429" s="36">
        <v>421.58333333333331</v>
      </c>
      <c r="I429" s="36">
        <v>425.76666666666659</v>
      </c>
      <c r="J429" s="36">
        <v>433.0333333333333</v>
      </c>
      <c r="K429" s="31">
        <v>418.5</v>
      </c>
      <c r="L429" s="31">
        <v>407.05</v>
      </c>
      <c r="M429" s="31">
        <v>14.130570000000001</v>
      </c>
      <c r="N429" s="1"/>
      <c r="O429" s="1"/>
    </row>
    <row r="430" spans="1:15" ht="12.75" customHeight="1" x14ac:dyDescent="0.2">
      <c r="A430" s="33">
        <v>420</v>
      </c>
      <c r="B430" s="53" t="s">
        <v>519</v>
      </c>
      <c r="C430" s="31">
        <v>420.55</v>
      </c>
      <c r="D430" s="36">
        <v>409.63333333333338</v>
      </c>
      <c r="E430" s="36">
        <v>395.91666666666674</v>
      </c>
      <c r="F430" s="36">
        <v>371.28333333333336</v>
      </c>
      <c r="G430" s="36">
        <v>357.56666666666672</v>
      </c>
      <c r="H430" s="36">
        <v>434.26666666666677</v>
      </c>
      <c r="I430" s="36">
        <v>447.98333333333335</v>
      </c>
      <c r="J430" s="36">
        <v>472.61666666666679</v>
      </c>
      <c r="K430" s="31">
        <v>423.35</v>
      </c>
      <c r="L430" s="31">
        <v>385</v>
      </c>
      <c r="M430" s="31">
        <v>75.115049999999997</v>
      </c>
      <c r="N430" s="1"/>
      <c r="O430" s="1"/>
    </row>
    <row r="431" spans="1:15" ht="12.75" customHeight="1" x14ac:dyDescent="0.2">
      <c r="A431" s="33">
        <v>421</v>
      </c>
      <c r="B431" s="53" t="s">
        <v>220</v>
      </c>
      <c r="C431" s="31">
        <v>1300.2</v>
      </c>
      <c r="D431" s="36">
        <v>1301.7333333333333</v>
      </c>
      <c r="E431" s="36">
        <v>1285.4666666666667</v>
      </c>
      <c r="F431" s="36">
        <v>1270.7333333333333</v>
      </c>
      <c r="G431" s="36">
        <v>1254.4666666666667</v>
      </c>
      <c r="H431" s="36">
        <v>1316.4666666666667</v>
      </c>
      <c r="I431" s="36">
        <v>1332.7333333333336</v>
      </c>
      <c r="J431" s="36">
        <v>1347.4666666666667</v>
      </c>
      <c r="K431" s="31">
        <v>1318</v>
      </c>
      <c r="L431" s="31">
        <v>1287</v>
      </c>
      <c r="M431" s="31">
        <v>29.603390000000001</v>
      </c>
      <c r="N431" s="1"/>
      <c r="O431" s="1"/>
    </row>
    <row r="432" spans="1:15" ht="12.75" customHeight="1" x14ac:dyDescent="0.2">
      <c r="A432" s="33">
        <v>422</v>
      </c>
      <c r="B432" s="53" t="s">
        <v>221</v>
      </c>
      <c r="C432" s="31">
        <v>721.3</v>
      </c>
      <c r="D432" s="36">
        <v>724</v>
      </c>
      <c r="E432" s="36">
        <v>713.65</v>
      </c>
      <c r="F432" s="36">
        <v>706</v>
      </c>
      <c r="G432" s="36">
        <v>695.65</v>
      </c>
      <c r="H432" s="36">
        <v>731.65</v>
      </c>
      <c r="I432" s="36">
        <v>741.99999999999989</v>
      </c>
      <c r="J432" s="36">
        <v>749.65</v>
      </c>
      <c r="K432" s="31">
        <v>734.35</v>
      </c>
      <c r="L432" s="31">
        <v>716.35</v>
      </c>
      <c r="M432" s="31">
        <v>5.4406400000000001</v>
      </c>
      <c r="N432" s="1"/>
      <c r="O432" s="1"/>
    </row>
    <row r="433" spans="1:15" ht="12.75" customHeight="1" x14ac:dyDescent="0.2">
      <c r="A433" s="33">
        <v>423</v>
      </c>
      <c r="B433" s="53" t="s">
        <v>520</v>
      </c>
      <c r="C433" s="31">
        <v>3625.85</v>
      </c>
      <c r="D433" s="36">
        <v>3608.1</v>
      </c>
      <c r="E433" s="36">
        <v>3576.2</v>
      </c>
      <c r="F433" s="36">
        <v>3526.5499999999997</v>
      </c>
      <c r="G433" s="36">
        <v>3494.6499999999996</v>
      </c>
      <c r="H433" s="36">
        <v>3657.75</v>
      </c>
      <c r="I433" s="36">
        <v>3689.6500000000005</v>
      </c>
      <c r="J433" s="36">
        <v>3739.3</v>
      </c>
      <c r="K433" s="31">
        <v>3640</v>
      </c>
      <c r="L433" s="31">
        <v>3558.45</v>
      </c>
      <c r="M433" s="31">
        <v>0.16475999999999999</v>
      </c>
      <c r="N433" s="1"/>
      <c r="O433" s="1"/>
    </row>
    <row r="434" spans="1:15" ht="12.75" customHeight="1" x14ac:dyDescent="0.2">
      <c r="A434" s="33">
        <v>424</v>
      </c>
      <c r="B434" s="53" t="s">
        <v>521</v>
      </c>
      <c r="C434" s="31">
        <v>1243.55</v>
      </c>
      <c r="D434" s="36">
        <v>1240.9166666666667</v>
      </c>
      <c r="E434" s="36">
        <v>1227.6333333333334</v>
      </c>
      <c r="F434" s="36">
        <v>1211.7166666666667</v>
      </c>
      <c r="G434" s="36">
        <v>1198.4333333333334</v>
      </c>
      <c r="H434" s="36">
        <v>1256.8333333333335</v>
      </c>
      <c r="I434" s="36">
        <v>1270.1166666666668</v>
      </c>
      <c r="J434" s="36">
        <v>1286.0333333333335</v>
      </c>
      <c r="K434" s="31">
        <v>1254.2</v>
      </c>
      <c r="L434" s="31">
        <v>1225</v>
      </c>
      <c r="M434" s="31">
        <v>0.72694000000000003</v>
      </c>
      <c r="N434" s="1"/>
      <c r="O434" s="1"/>
    </row>
    <row r="435" spans="1:15" ht="12.75" customHeight="1" x14ac:dyDescent="0.2">
      <c r="A435" s="33">
        <v>425</v>
      </c>
      <c r="B435" s="53" t="s">
        <v>522</v>
      </c>
      <c r="C435" s="31">
        <v>458.2</v>
      </c>
      <c r="D435" s="36">
        <v>462.21666666666664</v>
      </c>
      <c r="E435" s="36">
        <v>449.5333333333333</v>
      </c>
      <c r="F435" s="36">
        <v>440.86666666666667</v>
      </c>
      <c r="G435" s="36">
        <v>428.18333333333334</v>
      </c>
      <c r="H435" s="36">
        <v>470.88333333333327</v>
      </c>
      <c r="I435" s="36">
        <v>483.56666666666655</v>
      </c>
      <c r="J435" s="36">
        <v>492.23333333333323</v>
      </c>
      <c r="K435" s="31">
        <v>474.9</v>
      </c>
      <c r="L435" s="31">
        <v>453.55</v>
      </c>
      <c r="M435" s="31">
        <v>10.791679999999999</v>
      </c>
      <c r="N435" s="1"/>
      <c r="O435" s="1"/>
    </row>
    <row r="436" spans="1:15" ht="12.75" customHeight="1" x14ac:dyDescent="0.2">
      <c r="A436" s="33">
        <v>426</v>
      </c>
      <c r="B436" s="53" t="s">
        <v>523</v>
      </c>
      <c r="C436" s="31">
        <v>398.55</v>
      </c>
      <c r="D436" s="36">
        <v>397.83333333333331</v>
      </c>
      <c r="E436" s="36">
        <v>394.71666666666664</v>
      </c>
      <c r="F436" s="36">
        <v>390.88333333333333</v>
      </c>
      <c r="G436" s="36">
        <v>387.76666666666665</v>
      </c>
      <c r="H436" s="36">
        <v>401.66666666666663</v>
      </c>
      <c r="I436" s="36">
        <v>404.7833333333333</v>
      </c>
      <c r="J436" s="36">
        <v>408.61666666666662</v>
      </c>
      <c r="K436" s="31">
        <v>400.95</v>
      </c>
      <c r="L436" s="31">
        <v>394</v>
      </c>
      <c r="M436" s="31">
        <v>1.1616200000000001</v>
      </c>
      <c r="N436" s="1"/>
      <c r="O436" s="1"/>
    </row>
    <row r="437" spans="1:15" ht="12.75" customHeight="1" x14ac:dyDescent="0.2">
      <c r="A437" s="33">
        <v>427</v>
      </c>
      <c r="B437" s="53" t="s">
        <v>524</v>
      </c>
      <c r="C437" s="31">
        <v>4379.6499999999996</v>
      </c>
      <c r="D437" s="36">
        <v>4396.5166666666664</v>
      </c>
      <c r="E437" s="36">
        <v>4343.1333333333332</v>
      </c>
      <c r="F437" s="36">
        <v>4306.6166666666668</v>
      </c>
      <c r="G437" s="36">
        <v>4253.2333333333336</v>
      </c>
      <c r="H437" s="36">
        <v>4433.0333333333328</v>
      </c>
      <c r="I437" s="36">
        <v>4486.4166666666661</v>
      </c>
      <c r="J437" s="36">
        <v>4522.9333333333325</v>
      </c>
      <c r="K437" s="31">
        <v>4449.8999999999996</v>
      </c>
      <c r="L437" s="31">
        <v>4360</v>
      </c>
      <c r="M437" s="31">
        <v>0.53534000000000004</v>
      </c>
      <c r="N437" s="1"/>
      <c r="O437" s="1"/>
    </row>
    <row r="438" spans="1:15" ht="12.75" customHeight="1" x14ac:dyDescent="0.2">
      <c r="A438" s="33">
        <v>428</v>
      </c>
      <c r="B438" s="53" t="s">
        <v>525</v>
      </c>
      <c r="C438" s="31">
        <v>743.9</v>
      </c>
      <c r="D438" s="36">
        <v>747.35</v>
      </c>
      <c r="E438" s="36">
        <v>733.75</v>
      </c>
      <c r="F438" s="36">
        <v>723.6</v>
      </c>
      <c r="G438" s="36">
        <v>710</v>
      </c>
      <c r="H438" s="36">
        <v>757.5</v>
      </c>
      <c r="I438" s="36">
        <v>771.10000000000014</v>
      </c>
      <c r="J438" s="36">
        <v>781.25</v>
      </c>
      <c r="K438" s="31">
        <v>760.95</v>
      </c>
      <c r="L438" s="31">
        <v>737.2</v>
      </c>
      <c r="M438" s="31">
        <v>1.20106</v>
      </c>
      <c r="N438" s="1"/>
      <c r="O438" s="1"/>
    </row>
    <row r="439" spans="1:15" ht="12.75" customHeight="1" x14ac:dyDescent="0.2">
      <c r="A439" s="33">
        <v>429</v>
      </c>
      <c r="B439" s="53" t="s">
        <v>526</v>
      </c>
      <c r="C439" s="31">
        <v>40.6</v>
      </c>
      <c r="D439" s="36">
        <v>39.966666666666669</v>
      </c>
      <c r="E439" s="36">
        <v>39.333333333333336</v>
      </c>
      <c r="F439" s="36">
        <v>38.06666666666667</v>
      </c>
      <c r="G439" s="36">
        <v>37.433333333333337</v>
      </c>
      <c r="H439" s="36">
        <v>41.233333333333334</v>
      </c>
      <c r="I439" s="36">
        <v>41.86666666666666</v>
      </c>
      <c r="J439" s="36">
        <v>43.133333333333333</v>
      </c>
      <c r="K439" s="31">
        <v>40.6</v>
      </c>
      <c r="L439" s="31">
        <v>38.700000000000003</v>
      </c>
      <c r="M439" s="31">
        <v>757.99675999999999</v>
      </c>
      <c r="N439" s="1"/>
      <c r="O439" s="1"/>
    </row>
    <row r="440" spans="1:15" ht="12.75" customHeight="1" x14ac:dyDescent="0.2">
      <c r="A440" s="33">
        <v>430</v>
      </c>
      <c r="B440" s="53" t="s">
        <v>527</v>
      </c>
      <c r="C440" s="31">
        <v>560.25</v>
      </c>
      <c r="D440" s="36">
        <v>552.41666666666663</v>
      </c>
      <c r="E440" s="36">
        <v>538.43333333333328</v>
      </c>
      <c r="F440" s="36">
        <v>516.61666666666667</v>
      </c>
      <c r="G440" s="36">
        <v>502.63333333333333</v>
      </c>
      <c r="H440" s="36">
        <v>574.23333333333323</v>
      </c>
      <c r="I440" s="36">
        <v>588.21666666666658</v>
      </c>
      <c r="J440" s="36">
        <v>610.03333333333319</v>
      </c>
      <c r="K440" s="31">
        <v>566.4</v>
      </c>
      <c r="L440" s="31">
        <v>530.6</v>
      </c>
      <c r="M440" s="31">
        <v>128.59232</v>
      </c>
      <c r="N440" s="1"/>
      <c r="O440" s="1"/>
    </row>
    <row r="441" spans="1:15" ht="12.75" customHeight="1" x14ac:dyDescent="0.2">
      <c r="A441" s="33">
        <v>431</v>
      </c>
      <c r="B441" s="53" t="s">
        <v>222</v>
      </c>
      <c r="C441" s="31">
        <v>723.6</v>
      </c>
      <c r="D441" s="36">
        <v>724.83333333333337</v>
      </c>
      <c r="E441" s="36">
        <v>716.31666666666672</v>
      </c>
      <c r="F441" s="36">
        <v>709.0333333333333</v>
      </c>
      <c r="G441" s="36">
        <v>700.51666666666665</v>
      </c>
      <c r="H441" s="36">
        <v>732.11666666666679</v>
      </c>
      <c r="I441" s="36">
        <v>740.63333333333344</v>
      </c>
      <c r="J441" s="36">
        <v>747.91666666666686</v>
      </c>
      <c r="K441" s="31">
        <v>733.35</v>
      </c>
      <c r="L441" s="31">
        <v>717.55</v>
      </c>
      <c r="M441" s="31">
        <v>7.71509</v>
      </c>
      <c r="N441" s="1"/>
      <c r="O441" s="1"/>
    </row>
    <row r="442" spans="1:15" ht="12.75" customHeight="1" x14ac:dyDescent="0.2">
      <c r="A442" s="33">
        <v>432</v>
      </c>
      <c r="B442" s="53" t="s">
        <v>856</v>
      </c>
      <c r="C442" s="31">
        <v>500.1</v>
      </c>
      <c r="D442" s="36">
        <v>501.86666666666662</v>
      </c>
      <c r="E442" s="36">
        <v>497.38333333333321</v>
      </c>
      <c r="F442" s="36">
        <v>494.66666666666657</v>
      </c>
      <c r="G442" s="36">
        <v>490.18333333333317</v>
      </c>
      <c r="H442" s="36">
        <v>504.58333333333326</v>
      </c>
      <c r="I442" s="36">
        <v>509.06666666666672</v>
      </c>
      <c r="J442" s="36">
        <v>511.7833333333333</v>
      </c>
      <c r="K442" s="31">
        <v>506.35</v>
      </c>
      <c r="L442" s="31">
        <v>499.15</v>
      </c>
      <c r="M442" s="31">
        <v>1.5365500000000001</v>
      </c>
      <c r="N442" s="1"/>
      <c r="O442" s="1"/>
    </row>
    <row r="443" spans="1:15" ht="12.75" customHeight="1" x14ac:dyDescent="0.2">
      <c r="A443" s="33">
        <v>433</v>
      </c>
      <c r="B443" s="53" t="s">
        <v>532</v>
      </c>
      <c r="C443" s="31">
        <v>1104.2</v>
      </c>
      <c r="D443" s="36">
        <v>1097.9833333333333</v>
      </c>
      <c r="E443" s="36">
        <v>1081.2166666666667</v>
      </c>
      <c r="F443" s="36">
        <v>1058.2333333333333</v>
      </c>
      <c r="G443" s="36">
        <v>1041.4666666666667</v>
      </c>
      <c r="H443" s="36">
        <v>1120.9666666666667</v>
      </c>
      <c r="I443" s="36">
        <v>1137.7333333333336</v>
      </c>
      <c r="J443" s="36">
        <v>1160.7166666666667</v>
      </c>
      <c r="K443" s="31">
        <v>1114.75</v>
      </c>
      <c r="L443" s="31">
        <v>1075</v>
      </c>
      <c r="M443" s="31">
        <v>5.9643300000000004</v>
      </c>
      <c r="N443" s="1"/>
      <c r="O443" s="1"/>
    </row>
    <row r="444" spans="1:15" ht="12.75" customHeight="1" x14ac:dyDescent="0.2">
      <c r="A444" s="33">
        <v>434</v>
      </c>
      <c r="B444" s="53" t="s">
        <v>223</v>
      </c>
      <c r="C444" s="31">
        <v>1104.7</v>
      </c>
      <c r="D444" s="36">
        <v>1113.3166666666666</v>
      </c>
      <c r="E444" s="36">
        <v>1085.6333333333332</v>
      </c>
      <c r="F444" s="36">
        <v>1066.5666666666666</v>
      </c>
      <c r="G444" s="36">
        <v>1038.8833333333332</v>
      </c>
      <c r="H444" s="36">
        <v>1132.3833333333332</v>
      </c>
      <c r="I444" s="36">
        <v>1160.0666666666666</v>
      </c>
      <c r="J444" s="36">
        <v>1179.1333333333332</v>
      </c>
      <c r="K444" s="31">
        <v>1141</v>
      </c>
      <c r="L444" s="31">
        <v>1094.25</v>
      </c>
      <c r="M444" s="31">
        <v>16.082059999999998</v>
      </c>
      <c r="N444" s="1"/>
      <c r="O444" s="1"/>
    </row>
    <row r="445" spans="1:15" ht="12.75" customHeight="1" x14ac:dyDescent="0.2">
      <c r="A445" s="33">
        <v>435</v>
      </c>
      <c r="B445" s="53" t="s">
        <v>224</v>
      </c>
      <c r="C445" s="31">
        <v>1758.45</v>
      </c>
      <c r="D445" s="36">
        <v>1763.95</v>
      </c>
      <c r="E445" s="36">
        <v>1733.5</v>
      </c>
      <c r="F445" s="36">
        <v>1708.55</v>
      </c>
      <c r="G445" s="36">
        <v>1678.1</v>
      </c>
      <c r="H445" s="36">
        <v>1788.9</v>
      </c>
      <c r="I445" s="36">
        <v>1819.3500000000004</v>
      </c>
      <c r="J445" s="36">
        <v>1844.3000000000002</v>
      </c>
      <c r="K445" s="31">
        <v>1794.4</v>
      </c>
      <c r="L445" s="31">
        <v>1739</v>
      </c>
      <c r="M445" s="31">
        <v>9.01783</v>
      </c>
      <c r="N445" s="1"/>
      <c r="O445" s="1"/>
    </row>
    <row r="446" spans="1:15" ht="12.75" customHeight="1" x14ac:dyDescent="0.2">
      <c r="A446" s="33">
        <v>436</v>
      </c>
      <c r="B446" s="53" t="s">
        <v>229</v>
      </c>
      <c r="C446" s="31">
        <v>3737.9</v>
      </c>
      <c r="D446" s="36">
        <v>3720.1666666666665</v>
      </c>
      <c r="E446" s="36">
        <v>3692.583333333333</v>
      </c>
      <c r="F446" s="36">
        <v>3647.2666666666664</v>
      </c>
      <c r="G446" s="36">
        <v>3619.6833333333329</v>
      </c>
      <c r="H446" s="36">
        <v>3765.4833333333331</v>
      </c>
      <c r="I446" s="36">
        <v>3793.0666666666662</v>
      </c>
      <c r="J446" s="36">
        <v>3838.3833333333332</v>
      </c>
      <c r="K446" s="31">
        <v>3747.75</v>
      </c>
      <c r="L446" s="31">
        <v>3674.85</v>
      </c>
      <c r="M446" s="31">
        <v>19.631270000000001</v>
      </c>
      <c r="N446" s="1"/>
      <c r="O446" s="1"/>
    </row>
    <row r="447" spans="1:15" ht="12.75" customHeight="1" x14ac:dyDescent="0.2">
      <c r="A447" s="33">
        <v>437</v>
      </c>
      <c r="B447" s="53" t="s">
        <v>225</v>
      </c>
      <c r="C447" s="31">
        <v>1122.95</v>
      </c>
      <c r="D447" s="36">
        <v>1123.7166666666669</v>
      </c>
      <c r="E447" s="36">
        <v>1116.2833333333338</v>
      </c>
      <c r="F447" s="36">
        <v>1109.6166666666668</v>
      </c>
      <c r="G447" s="36">
        <v>1102.1833333333336</v>
      </c>
      <c r="H447" s="36">
        <v>1130.3833333333339</v>
      </c>
      <c r="I447" s="36">
        <v>1137.8166666666668</v>
      </c>
      <c r="J447" s="36">
        <v>1144.483333333334</v>
      </c>
      <c r="K447" s="31">
        <v>1131.1500000000001</v>
      </c>
      <c r="L447" s="31">
        <v>1117.05</v>
      </c>
      <c r="M447" s="31">
        <v>12.07155</v>
      </c>
      <c r="N447" s="1"/>
      <c r="O447" s="1"/>
    </row>
    <row r="448" spans="1:15" ht="12.75" customHeight="1" x14ac:dyDescent="0.2">
      <c r="A448" s="33">
        <v>438</v>
      </c>
      <c r="B448" s="53" t="s">
        <v>297</v>
      </c>
      <c r="C448" s="31">
        <v>8645.85</v>
      </c>
      <c r="D448" s="36">
        <v>8646.6333333333332</v>
      </c>
      <c r="E448" s="36">
        <v>8574.3166666666657</v>
      </c>
      <c r="F448" s="36">
        <v>8502.7833333333328</v>
      </c>
      <c r="G448" s="36">
        <v>8430.4666666666653</v>
      </c>
      <c r="H448" s="36">
        <v>8718.1666666666661</v>
      </c>
      <c r="I448" s="36">
        <v>8790.4833333333354</v>
      </c>
      <c r="J448" s="36">
        <v>8862.0166666666664</v>
      </c>
      <c r="K448" s="31">
        <v>8718.9500000000007</v>
      </c>
      <c r="L448" s="31">
        <v>8575.1</v>
      </c>
      <c r="M448" s="31">
        <v>0.48282999999999998</v>
      </c>
      <c r="N448" s="1"/>
      <c r="O448" s="1"/>
    </row>
    <row r="449" spans="1:15" ht="12.75" customHeight="1" x14ac:dyDescent="0.2">
      <c r="A449" s="33">
        <v>439</v>
      </c>
      <c r="B449" s="53" t="s">
        <v>533</v>
      </c>
      <c r="C449" s="31">
        <v>4290.1499999999996</v>
      </c>
      <c r="D449" s="36">
        <v>4293.333333333333</v>
      </c>
      <c r="E449" s="36">
        <v>4239.6666666666661</v>
      </c>
      <c r="F449" s="36">
        <v>4189.1833333333334</v>
      </c>
      <c r="G449" s="36">
        <v>4135.5166666666664</v>
      </c>
      <c r="H449" s="36">
        <v>4343.8166666666657</v>
      </c>
      <c r="I449" s="36">
        <v>4397.4833333333318</v>
      </c>
      <c r="J449" s="36">
        <v>4447.9666666666653</v>
      </c>
      <c r="K449" s="31">
        <v>4347</v>
      </c>
      <c r="L449" s="31">
        <v>4242.8500000000004</v>
      </c>
      <c r="M449" s="31">
        <v>1.3762399999999999</v>
      </c>
      <c r="N449" s="1"/>
      <c r="O449" s="1"/>
    </row>
    <row r="450" spans="1:15" ht="12.75" customHeight="1" x14ac:dyDescent="0.2">
      <c r="A450" s="33">
        <v>440</v>
      </c>
      <c r="B450" s="53" t="s">
        <v>534</v>
      </c>
      <c r="C450" s="31">
        <v>526.5</v>
      </c>
      <c r="D450" s="36">
        <v>528.2166666666667</v>
      </c>
      <c r="E450" s="36">
        <v>520.73333333333335</v>
      </c>
      <c r="F450" s="36">
        <v>514.9666666666667</v>
      </c>
      <c r="G450" s="36">
        <v>507.48333333333335</v>
      </c>
      <c r="H450" s="36">
        <v>533.98333333333335</v>
      </c>
      <c r="I450" s="36">
        <v>541.4666666666667</v>
      </c>
      <c r="J450" s="36">
        <v>547.23333333333335</v>
      </c>
      <c r="K450" s="31">
        <v>535.70000000000005</v>
      </c>
      <c r="L450" s="31">
        <v>522.45000000000005</v>
      </c>
      <c r="M450" s="31">
        <v>11.24361</v>
      </c>
      <c r="N450" s="1"/>
      <c r="O450" s="1"/>
    </row>
    <row r="451" spans="1:15" ht="12.75" customHeight="1" x14ac:dyDescent="0.2">
      <c r="A451" s="33">
        <v>441</v>
      </c>
      <c r="B451" s="53" t="s">
        <v>226</v>
      </c>
      <c r="C451" s="31">
        <v>790.95</v>
      </c>
      <c r="D451" s="36">
        <v>794.65</v>
      </c>
      <c r="E451" s="36">
        <v>783.4</v>
      </c>
      <c r="F451" s="36">
        <v>775.85</v>
      </c>
      <c r="G451" s="36">
        <v>764.6</v>
      </c>
      <c r="H451" s="36">
        <v>802.19999999999993</v>
      </c>
      <c r="I451" s="36">
        <v>813.44999999999993</v>
      </c>
      <c r="J451" s="36">
        <v>820.99999999999989</v>
      </c>
      <c r="K451" s="31">
        <v>805.9</v>
      </c>
      <c r="L451" s="31">
        <v>787.1</v>
      </c>
      <c r="M451" s="31">
        <v>110.91198</v>
      </c>
      <c r="N451" s="1"/>
      <c r="O451" s="1"/>
    </row>
    <row r="452" spans="1:15" ht="12.75" customHeight="1" x14ac:dyDescent="0.2">
      <c r="A452" s="33">
        <v>442</v>
      </c>
      <c r="B452" s="53" t="s">
        <v>227</v>
      </c>
      <c r="C452" s="31">
        <v>340.75</v>
      </c>
      <c r="D452" s="36">
        <v>342.2</v>
      </c>
      <c r="E452" s="36">
        <v>334.7</v>
      </c>
      <c r="F452" s="36">
        <v>328.65</v>
      </c>
      <c r="G452" s="36">
        <v>321.14999999999998</v>
      </c>
      <c r="H452" s="36">
        <v>348.25</v>
      </c>
      <c r="I452" s="36">
        <v>355.75</v>
      </c>
      <c r="J452" s="36">
        <v>361.8</v>
      </c>
      <c r="K452" s="31">
        <v>349.7</v>
      </c>
      <c r="L452" s="31">
        <v>336.15</v>
      </c>
      <c r="M452" s="31">
        <v>375.57423</v>
      </c>
      <c r="N452" s="1"/>
      <c r="O452" s="1"/>
    </row>
    <row r="453" spans="1:15" ht="12.75" customHeight="1" x14ac:dyDescent="0.2">
      <c r="A453" s="33">
        <v>443</v>
      </c>
      <c r="B453" s="53" t="s">
        <v>228</v>
      </c>
      <c r="C453" s="31">
        <v>133.65</v>
      </c>
      <c r="D453" s="36">
        <v>134.15</v>
      </c>
      <c r="E453" s="36">
        <v>132.35000000000002</v>
      </c>
      <c r="F453" s="36">
        <v>131.05000000000001</v>
      </c>
      <c r="G453" s="36">
        <v>129.25000000000003</v>
      </c>
      <c r="H453" s="36">
        <v>135.45000000000002</v>
      </c>
      <c r="I453" s="36">
        <v>137.25000000000003</v>
      </c>
      <c r="J453" s="36">
        <v>138.55000000000001</v>
      </c>
      <c r="K453" s="31">
        <v>135.94999999999999</v>
      </c>
      <c r="L453" s="31">
        <v>132.85</v>
      </c>
      <c r="M453" s="31">
        <v>713.30190000000005</v>
      </c>
      <c r="N453" s="1"/>
      <c r="O453" s="1"/>
    </row>
    <row r="454" spans="1:15" ht="12.75" customHeight="1" x14ac:dyDescent="0.2">
      <c r="A454" s="33">
        <v>444</v>
      </c>
      <c r="B454" s="53" t="s">
        <v>298</v>
      </c>
      <c r="C454" s="31">
        <v>91.6</v>
      </c>
      <c r="D454" s="36">
        <v>92.316666666666663</v>
      </c>
      <c r="E454" s="36">
        <v>90.633333333333326</v>
      </c>
      <c r="F454" s="36">
        <v>89.666666666666657</v>
      </c>
      <c r="G454" s="36">
        <v>87.98333333333332</v>
      </c>
      <c r="H454" s="36">
        <v>93.283333333333331</v>
      </c>
      <c r="I454" s="36">
        <v>94.966666666666669</v>
      </c>
      <c r="J454" s="36">
        <v>95.933333333333337</v>
      </c>
      <c r="K454" s="31">
        <v>94</v>
      </c>
      <c r="L454" s="31">
        <v>91.35</v>
      </c>
      <c r="M454" s="31">
        <v>61.319699999999997</v>
      </c>
      <c r="N454" s="1"/>
      <c r="O454" s="1"/>
    </row>
    <row r="455" spans="1:15" ht="12.75" customHeight="1" x14ac:dyDescent="0.2">
      <c r="A455" s="33">
        <v>445</v>
      </c>
      <c r="B455" s="53" t="s">
        <v>528</v>
      </c>
      <c r="C455" s="31">
        <v>1406.5</v>
      </c>
      <c r="D455" s="36">
        <v>1413.4666666666665</v>
      </c>
      <c r="E455" s="36">
        <v>1388.9333333333329</v>
      </c>
      <c r="F455" s="36">
        <v>1371.3666666666666</v>
      </c>
      <c r="G455" s="36">
        <v>1346.833333333333</v>
      </c>
      <c r="H455" s="36">
        <v>1431.0333333333328</v>
      </c>
      <c r="I455" s="36">
        <v>1455.5666666666662</v>
      </c>
      <c r="J455" s="36">
        <v>1473.1333333333328</v>
      </c>
      <c r="K455" s="31">
        <v>1438</v>
      </c>
      <c r="L455" s="31">
        <v>1395.9</v>
      </c>
      <c r="M455" s="31">
        <v>0.31997999999999999</v>
      </c>
      <c r="N455" s="1"/>
      <c r="O455" s="1"/>
    </row>
    <row r="456" spans="1:15" ht="12.75" customHeight="1" x14ac:dyDescent="0.2">
      <c r="A456" s="33">
        <v>446</v>
      </c>
      <c r="B456" s="53" t="s">
        <v>529</v>
      </c>
      <c r="C456" s="31">
        <v>400.4</v>
      </c>
      <c r="D456" s="36">
        <v>404.7833333333333</v>
      </c>
      <c r="E456" s="36">
        <v>391.26666666666659</v>
      </c>
      <c r="F456" s="36">
        <v>382.13333333333327</v>
      </c>
      <c r="G456" s="36">
        <v>368.61666666666656</v>
      </c>
      <c r="H456" s="36">
        <v>413.91666666666663</v>
      </c>
      <c r="I456" s="36">
        <v>427.43333333333328</v>
      </c>
      <c r="J456" s="36">
        <v>436.56666666666666</v>
      </c>
      <c r="K456" s="31">
        <v>418.3</v>
      </c>
      <c r="L456" s="31">
        <v>395.65</v>
      </c>
      <c r="M456" s="31">
        <v>2.59585</v>
      </c>
      <c r="N456" s="1"/>
      <c r="O456" s="1"/>
    </row>
    <row r="457" spans="1:15" ht="12.75" customHeight="1" x14ac:dyDescent="0.2">
      <c r="A457" s="33">
        <v>447</v>
      </c>
      <c r="B457" s="53" t="s">
        <v>535</v>
      </c>
      <c r="C457" s="31">
        <v>3265.3</v>
      </c>
      <c r="D457" s="36">
        <v>3245.4166666666665</v>
      </c>
      <c r="E457" s="36">
        <v>3194.9333333333329</v>
      </c>
      <c r="F457" s="36">
        <v>3124.5666666666666</v>
      </c>
      <c r="G457" s="36">
        <v>3074.083333333333</v>
      </c>
      <c r="H457" s="36">
        <v>3315.7833333333328</v>
      </c>
      <c r="I457" s="36">
        <v>3366.2666666666664</v>
      </c>
      <c r="J457" s="36">
        <v>3436.6333333333328</v>
      </c>
      <c r="K457" s="31">
        <v>3295.9</v>
      </c>
      <c r="L457" s="31">
        <v>3175.05</v>
      </c>
      <c r="M457" s="31">
        <v>0.31391999999999998</v>
      </c>
      <c r="N457" s="1"/>
      <c r="O457" s="1"/>
    </row>
    <row r="458" spans="1:15" ht="12.75" customHeight="1" x14ac:dyDescent="0.2">
      <c r="A458" s="33">
        <v>448</v>
      </c>
      <c r="B458" s="53" t="s">
        <v>230</v>
      </c>
      <c r="C458" s="31">
        <v>1248.3</v>
      </c>
      <c r="D458" s="36">
        <v>1255.2333333333333</v>
      </c>
      <c r="E458" s="36">
        <v>1238.6166666666668</v>
      </c>
      <c r="F458" s="36">
        <v>1228.9333333333334</v>
      </c>
      <c r="G458" s="36">
        <v>1212.3166666666668</v>
      </c>
      <c r="H458" s="36">
        <v>1264.9166666666667</v>
      </c>
      <c r="I458" s="36">
        <v>1281.5333333333331</v>
      </c>
      <c r="J458" s="36">
        <v>1291.2166666666667</v>
      </c>
      <c r="K458" s="31">
        <v>1271.8499999999999</v>
      </c>
      <c r="L458" s="31">
        <v>1245.55</v>
      </c>
      <c r="M458" s="31">
        <v>17.568680000000001</v>
      </c>
      <c r="N458" s="1"/>
      <c r="O458" s="1"/>
    </row>
    <row r="459" spans="1:15" ht="12.75" customHeight="1" x14ac:dyDescent="0.2">
      <c r="A459" s="33">
        <v>449</v>
      </c>
      <c r="B459" s="53" t="s">
        <v>536</v>
      </c>
      <c r="C459" s="31">
        <v>865.65</v>
      </c>
      <c r="D459" s="36">
        <v>864.48333333333323</v>
      </c>
      <c r="E459" s="36">
        <v>857.86666666666645</v>
      </c>
      <c r="F459" s="36">
        <v>850.08333333333326</v>
      </c>
      <c r="G459" s="36">
        <v>843.46666666666647</v>
      </c>
      <c r="H459" s="36">
        <v>872.26666666666642</v>
      </c>
      <c r="I459" s="36">
        <v>878.88333333333321</v>
      </c>
      <c r="J459" s="36">
        <v>886.6666666666664</v>
      </c>
      <c r="K459" s="31">
        <v>871.1</v>
      </c>
      <c r="L459" s="31">
        <v>856.7</v>
      </c>
      <c r="M459" s="31">
        <v>1.6369800000000001</v>
      </c>
      <c r="N459" s="1"/>
      <c r="O459" s="1"/>
    </row>
    <row r="460" spans="1:15" ht="12.75" customHeight="1" x14ac:dyDescent="0.2">
      <c r="A460" s="33">
        <v>450</v>
      </c>
      <c r="B460" s="53" t="s">
        <v>537</v>
      </c>
      <c r="C460" s="31">
        <v>229.2</v>
      </c>
      <c r="D460" s="36">
        <v>229.95000000000002</v>
      </c>
      <c r="E460" s="36">
        <v>225.75000000000003</v>
      </c>
      <c r="F460" s="36">
        <v>222.3</v>
      </c>
      <c r="G460" s="36">
        <v>218.10000000000002</v>
      </c>
      <c r="H460" s="36">
        <v>233.40000000000003</v>
      </c>
      <c r="I460" s="36">
        <v>237.60000000000002</v>
      </c>
      <c r="J460" s="36">
        <v>241.05000000000004</v>
      </c>
      <c r="K460" s="31">
        <v>234.15</v>
      </c>
      <c r="L460" s="31">
        <v>226.5</v>
      </c>
      <c r="M460" s="31">
        <v>15.91835</v>
      </c>
      <c r="N460" s="1"/>
      <c r="O460" s="1"/>
    </row>
    <row r="461" spans="1:15" ht="12.75" customHeight="1" x14ac:dyDescent="0.2">
      <c r="A461" s="33">
        <v>451</v>
      </c>
      <c r="B461" s="53" t="s">
        <v>208</v>
      </c>
      <c r="C461" s="31">
        <v>1028.0999999999999</v>
      </c>
      <c r="D461" s="36">
        <v>1023.4333333333334</v>
      </c>
      <c r="E461" s="36">
        <v>1016.1666666666667</v>
      </c>
      <c r="F461" s="36">
        <v>1004.2333333333333</v>
      </c>
      <c r="G461" s="36">
        <v>996.9666666666667</v>
      </c>
      <c r="H461" s="36">
        <v>1035.3666666666668</v>
      </c>
      <c r="I461" s="36">
        <v>1042.6333333333332</v>
      </c>
      <c r="J461" s="36">
        <v>1054.5666666666668</v>
      </c>
      <c r="K461" s="31">
        <v>1030.7</v>
      </c>
      <c r="L461" s="31">
        <v>1011.5</v>
      </c>
      <c r="M461" s="31">
        <v>3.81271</v>
      </c>
      <c r="N461" s="1"/>
      <c r="O461" s="1"/>
    </row>
    <row r="462" spans="1:15" ht="12.75" customHeight="1" x14ac:dyDescent="0.2">
      <c r="A462" s="33">
        <v>452</v>
      </c>
      <c r="B462" s="53" t="s">
        <v>538</v>
      </c>
      <c r="C462" s="31">
        <v>3209.85</v>
      </c>
      <c r="D462" s="36">
        <v>3217.3833333333337</v>
      </c>
      <c r="E462" s="36">
        <v>3166.7666666666673</v>
      </c>
      <c r="F462" s="36">
        <v>3123.6833333333338</v>
      </c>
      <c r="G462" s="36">
        <v>3073.0666666666675</v>
      </c>
      <c r="H462" s="36">
        <v>3260.4666666666672</v>
      </c>
      <c r="I462" s="36">
        <v>3311.083333333333</v>
      </c>
      <c r="J462" s="36">
        <v>3354.166666666667</v>
      </c>
      <c r="K462" s="31">
        <v>3268</v>
      </c>
      <c r="L462" s="31">
        <v>3174.3</v>
      </c>
      <c r="M462" s="31">
        <v>0.86404999999999998</v>
      </c>
      <c r="N462" s="1"/>
      <c r="O462" s="1"/>
    </row>
    <row r="463" spans="1:15" ht="12.75" customHeight="1" x14ac:dyDescent="0.2">
      <c r="A463" s="33">
        <v>453</v>
      </c>
      <c r="B463" s="53" t="s">
        <v>539</v>
      </c>
      <c r="C463" s="31">
        <v>3245.3</v>
      </c>
      <c r="D463" s="36">
        <v>3230.4333333333329</v>
      </c>
      <c r="E463" s="36">
        <v>3209.8666666666659</v>
      </c>
      <c r="F463" s="36">
        <v>3174.4333333333329</v>
      </c>
      <c r="G463" s="36">
        <v>3153.8666666666659</v>
      </c>
      <c r="H463" s="36">
        <v>3265.8666666666659</v>
      </c>
      <c r="I463" s="36">
        <v>3286.4333333333325</v>
      </c>
      <c r="J463" s="36">
        <v>3321.8666666666659</v>
      </c>
      <c r="K463" s="31">
        <v>3251</v>
      </c>
      <c r="L463" s="31">
        <v>3195</v>
      </c>
      <c r="M463" s="31">
        <v>0.21781</v>
      </c>
      <c r="N463" s="1"/>
      <c r="O463" s="1"/>
    </row>
    <row r="464" spans="1:15" ht="12.75" customHeight="1" x14ac:dyDescent="0.2">
      <c r="A464" s="33">
        <v>454</v>
      </c>
      <c r="B464" s="53" t="s">
        <v>231</v>
      </c>
      <c r="C464" s="31">
        <v>3712.55</v>
      </c>
      <c r="D464" s="36">
        <v>3716.6</v>
      </c>
      <c r="E464" s="36">
        <v>3683.2</v>
      </c>
      <c r="F464" s="36">
        <v>3653.85</v>
      </c>
      <c r="G464" s="36">
        <v>3620.45</v>
      </c>
      <c r="H464" s="36">
        <v>3745.95</v>
      </c>
      <c r="I464" s="36">
        <v>3779.3500000000004</v>
      </c>
      <c r="J464" s="36">
        <v>3808.7</v>
      </c>
      <c r="K464" s="31">
        <v>3750</v>
      </c>
      <c r="L464" s="31">
        <v>3687.25</v>
      </c>
      <c r="M464" s="31">
        <v>9.6362799999999993</v>
      </c>
      <c r="N464" s="1"/>
      <c r="O464" s="1"/>
    </row>
    <row r="465" spans="1:15" ht="12.75" customHeight="1" x14ac:dyDescent="0.2">
      <c r="A465" s="33">
        <v>455</v>
      </c>
      <c r="B465" s="53" t="s">
        <v>232</v>
      </c>
      <c r="C465" s="31">
        <v>2350.1</v>
      </c>
      <c r="D465" s="36">
        <v>2354.7000000000003</v>
      </c>
      <c r="E465" s="36">
        <v>2328.4000000000005</v>
      </c>
      <c r="F465" s="36">
        <v>2306.7000000000003</v>
      </c>
      <c r="G465" s="36">
        <v>2280.4000000000005</v>
      </c>
      <c r="H465" s="36">
        <v>2376.4000000000005</v>
      </c>
      <c r="I465" s="36">
        <v>2402.7000000000007</v>
      </c>
      <c r="J465" s="36">
        <v>2424.4000000000005</v>
      </c>
      <c r="K465" s="31">
        <v>2381</v>
      </c>
      <c r="L465" s="31">
        <v>2333</v>
      </c>
      <c r="M465" s="31">
        <v>3.2446600000000001</v>
      </c>
      <c r="N465" s="1"/>
      <c r="O465" s="1"/>
    </row>
    <row r="466" spans="1:15" ht="12.75" customHeight="1" x14ac:dyDescent="0.2">
      <c r="A466" s="33">
        <v>456</v>
      </c>
      <c r="B466" s="53" t="s">
        <v>299</v>
      </c>
      <c r="C466" s="31">
        <v>1038.2</v>
      </c>
      <c r="D466" s="36">
        <v>1032.7333333333333</v>
      </c>
      <c r="E466" s="36">
        <v>1020.4666666666667</v>
      </c>
      <c r="F466" s="36">
        <v>1002.7333333333333</v>
      </c>
      <c r="G466" s="36">
        <v>990.4666666666667</v>
      </c>
      <c r="H466" s="36">
        <v>1050.4666666666667</v>
      </c>
      <c r="I466" s="36">
        <v>1062.7333333333336</v>
      </c>
      <c r="J466" s="36">
        <v>1080.4666666666667</v>
      </c>
      <c r="K466" s="31">
        <v>1045</v>
      </c>
      <c r="L466" s="31">
        <v>1015</v>
      </c>
      <c r="M466" s="31">
        <v>11.37345</v>
      </c>
      <c r="N466" s="1"/>
      <c r="O466" s="1"/>
    </row>
    <row r="467" spans="1:15" ht="12.75" customHeight="1" x14ac:dyDescent="0.2">
      <c r="A467" s="33">
        <v>457</v>
      </c>
      <c r="B467" s="53" t="s">
        <v>540</v>
      </c>
      <c r="C467" s="31">
        <v>836.6</v>
      </c>
      <c r="D467" s="36">
        <v>834.25</v>
      </c>
      <c r="E467" s="36">
        <v>828.4</v>
      </c>
      <c r="F467" s="36">
        <v>820.19999999999993</v>
      </c>
      <c r="G467" s="36">
        <v>814.34999999999991</v>
      </c>
      <c r="H467" s="36">
        <v>842.45</v>
      </c>
      <c r="I467" s="36">
        <v>848.3</v>
      </c>
      <c r="J467" s="36">
        <v>856.50000000000011</v>
      </c>
      <c r="K467" s="31">
        <v>840.1</v>
      </c>
      <c r="L467" s="31">
        <v>826.05</v>
      </c>
      <c r="M467" s="31">
        <v>0.27198</v>
      </c>
      <c r="N467" s="1"/>
      <c r="O467" s="1"/>
    </row>
    <row r="468" spans="1:15" ht="12.75" customHeight="1" x14ac:dyDescent="0.2">
      <c r="A468" s="33">
        <v>458</v>
      </c>
      <c r="B468" s="53" t="s">
        <v>233</v>
      </c>
      <c r="C468" s="31">
        <v>3065.55</v>
      </c>
      <c r="D468" s="36">
        <v>3069.0333333333333</v>
      </c>
      <c r="E468" s="36">
        <v>3041.5166666666664</v>
      </c>
      <c r="F468" s="36">
        <v>3017.4833333333331</v>
      </c>
      <c r="G468" s="36">
        <v>2989.9666666666662</v>
      </c>
      <c r="H468" s="36">
        <v>3093.0666666666666</v>
      </c>
      <c r="I468" s="36">
        <v>3120.5833333333339</v>
      </c>
      <c r="J468" s="36">
        <v>3144.6166666666668</v>
      </c>
      <c r="K468" s="31">
        <v>3096.55</v>
      </c>
      <c r="L468" s="31">
        <v>3045</v>
      </c>
      <c r="M468" s="31">
        <v>2.5856499999999998</v>
      </c>
      <c r="N468" s="1"/>
      <c r="O468" s="1"/>
    </row>
    <row r="469" spans="1:15" ht="12.75" customHeight="1" x14ac:dyDescent="0.2">
      <c r="A469" s="33">
        <v>459</v>
      </c>
      <c r="B469" s="53" t="s">
        <v>300</v>
      </c>
      <c r="C469" s="31">
        <v>40.9</v>
      </c>
      <c r="D469" s="36">
        <v>40.15</v>
      </c>
      <c r="E469" s="36">
        <v>38.699999999999996</v>
      </c>
      <c r="F469" s="36">
        <v>36.5</v>
      </c>
      <c r="G469" s="36">
        <v>35.049999999999997</v>
      </c>
      <c r="H469" s="36">
        <v>42.349999999999994</v>
      </c>
      <c r="I469" s="36">
        <v>43.8</v>
      </c>
      <c r="J469" s="36">
        <v>45.999999999999993</v>
      </c>
      <c r="K469" s="31">
        <v>41.6</v>
      </c>
      <c r="L469" s="31">
        <v>37.950000000000003</v>
      </c>
      <c r="M469" s="31">
        <v>1454.24351</v>
      </c>
      <c r="N469" s="1"/>
      <c r="O469" s="1"/>
    </row>
    <row r="470" spans="1:15" ht="12.75" customHeight="1" x14ac:dyDescent="0.2">
      <c r="A470" s="33">
        <v>460</v>
      </c>
      <c r="B470" s="53" t="s">
        <v>541</v>
      </c>
      <c r="C470" s="31">
        <v>341.15</v>
      </c>
      <c r="D470" s="36">
        <v>341.41666666666669</v>
      </c>
      <c r="E470" s="36">
        <v>338.23333333333335</v>
      </c>
      <c r="F470" s="36">
        <v>335.31666666666666</v>
      </c>
      <c r="G470" s="36">
        <v>332.13333333333333</v>
      </c>
      <c r="H470" s="36">
        <v>344.33333333333337</v>
      </c>
      <c r="I470" s="36">
        <v>347.51666666666665</v>
      </c>
      <c r="J470" s="36">
        <v>350.43333333333339</v>
      </c>
      <c r="K470" s="31">
        <v>344.6</v>
      </c>
      <c r="L470" s="31">
        <v>338.5</v>
      </c>
      <c r="M470" s="31">
        <v>2.9893700000000001</v>
      </c>
      <c r="N470" s="1"/>
      <c r="O470" s="1"/>
    </row>
    <row r="471" spans="1:15" ht="12.75" customHeight="1" x14ac:dyDescent="0.2">
      <c r="A471" s="33">
        <v>461</v>
      </c>
      <c r="B471" s="53" t="s">
        <v>542</v>
      </c>
      <c r="C471" s="31">
        <v>412.85</v>
      </c>
      <c r="D471" s="36">
        <v>420.26666666666671</v>
      </c>
      <c r="E471" s="36">
        <v>403.68333333333339</v>
      </c>
      <c r="F471" s="36">
        <v>394.51666666666671</v>
      </c>
      <c r="G471" s="36">
        <v>377.93333333333339</v>
      </c>
      <c r="H471" s="36">
        <v>429.43333333333339</v>
      </c>
      <c r="I471" s="36">
        <v>446.01666666666677</v>
      </c>
      <c r="J471" s="36">
        <v>455.18333333333339</v>
      </c>
      <c r="K471" s="31">
        <v>436.85</v>
      </c>
      <c r="L471" s="31">
        <v>411.1</v>
      </c>
      <c r="M471" s="31">
        <v>6.1556499999999996</v>
      </c>
      <c r="N471" s="1"/>
      <c r="O471" s="1"/>
    </row>
    <row r="472" spans="1:15" ht="12.75" customHeight="1" x14ac:dyDescent="0.2">
      <c r="A472" s="33">
        <v>462</v>
      </c>
      <c r="B472" s="53" t="s">
        <v>530</v>
      </c>
      <c r="C472" s="31">
        <v>751.8</v>
      </c>
      <c r="D472" s="36">
        <v>748.65</v>
      </c>
      <c r="E472" s="36">
        <v>743.34999999999991</v>
      </c>
      <c r="F472" s="36">
        <v>734.9</v>
      </c>
      <c r="G472" s="36">
        <v>729.59999999999991</v>
      </c>
      <c r="H472" s="36">
        <v>757.09999999999991</v>
      </c>
      <c r="I472" s="36">
        <v>762.39999999999986</v>
      </c>
      <c r="J472" s="36">
        <v>770.84999999999991</v>
      </c>
      <c r="K472" s="31">
        <v>753.95</v>
      </c>
      <c r="L472" s="31">
        <v>740.2</v>
      </c>
      <c r="M472" s="31">
        <v>0.94803999999999999</v>
      </c>
      <c r="N472" s="1"/>
      <c r="O472" s="1"/>
    </row>
    <row r="473" spans="1:15" ht="12.75" customHeight="1" x14ac:dyDescent="0.2">
      <c r="A473" s="33">
        <v>463</v>
      </c>
      <c r="B473" s="53" t="s">
        <v>301</v>
      </c>
      <c r="C473" s="31">
        <v>3751.05</v>
      </c>
      <c r="D473" s="36">
        <v>3711.5666666666671</v>
      </c>
      <c r="E473" s="36">
        <v>3599.1333333333341</v>
      </c>
      <c r="F473" s="36">
        <v>3447.2166666666672</v>
      </c>
      <c r="G473" s="36">
        <v>3334.7833333333342</v>
      </c>
      <c r="H473" s="36">
        <v>3863.483333333334</v>
      </c>
      <c r="I473" s="36">
        <v>3975.9166666666674</v>
      </c>
      <c r="J473" s="36">
        <v>4127.8333333333339</v>
      </c>
      <c r="K473" s="31">
        <v>3824</v>
      </c>
      <c r="L473" s="31">
        <v>3559.65</v>
      </c>
      <c r="M473" s="31">
        <v>4.4129699999999996</v>
      </c>
      <c r="N473" s="1"/>
      <c r="O473" s="1"/>
    </row>
    <row r="474" spans="1:15" ht="12.75" customHeight="1" x14ac:dyDescent="0.2">
      <c r="A474" s="33">
        <v>464</v>
      </c>
      <c r="B474" s="53" t="s">
        <v>531</v>
      </c>
      <c r="C474" s="31">
        <v>54.3</v>
      </c>
      <c r="D474" s="36">
        <v>54.29999999999999</v>
      </c>
      <c r="E474" s="36">
        <v>53.049999999999983</v>
      </c>
      <c r="F474" s="36">
        <v>51.79999999999999</v>
      </c>
      <c r="G474" s="36">
        <v>50.549999999999983</v>
      </c>
      <c r="H474" s="36">
        <v>55.549999999999983</v>
      </c>
      <c r="I474" s="36">
        <v>56.8</v>
      </c>
      <c r="J474" s="36">
        <v>58.049999999999983</v>
      </c>
      <c r="K474" s="31">
        <v>55.55</v>
      </c>
      <c r="L474" s="31">
        <v>53.05</v>
      </c>
      <c r="M474" s="31">
        <v>492.66210999999998</v>
      </c>
      <c r="N474" s="1"/>
      <c r="O474" s="1"/>
    </row>
    <row r="475" spans="1:15" ht="12.75" customHeight="1" x14ac:dyDescent="0.2">
      <c r="A475" s="33">
        <v>465</v>
      </c>
      <c r="B475" s="53" t="s">
        <v>234</v>
      </c>
      <c r="C475" s="31">
        <v>1979.3</v>
      </c>
      <c r="D475" s="36">
        <v>1986.6000000000001</v>
      </c>
      <c r="E475" s="36">
        <v>1961.9500000000003</v>
      </c>
      <c r="F475" s="36">
        <v>1944.6000000000001</v>
      </c>
      <c r="G475" s="36">
        <v>1919.9500000000003</v>
      </c>
      <c r="H475" s="36">
        <v>2003.9500000000003</v>
      </c>
      <c r="I475" s="36">
        <v>2028.6000000000004</v>
      </c>
      <c r="J475" s="36">
        <v>2045.9500000000003</v>
      </c>
      <c r="K475" s="31">
        <v>2011.25</v>
      </c>
      <c r="L475" s="31">
        <v>1969.25</v>
      </c>
      <c r="M475" s="31">
        <v>22.599060000000001</v>
      </c>
      <c r="N475" s="1"/>
      <c r="O475" s="1"/>
    </row>
    <row r="476" spans="1:15" ht="12.75" customHeight="1" x14ac:dyDescent="0.2">
      <c r="A476" s="33">
        <v>466</v>
      </c>
      <c r="B476" s="53" t="s">
        <v>543</v>
      </c>
      <c r="C476" s="31">
        <v>41.35</v>
      </c>
      <c r="D476" s="36">
        <v>41.65</v>
      </c>
      <c r="E476" s="36">
        <v>40.699999999999996</v>
      </c>
      <c r="F476" s="36">
        <v>40.049999999999997</v>
      </c>
      <c r="G476" s="36">
        <v>39.099999999999994</v>
      </c>
      <c r="H476" s="36">
        <v>42.3</v>
      </c>
      <c r="I476" s="36">
        <v>43.25</v>
      </c>
      <c r="J476" s="36">
        <v>43.9</v>
      </c>
      <c r="K476" s="31">
        <v>42.6</v>
      </c>
      <c r="L476" s="31">
        <v>41</v>
      </c>
      <c r="M476" s="31">
        <v>153.82543999999999</v>
      </c>
      <c r="N476" s="1"/>
      <c r="O476" s="1"/>
    </row>
    <row r="477" spans="1:15" ht="12.75" customHeight="1" x14ac:dyDescent="0.2">
      <c r="A477" s="33">
        <v>467</v>
      </c>
      <c r="B477" s="53" t="s">
        <v>544</v>
      </c>
      <c r="C477" s="31">
        <v>483.55</v>
      </c>
      <c r="D477" s="36">
        <v>484.2166666666667</v>
      </c>
      <c r="E477" s="36">
        <v>479.33333333333337</v>
      </c>
      <c r="F477" s="36">
        <v>475.11666666666667</v>
      </c>
      <c r="G477" s="36">
        <v>470.23333333333335</v>
      </c>
      <c r="H477" s="36">
        <v>488.43333333333339</v>
      </c>
      <c r="I477" s="36">
        <v>493.31666666666672</v>
      </c>
      <c r="J477" s="36">
        <v>497.53333333333342</v>
      </c>
      <c r="K477" s="31">
        <v>489.1</v>
      </c>
      <c r="L477" s="31">
        <v>480</v>
      </c>
      <c r="M477" s="31">
        <v>0.75780999999999998</v>
      </c>
      <c r="N477" s="1"/>
      <c r="O477" s="1"/>
    </row>
    <row r="478" spans="1:15" ht="12.75" customHeight="1" x14ac:dyDescent="0.2">
      <c r="A478" s="33">
        <v>468</v>
      </c>
      <c r="B478" s="53" t="s">
        <v>236</v>
      </c>
      <c r="C478" s="31">
        <v>10016.049999999999</v>
      </c>
      <c r="D478" s="36">
        <v>10037.016666666666</v>
      </c>
      <c r="E478" s="36">
        <v>9974.0333333333328</v>
      </c>
      <c r="F478" s="36">
        <v>9932.0166666666664</v>
      </c>
      <c r="G478" s="36">
        <v>9869.0333333333328</v>
      </c>
      <c r="H478" s="36">
        <v>10079.033333333333</v>
      </c>
      <c r="I478" s="36">
        <v>10142.016666666666</v>
      </c>
      <c r="J478" s="36">
        <v>10184.033333333333</v>
      </c>
      <c r="K478" s="31">
        <v>10100</v>
      </c>
      <c r="L478" s="31">
        <v>9995</v>
      </c>
      <c r="M478" s="31">
        <v>1.63191</v>
      </c>
      <c r="N478" s="1"/>
      <c r="O478" s="1"/>
    </row>
    <row r="479" spans="1:15" ht="12.75" customHeight="1" x14ac:dyDescent="0.2">
      <c r="A479" s="33">
        <v>469</v>
      </c>
      <c r="B479" s="53" t="s">
        <v>302</v>
      </c>
      <c r="C479" s="31">
        <v>124.15</v>
      </c>
      <c r="D479" s="36">
        <v>124.34999999999998</v>
      </c>
      <c r="E479" s="36">
        <v>123.14999999999996</v>
      </c>
      <c r="F479" s="36">
        <v>122.14999999999998</v>
      </c>
      <c r="G479" s="36">
        <v>120.94999999999996</v>
      </c>
      <c r="H479" s="36">
        <v>125.34999999999997</v>
      </c>
      <c r="I479" s="36">
        <v>126.54999999999998</v>
      </c>
      <c r="J479" s="36">
        <v>127.54999999999997</v>
      </c>
      <c r="K479" s="31">
        <v>125.55</v>
      </c>
      <c r="L479" s="31">
        <v>123.35</v>
      </c>
      <c r="M479" s="31">
        <v>128.56589</v>
      </c>
      <c r="N479" s="1"/>
      <c r="O479" s="1"/>
    </row>
    <row r="480" spans="1:15" ht="12.75" customHeight="1" x14ac:dyDescent="0.2">
      <c r="A480" s="33">
        <v>470</v>
      </c>
      <c r="B480" s="53" t="s">
        <v>235</v>
      </c>
      <c r="C480" s="31">
        <v>1888.25</v>
      </c>
      <c r="D480" s="36">
        <v>1890.7666666666667</v>
      </c>
      <c r="E480" s="36">
        <v>1874.8833333333332</v>
      </c>
      <c r="F480" s="36">
        <v>1861.5166666666667</v>
      </c>
      <c r="G480" s="36">
        <v>1845.6333333333332</v>
      </c>
      <c r="H480" s="36">
        <v>1904.1333333333332</v>
      </c>
      <c r="I480" s="36">
        <v>1920.0166666666669</v>
      </c>
      <c r="J480" s="36">
        <v>1933.3833333333332</v>
      </c>
      <c r="K480" s="31">
        <v>1906.65</v>
      </c>
      <c r="L480" s="31">
        <v>1877.4</v>
      </c>
      <c r="M480" s="31">
        <v>3.2420100000000001</v>
      </c>
      <c r="N480" s="1"/>
      <c r="O480" s="1"/>
    </row>
    <row r="481" spans="1:15" ht="12.75" customHeight="1" x14ac:dyDescent="0.2">
      <c r="A481" s="33">
        <v>471</v>
      </c>
      <c r="B481" s="31" t="s">
        <v>176</v>
      </c>
      <c r="C481" s="36">
        <v>1101.05</v>
      </c>
      <c r="D481" s="36">
        <v>1103.8666666666666</v>
      </c>
      <c r="E481" s="36">
        <v>1090.3833333333332</v>
      </c>
      <c r="F481" s="36">
        <v>1079.7166666666667</v>
      </c>
      <c r="G481" s="36">
        <v>1066.2333333333333</v>
      </c>
      <c r="H481" s="36">
        <v>1114.5333333333331</v>
      </c>
      <c r="I481" s="36">
        <v>1128.0166666666662</v>
      </c>
      <c r="J481" s="31">
        <v>1138.6833333333329</v>
      </c>
      <c r="K481" s="31">
        <v>1117.3499999999999</v>
      </c>
      <c r="L481" s="31">
        <v>1093.2</v>
      </c>
      <c r="M481" s="53">
        <v>6.1609999999999996</v>
      </c>
      <c r="N481" s="1"/>
      <c r="O481" s="1"/>
    </row>
    <row r="482" spans="1:15" ht="12.75" customHeight="1" x14ac:dyDescent="0.2">
      <c r="A482" s="33">
        <v>472</v>
      </c>
      <c r="B482" s="31" t="s">
        <v>545</v>
      </c>
      <c r="C482" s="36">
        <v>701.35</v>
      </c>
      <c r="D482" s="36">
        <v>696.53333333333342</v>
      </c>
      <c r="E482" s="36">
        <v>685.36666666666679</v>
      </c>
      <c r="F482" s="36">
        <v>669.38333333333333</v>
      </c>
      <c r="G482" s="36">
        <v>658.2166666666667</v>
      </c>
      <c r="H482" s="36">
        <v>712.51666666666688</v>
      </c>
      <c r="I482" s="36">
        <v>723.68333333333362</v>
      </c>
      <c r="J482" s="31">
        <v>739.66666666666697</v>
      </c>
      <c r="K482" s="31">
        <v>707.7</v>
      </c>
      <c r="L482" s="31">
        <v>680.55</v>
      </c>
      <c r="M482" s="53">
        <v>5.04711</v>
      </c>
      <c r="N482" s="1"/>
      <c r="O482" s="1"/>
    </row>
    <row r="483" spans="1:15" ht="12.75" customHeight="1" x14ac:dyDescent="0.2">
      <c r="A483" s="33">
        <v>473</v>
      </c>
      <c r="B483" s="31" t="s">
        <v>237</v>
      </c>
      <c r="C483" s="31">
        <v>581.25</v>
      </c>
      <c r="D483" s="36">
        <v>582.9</v>
      </c>
      <c r="E483" s="36">
        <v>574.84999999999991</v>
      </c>
      <c r="F483" s="36">
        <v>568.44999999999993</v>
      </c>
      <c r="G483" s="36">
        <v>560.39999999999986</v>
      </c>
      <c r="H483" s="36">
        <v>589.29999999999995</v>
      </c>
      <c r="I483" s="36">
        <v>597.34999999999991</v>
      </c>
      <c r="J483" s="36">
        <v>603.75</v>
      </c>
      <c r="K483" s="31">
        <v>590.95000000000005</v>
      </c>
      <c r="L483" s="31">
        <v>576.5</v>
      </c>
      <c r="M483" s="31">
        <v>24.332750000000001</v>
      </c>
      <c r="N483" s="1"/>
      <c r="O483" s="1"/>
    </row>
    <row r="484" spans="1:15" ht="12.75" customHeight="1" x14ac:dyDescent="0.2">
      <c r="A484" s="33">
        <v>474</v>
      </c>
      <c r="B484" s="31" t="s">
        <v>546</v>
      </c>
      <c r="C484" s="36">
        <v>875.65</v>
      </c>
      <c r="D484" s="36">
        <v>875.43333333333328</v>
      </c>
      <c r="E484" s="36">
        <v>865.31666666666661</v>
      </c>
      <c r="F484" s="36">
        <v>854.98333333333335</v>
      </c>
      <c r="G484" s="36">
        <v>844.86666666666667</v>
      </c>
      <c r="H484" s="36">
        <v>885.76666666666654</v>
      </c>
      <c r="I484" s="36">
        <v>895.8833333333331</v>
      </c>
      <c r="J484" s="31">
        <v>906.21666666666647</v>
      </c>
      <c r="K484" s="31">
        <v>885.55</v>
      </c>
      <c r="L484" s="31">
        <v>865.1</v>
      </c>
      <c r="M484" s="53">
        <v>0.63827999999999996</v>
      </c>
      <c r="N484" s="1"/>
      <c r="O484" s="1"/>
    </row>
    <row r="485" spans="1:15" ht="12.75" customHeight="1" x14ac:dyDescent="0.2">
      <c r="A485" s="33">
        <v>475</v>
      </c>
      <c r="B485" s="31" t="s">
        <v>549</v>
      </c>
      <c r="C485" s="31">
        <v>589.04999999999995</v>
      </c>
      <c r="D485" s="36">
        <v>594.21666666666658</v>
      </c>
      <c r="E485" s="36">
        <v>582.03333333333319</v>
      </c>
      <c r="F485" s="36">
        <v>575.01666666666665</v>
      </c>
      <c r="G485" s="36">
        <v>562.83333333333326</v>
      </c>
      <c r="H485" s="36">
        <v>601.23333333333312</v>
      </c>
      <c r="I485" s="36">
        <v>613.41666666666652</v>
      </c>
      <c r="J485" s="36">
        <v>620.43333333333305</v>
      </c>
      <c r="K485" s="31">
        <v>606.4</v>
      </c>
      <c r="L485" s="31">
        <v>587.20000000000005</v>
      </c>
      <c r="M485" s="31">
        <v>12.40109</v>
      </c>
      <c r="N485" s="1"/>
      <c r="O485" s="1"/>
    </row>
    <row r="486" spans="1:15" ht="12.75" customHeight="1" x14ac:dyDescent="0.2">
      <c r="A486" s="33">
        <v>476</v>
      </c>
      <c r="B486" s="31" t="s">
        <v>550</v>
      </c>
      <c r="C486" s="36">
        <v>413.55</v>
      </c>
      <c r="D486" s="36">
        <v>416.8</v>
      </c>
      <c r="E486" s="36">
        <v>405.75</v>
      </c>
      <c r="F486" s="36">
        <v>397.95</v>
      </c>
      <c r="G486" s="36">
        <v>386.9</v>
      </c>
      <c r="H486" s="36">
        <v>424.6</v>
      </c>
      <c r="I486" s="36">
        <v>435.65000000000009</v>
      </c>
      <c r="J486" s="36">
        <v>443.45000000000005</v>
      </c>
      <c r="K486" s="31">
        <v>427.85</v>
      </c>
      <c r="L486" s="31">
        <v>409</v>
      </c>
      <c r="M486" s="31">
        <v>8.8868899999999993</v>
      </c>
      <c r="N486" s="1"/>
      <c r="O486" s="1"/>
    </row>
    <row r="487" spans="1:15" ht="12.75" customHeight="1" x14ac:dyDescent="0.2">
      <c r="A487" s="33">
        <v>477</v>
      </c>
      <c r="B487" s="31" t="s">
        <v>551</v>
      </c>
      <c r="C487" s="31">
        <v>382.1</v>
      </c>
      <c r="D487" s="36">
        <v>382.56666666666666</v>
      </c>
      <c r="E487" s="36">
        <v>379.63333333333333</v>
      </c>
      <c r="F487" s="36">
        <v>377.16666666666669</v>
      </c>
      <c r="G487" s="36">
        <v>374.23333333333335</v>
      </c>
      <c r="H487" s="36">
        <v>385.0333333333333</v>
      </c>
      <c r="I487" s="36">
        <v>387.96666666666658</v>
      </c>
      <c r="J487" s="36">
        <v>390.43333333333328</v>
      </c>
      <c r="K487" s="31">
        <v>385.5</v>
      </c>
      <c r="L487" s="31">
        <v>380.1</v>
      </c>
      <c r="M487" s="31">
        <v>1.4167700000000001</v>
      </c>
      <c r="N487" s="1"/>
      <c r="O487" s="1"/>
    </row>
    <row r="488" spans="1:15" ht="12.75" customHeight="1" x14ac:dyDescent="0.2">
      <c r="A488" s="33">
        <v>478</v>
      </c>
      <c r="B488" s="31" t="s">
        <v>552</v>
      </c>
      <c r="C488" s="36">
        <v>560.6</v>
      </c>
      <c r="D488" s="36">
        <v>562.23333333333346</v>
      </c>
      <c r="E488" s="36">
        <v>553.51666666666688</v>
      </c>
      <c r="F488" s="36">
        <v>546.43333333333339</v>
      </c>
      <c r="G488" s="36">
        <v>537.71666666666681</v>
      </c>
      <c r="H488" s="36">
        <v>569.31666666666695</v>
      </c>
      <c r="I488" s="36">
        <v>578.03333333333342</v>
      </c>
      <c r="J488" s="36">
        <v>585.11666666666702</v>
      </c>
      <c r="K488" s="31">
        <v>570.95000000000005</v>
      </c>
      <c r="L488" s="31">
        <v>555.15</v>
      </c>
      <c r="M488" s="31">
        <v>4.3532599999999997</v>
      </c>
      <c r="N488" s="1"/>
      <c r="O488" s="1"/>
    </row>
    <row r="489" spans="1:15" ht="12.75" customHeight="1" x14ac:dyDescent="0.2">
      <c r="A489" s="33">
        <v>479</v>
      </c>
      <c r="B489" s="53" t="s">
        <v>303</v>
      </c>
      <c r="C489" s="31">
        <v>1279.1500000000001</v>
      </c>
      <c r="D489" s="36">
        <v>1268.8</v>
      </c>
      <c r="E489" s="36">
        <v>1254.5999999999999</v>
      </c>
      <c r="F489" s="36">
        <v>1230.05</v>
      </c>
      <c r="G489" s="36">
        <v>1215.8499999999999</v>
      </c>
      <c r="H489" s="36">
        <v>1293.3499999999999</v>
      </c>
      <c r="I489" s="36">
        <v>1307.5500000000002</v>
      </c>
      <c r="J489" s="36">
        <v>1332.1</v>
      </c>
      <c r="K489" s="31">
        <v>1283</v>
      </c>
      <c r="L489" s="31">
        <v>1244.25</v>
      </c>
      <c r="M489" s="31">
        <v>20.297630000000002</v>
      </c>
      <c r="N489" s="1"/>
      <c r="O489" s="1"/>
    </row>
    <row r="490" spans="1:15" ht="12.75" customHeight="1" x14ac:dyDescent="0.2">
      <c r="A490" s="33">
        <v>480</v>
      </c>
      <c r="B490" s="53" t="s">
        <v>553</v>
      </c>
      <c r="C490" s="36">
        <v>1209.55</v>
      </c>
      <c r="D490" s="36">
        <v>1220.2833333333333</v>
      </c>
      <c r="E490" s="36">
        <v>1192.2666666666667</v>
      </c>
      <c r="F490" s="36">
        <v>1174.9833333333333</v>
      </c>
      <c r="G490" s="36">
        <v>1146.9666666666667</v>
      </c>
      <c r="H490" s="36">
        <v>1237.5666666666666</v>
      </c>
      <c r="I490" s="36">
        <v>1265.583333333333</v>
      </c>
      <c r="J490" s="36">
        <v>1282.8666666666666</v>
      </c>
      <c r="K490" s="31">
        <v>1248.3</v>
      </c>
      <c r="L490" s="31">
        <v>1203</v>
      </c>
      <c r="M490" s="31">
        <v>2.5920299999999998</v>
      </c>
      <c r="N490" s="1"/>
      <c r="O490" s="1"/>
    </row>
    <row r="491" spans="1:15" ht="12.75" customHeight="1" x14ac:dyDescent="0.2">
      <c r="A491" s="33">
        <v>481</v>
      </c>
      <c r="B491" s="53" t="s">
        <v>238</v>
      </c>
      <c r="C491" s="31">
        <v>265.85000000000002</v>
      </c>
      <c r="D491" s="36">
        <v>266.73333333333335</v>
      </c>
      <c r="E491" s="36">
        <v>262.2166666666667</v>
      </c>
      <c r="F491" s="36">
        <v>258.58333333333337</v>
      </c>
      <c r="G491" s="36">
        <v>254.06666666666672</v>
      </c>
      <c r="H491" s="36">
        <v>270.36666666666667</v>
      </c>
      <c r="I491" s="36">
        <v>274.88333333333333</v>
      </c>
      <c r="J491" s="36">
        <v>278.51666666666665</v>
      </c>
      <c r="K491" s="31">
        <v>271.25</v>
      </c>
      <c r="L491" s="31">
        <v>263.10000000000002</v>
      </c>
      <c r="M491" s="31">
        <v>123.27979999999999</v>
      </c>
      <c r="N491" s="1"/>
      <c r="O491" s="1"/>
    </row>
    <row r="492" spans="1:15" ht="12.75" customHeight="1" x14ac:dyDescent="0.2">
      <c r="A492" s="33">
        <v>482</v>
      </c>
      <c r="B492" s="53" t="s">
        <v>547</v>
      </c>
      <c r="C492" s="36">
        <v>293.95</v>
      </c>
      <c r="D492" s="36">
        <v>294.23333333333335</v>
      </c>
      <c r="E492" s="36">
        <v>291.9666666666667</v>
      </c>
      <c r="F492" s="36">
        <v>289.98333333333335</v>
      </c>
      <c r="G492" s="36">
        <v>287.7166666666667</v>
      </c>
      <c r="H492" s="36">
        <v>296.2166666666667</v>
      </c>
      <c r="I492" s="36">
        <v>298.48333333333335</v>
      </c>
      <c r="J492" s="36">
        <v>300.4666666666667</v>
      </c>
      <c r="K492" s="31">
        <v>296.5</v>
      </c>
      <c r="L492" s="31">
        <v>292.25</v>
      </c>
      <c r="M492" s="31">
        <v>2.5738099999999999</v>
      </c>
      <c r="N492" s="1"/>
      <c r="O492" s="1"/>
    </row>
    <row r="493" spans="1:15" ht="12.75" customHeight="1" x14ac:dyDescent="0.2">
      <c r="A493" s="33">
        <v>483</v>
      </c>
      <c r="B493" s="53" t="s">
        <v>554</v>
      </c>
      <c r="C493" s="36">
        <v>675.7</v>
      </c>
      <c r="D493" s="36">
        <v>675.88333333333333</v>
      </c>
      <c r="E493" s="36">
        <v>668.31666666666661</v>
      </c>
      <c r="F493" s="36">
        <v>660.93333333333328</v>
      </c>
      <c r="G493" s="36">
        <v>653.36666666666656</v>
      </c>
      <c r="H493" s="36">
        <v>683.26666666666665</v>
      </c>
      <c r="I493" s="36">
        <v>690.83333333333348</v>
      </c>
      <c r="J493" s="36">
        <v>698.2166666666667</v>
      </c>
      <c r="K493" s="31">
        <v>683.45</v>
      </c>
      <c r="L493" s="31">
        <v>668.5</v>
      </c>
      <c r="M493" s="31">
        <v>1.57911</v>
      </c>
      <c r="N493" s="1"/>
      <c r="O493" s="1"/>
    </row>
    <row r="494" spans="1:15" ht="12.75" customHeight="1" x14ac:dyDescent="0.2">
      <c r="A494" s="33">
        <v>484</v>
      </c>
      <c r="B494" s="53" t="s">
        <v>555</v>
      </c>
      <c r="C494" s="36">
        <v>1740.75</v>
      </c>
      <c r="D494" s="36">
        <v>1751.3500000000001</v>
      </c>
      <c r="E494" s="36">
        <v>1728.8000000000002</v>
      </c>
      <c r="F494" s="36">
        <v>1716.8500000000001</v>
      </c>
      <c r="G494" s="36">
        <v>1694.3000000000002</v>
      </c>
      <c r="H494" s="36">
        <v>1763.3000000000002</v>
      </c>
      <c r="I494" s="36">
        <v>1785.85</v>
      </c>
      <c r="J494" s="36">
        <v>1797.8000000000002</v>
      </c>
      <c r="K494" s="31">
        <v>1773.9</v>
      </c>
      <c r="L494" s="31">
        <v>1739.4</v>
      </c>
      <c r="M494" s="31">
        <v>0.64192000000000005</v>
      </c>
      <c r="N494" s="1"/>
      <c r="O494" s="1"/>
    </row>
    <row r="495" spans="1:15" ht="12.75" customHeight="1" x14ac:dyDescent="0.2">
      <c r="A495" s="33">
        <v>485</v>
      </c>
      <c r="B495" s="53" t="s">
        <v>548</v>
      </c>
      <c r="C495" s="36">
        <v>2197</v>
      </c>
      <c r="D495" s="36">
        <v>2176.35</v>
      </c>
      <c r="E495" s="36">
        <v>2142.6999999999998</v>
      </c>
      <c r="F495" s="36">
        <v>2088.4</v>
      </c>
      <c r="G495" s="36">
        <v>2054.75</v>
      </c>
      <c r="H495" s="36">
        <v>2230.6499999999996</v>
      </c>
      <c r="I495" s="36">
        <v>2264.3000000000002</v>
      </c>
      <c r="J495" s="36">
        <v>2318.5999999999995</v>
      </c>
      <c r="K495" s="31">
        <v>2210</v>
      </c>
      <c r="L495" s="31">
        <v>2122.0500000000002</v>
      </c>
      <c r="M495" s="31">
        <v>0.67983000000000005</v>
      </c>
      <c r="N495" s="1"/>
      <c r="O495" s="1"/>
    </row>
    <row r="496" spans="1:15" ht="12.75" customHeight="1" x14ac:dyDescent="0.2">
      <c r="A496" s="33">
        <v>486</v>
      </c>
      <c r="B496" s="53" t="s">
        <v>141</v>
      </c>
      <c r="C496" s="36">
        <v>17.100000000000001</v>
      </c>
      <c r="D496" s="36">
        <v>17.166666666666668</v>
      </c>
      <c r="E496" s="36">
        <v>16.683333333333337</v>
      </c>
      <c r="F496" s="36">
        <v>16.266666666666669</v>
      </c>
      <c r="G496" s="36">
        <v>15.783333333333339</v>
      </c>
      <c r="H496" s="36">
        <v>17.583333333333336</v>
      </c>
      <c r="I496" s="36">
        <v>18.066666666666663</v>
      </c>
      <c r="J496" s="36">
        <v>18.483333333333334</v>
      </c>
      <c r="K496" s="31">
        <v>17.649999999999999</v>
      </c>
      <c r="L496" s="31">
        <v>16.75</v>
      </c>
      <c r="M496" s="31">
        <v>6867.7757700000002</v>
      </c>
      <c r="N496" s="1"/>
      <c r="O496" s="1"/>
    </row>
    <row r="497" spans="1:15" ht="12.75" customHeight="1" x14ac:dyDescent="0.2">
      <c r="A497" s="33">
        <v>487</v>
      </c>
      <c r="B497" s="53" t="s">
        <v>239</v>
      </c>
      <c r="C497" s="36">
        <v>1009.2</v>
      </c>
      <c r="D497" s="36">
        <v>1006.8833333333332</v>
      </c>
      <c r="E497" s="36">
        <v>1000.6166666666664</v>
      </c>
      <c r="F497" s="36">
        <v>992.03333333333319</v>
      </c>
      <c r="G497" s="36">
        <v>985.76666666666642</v>
      </c>
      <c r="H497" s="36">
        <v>1015.4666666666665</v>
      </c>
      <c r="I497" s="36">
        <v>1021.7333333333333</v>
      </c>
      <c r="J497" s="36">
        <v>1030.3166666666666</v>
      </c>
      <c r="K497" s="31">
        <v>1013.15</v>
      </c>
      <c r="L497" s="31">
        <v>998.3</v>
      </c>
      <c r="M497" s="31">
        <v>8.7168500000000009</v>
      </c>
      <c r="N497" s="1"/>
      <c r="O497" s="1"/>
    </row>
    <row r="498" spans="1:15" ht="12.75" customHeight="1" x14ac:dyDescent="0.2">
      <c r="A498" s="33">
        <v>488</v>
      </c>
      <c r="B498" s="53" t="s">
        <v>556</v>
      </c>
      <c r="C498" s="36">
        <v>557.70000000000005</v>
      </c>
      <c r="D498" s="36">
        <v>562.31666666666661</v>
      </c>
      <c r="E498" s="36">
        <v>550.73333333333323</v>
      </c>
      <c r="F498" s="36">
        <v>543.76666666666665</v>
      </c>
      <c r="G498" s="36">
        <v>532.18333333333328</v>
      </c>
      <c r="H498" s="36">
        <v>569.28333333333319</v>
      </c>
      <c r="I498" s="36">
        <v>580.86666666666667</v>
      </c>
      <c r="J498" s="36">
        <v>587.83333333333314</v>
      </c>
      <c r="K498" s="31">
        <v>573.9</v>
      </c>
      <c r="L498" s="31">
        <v>555.35</v>
      </c>
      <c r="M498" s="31">
        <v>6.2464700000000004</v>
      </c>
      <c r="N498" s="1"/>
      <c r="O498" s="1"/>
    </row>
    <row r="499" spans="1:15" ht="12.75" customHeight="1" x14ac:dyDescent="0.2">
      <c r="A499" s="33">
        <v>489</v>
      </c>
      <c r="B499" s="53" t="s">
        <v>557</v>
      </c>
      <c r="C499" s="53">
        <v>823.1</v>
      </c>
      <c r="D499" s="36">
        <v>821.69999999999993</v>
      </c>
      <c r="E499" s="36">
        <v>818.39999999999986</v>
      </c>
      <c r="F499" s="36">
        <v>813.69999999999993</v>
      </c>
      <c r="G499" s="36">
        <v>810.39999999999986</v>
      </c>
      <c r="H499" s="36">
        <v>826.39999999999986</v>
      </c>
      <c r="I499" s="36">
        <v>829.69999999999982</v>
      </c>
      <c r="J499" s="36">
        <v>834.39999999999986</v>
      </c>
      <c r="K499" s="31">
        <v>825</v>
      </c>
      <c r="L499" s="31">
        <v>817</v>
      </c>
      <c r="M499" s="31">
        <v>0.51781999999999995</v>
      </c>
      <c r="N499" s="1"/>
      <c r="O499" s="1"/>
    </row>
    <row r="500" spans="1:15" ht="12.75" customHeight="1" x14ac:dyDescent="0.2">
      <c r="A500" s="33">
        <v>490</v>
      </c>
      <c r="B500" s="53" t="s">
        <v>304</v>
      </c>
      <c r="C500" s="53">
        <v>1364.05</v>
      </c>
      <c r="D500" s="36">
        <v>1362.8666666666666</v>
      </c>
      <c r="E500" s="36">
        <v>1354.8833333333332</v>
      </c>
      <c r="F500" s="36">
        <v>1345.7166666666667</v>
      </c>
      <c r="G500" s="36">
        <v>1337.7333333333333</v>
      </c>
      <c r="H500" s="36">
        <v>1372.0333333333331</v>
      </c>
      <c r="I500" s="36">
        <v>1380.0166666666662</v>
      </c>
      <c r="J500" s="36">
        <v>1389.1833333333329</v>
      </c>
      <c r="K500" s="31">
        <v>1370.85</v>
      </c>
      <c r="L500" s="31">
        <v>1353.7</v>
      </c>
      <c r="M500" s="31">
        <v>1.71282</v>
      </c>
      <c r="N500" s="1"/>
      <c r="O500" s="1"/>
    </row>
    <row r="501" spans="1:15" ht="12.75" customHeight="1" x14ac:dyDescent="0.2">
      <c r="A501" s="33">
        <v>491</v>
      </c>
      <c r="B501" s="53" t="s">
        <v>240</v>
      </c>
      <c r="C501" s="53">
        <v>456.6</v>
      </c>
      <c r="D501" s="36">
        <v>457.7</v>
      </c>
      <c r="E501" s="36">
        <v>452.4</v>
      </c>
      <c r="F501" s="36">
        <v>448.2</v>
      </c>
      <c r="G501" s="36">
        <v>442.9</v>
      </c>
      <c r="H501" s="36">
        <v>461.9</v>
      </c>
      <c r="I501" s="36">
        <v>467.20000000000005</v>
      </c>
      <c r="J501" s="36">
        <v>471.4</v>
      </c>
      <c r="K501" s="31">
        <v>463</v>
      </c>
      <c r="L501" s="31">
        <v>453.5</v>
      </c>
      <c r="M501" s="31">
        <v>84.445650000000001</v>
      </c>
      <c r="N501" s="1"/>
      <c r="O501" s="1"/>
    </row>
    <row r="502" spans="1:15" ht="12.75" customHeight="1" x14ac:dyDescent="0.2">
      <c r="A502" s="33">
        <v>492</v>
      </c>
      <c r="B502" s="53" t="s">
        <v>305</v>
      </c>
      <c r="C502" s="53">
        <v>24</v>
      </c>
      <c r="D502" s="36">
        <v>23.849999999999998</v>
      </c>
      <c r="E502" s="36">
        <v>23.399999999999995</v>
      </c>
      <c r="F502" s="36">
        <v>22.799999999999997</v>
      </c>
      <c r="G502" s="36">
        <v>22.349999999999994</v>
      </c>
      <c r="H502" s="36">
        <v>24.449999999999996</v>
      </c>
      <c r="I502" s="36">
        <v>24.9</v>
      </c>
      <c r="J502" s="36">
        <v>25.499999999999996</v>
      </c>
      <c r="K502" s="31">
        <v>24.3</v>
      </c>
      <c r="L502" s="31">
        <v>23.25</v>
      </c>
      <c r="M502" s="31">
        <v>5612.5755600000002</v>
      </c>
      <c r="N502" s="1"/>
      <c r="O502" s="1"/>
    </row>
    <row r="503" spans="1:15" ht="12.75" customHeight="1" x14ac:dyDescent="0.2">
      <c r="A503" s="33">
        <v>493</v>
      </c>
      <c r="B503" s="53" t="s">
        <v>241</v>
      </c>
      <c r="C503" s="36">
        <v>283.05</v>
      </c>
      <c r="D503" s="36">
        <v>285.61666666666667</v>
      </c>
      <c r="E503" s="36">
        <v>278.03333333333336</v>
      </c>
      <c r="F503" s="36">
        <v>273.01666666666671</v>
      </c>
      <c r="G503" s="36">
        <v>265.43333333333339</v>
      </c>
      <c r="H503" s="36">
        <v>290.63333333333333</v>
      </c>
      <c r="I503" s="36">
        <v>298.21666666666658</v>
      </c>
      <c r="J503" s="31">
        <v>303.23333333333329</v>
      </c>
      <c r="K503" s="31">
        <v>293.2</v>
      </c>
      <c r="L503" s="31">
        <v>280.60000000000002</v>
      </c>
      <c r="M503" s="53">
        <v>208.93253000000001</v>
      </c>
      <c r="N503" s="1"/>
      <c r="O503" s="1"/>
    </row>
    <row r="504" spans="1:15" ht="12.75" customHeight="1" x14ac:dyDescent="0.2">
      <c r="A504" s="33">
        <v>494</v>
      </c>
      <c r="B504" s="53" t="s">
        <v>559</v>
      </c>
      <c r="C504" s="36">
        <v>583.85</v>
      </c>
      <c r="D504" s="36">
        <v>585.31666666666661</v>
      </c>
      <c r="E504" s="36">
        <v>575.63333333333321</v>
      </c>
      <c r="F504" s="36">
        <v>567.41666666666663</v>
      </c>
      <c r="G504" s="36">
        <v>557.73333333333323</v>
      </c>
      <c r="H504" s="36">
        <v>593.53333333333319</v>
      </c>
      <c r="I504" s="36">
        <v>603.21666666666658</v>
      </c>
      <c r="J504" s="31">
        <v>611.43333333333317</v>
      </c>
      <c r="K504" s="31">
        <v>595</v>
      </c>
      <c r="L504" s="31">
        <v>577.1</v>
      </c>
      <c r="M504" s="53">
        <v>11.84596</v>
      </c>
      <c r="N504" s="1"/>
      <c r="O504" s="1"/>
    </row>
    <row r="505" spans="1:15" ht="12.75" customHeight="1" x14ac:dyDescent="0.2">
      <c r="A505" s="33">
        <v>495</v>
      </c>
      <c r="B505" s="53" t="s">
        <v>558</v>
      </c>
      <c r="C505" s="53">
        <v>16171.5</v>
      </c>
      <c r="D505" s="36">
        <v>16131.366666666667</v>
      </c>
      <c r="E505" s="36">
        <v>15942.733333333334</v>
      </c>
      <c r="F505" s="36">
        <v>15713.966666666667</v>
      </c>
      <c r="G505" s="36">
        <v>15525.333333333334</v>
      </c>
      <c r="H505" s="36">
        <v>16360.133333333333</v>
      </c>
      <c r="I505" s="36">
        <v>16548.76666666667</v>
      </c>
      <c r="J505" s="36">
        <v>16777.533333333333</v>
      </c>
      <c r="K505" s="31">
        <v>16320</v>
      </c>
      <c r="L505" s="31">
        <v>15902.6</v>
      </c>
      <c r="M505" s="31">
        <v>4.3360000000000003E-2</v>
      </c>
      <c r="N505" s="1"/>
      <c r="O505" s="1"/>
    </row>
    <row r="506" spans="1:15" ht="12.75" customHeight="1" x14ac:dyDescent="0.2">
      <c r="A506" s="33">
        <v>496</v>
      </c>
      <c r="B506" s="53" t="s">
        <v>306</v>
      </c>
      <c r="C506" s="53">
        <v>133.30000000000001</v>
      </c>
      <c r="D506" s="36">
        <v>132.19999999999999</v>
      </c>
      <c r="E506" s="36">
        <v>130.04999999999998</v>
      </c>
      <c r="F506" s="36">
        <v>126.79999999999998</v>
      </c>
      <c r="G506" s="36">
        <v>124.64999999999998</v>
      </c>
      <c r="H506" s="36">
        <v>135.44999999999999</v>
      </c>
      <c r="I506" s="36">
        <v>137.59999999999997</v>
      </c>
      <c r="J506" s="36">
        <v>140.85</v>
      </c>
      <c r="K506" s="31">
        <v>134.35</v>
      </c>
      <c r="L506" s="31">
        <v>128.94999999999999</v>
      </c>
      <c r="M506" s="31">
        <v>556.08923000000004</v>
      </c>
      <c r="N506" s="1"/>
      <c r="O506" s="1"/>
    </row>
    <row r="507" spans="1:15" ht="12.75" customHeight="1" x14ac:dyDescent="0.2">
      <c r="A507" s="33">
        <v>497</v>
      </c>
      <c r="B507" s="53" t="s">
        <v>242</v>
      </c>
      <c r="C507" s="36">
        <v>714.25</v>
      </c>
      <c r="D507" s="36">
        <v>711.86666666666667</v>
      </c>
      <c r="E507" s="36">
        <v>708.38333333333333</v>
      </c>
      <c r="F507" s="36">
        <v>702.51666666666665</v>
      </c>
      <c r="G507" s="36">
        <v>699.0333333333333</v>
      </c>
      <c r="H507" s="36">
        <v>717.73333333333335</v>
      </c>
      <c r="I507" s="36">
        <v>721.2166666666667</v>
      </c>
      <c r="J507" s="31">
        <v>727.08333333333337</v>
      </c>
      <c r="K507" s="31">
        <v>715.35</v>
      </c>
      <c r="L507" s="31">
        <v>706</v>
      </c>
      <c r="M507" s="53">
        <v>10.41423</v>
      </c>
      <c r="N507" s="1"/>
      <c r="O507" s="1"/>
    </row>
    <row r="508" spans="1:15" ht="12.75" customHeight="1" x14ac:dyDescent="0.2">
      <c r="A508" s="33">
        <v>498</v>
      </c>
      <c r="B508" s="53" t="s">
        <v>560</v>
      </c>
      <c r="C508" s="53">
        <v>1691.45</v>
      </c>
      <c r="D508" s="36">
        <v>1688.3333333333333</v>
      </c>
      <c r="E508" s="36">
        <v>1678.6666666666665</v>
      </c>
      <c r="F508" s="36">
        <v>1665.8833333333332</v>
      </c>
      <c r="G508" s="36">
        <v>1656.2166666666665</v>
      </c>
      <c r="H508" s="36">
        <v>1701.1166666666666</v>
      </c>
      <c r="I508" s="36">
        <v>1710.7833333333331</v>
      </c>
      <c r="J508" s="36">
        <v>1723.5666666666666</v>
      </c>
      <c r="K508" s="31">
        <v>1698</v>
      </c>
      <c r="L508" s="31">
        <v>1675.55</v>
      </c>
      <c r="M508" s="31">
        <v>0.32535999999999998</v>
      </c>
      <c r="N508" s="1"/>
      <c r="O508" s="1"/>
    </row>
    <row r="509" spans="1:15" ht="12.75" customHeight="1" x14ac:dyDescent="0.2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 x14ac:dyDescent="0.2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 x14ac:dyDescent="0.3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 x14ac:dyDescent="0.3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 x14ac:dyDescent="0.3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 x14ac:dyDescent="0.3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 x14ac:dyDescent="0.3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 x14ac:dyDescent="0.3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 x14ac:dyDescent="0.2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 x14ac:dyDescent="0.2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 x14ac:dyDescent="0.2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 x14ac:dyDescent="0.2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 x14ac:dyDescent="0.2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 x14ac:dyDescent="0.2">
      <c r="A527" s="66" t="s">
        <v>254</v>
      </c>
      <c r="N527" s="1"/>
      <c r="O527" s="1"/>
    </row>
    <row r="528" spans="1:15" ht="12.75" customHeight="1" x14ac:dyDescent="0.2">
      <c r="A528" s="66" t="s">
        <v>255</v>
      </c>
      <c r="N528" s="1"/>
      <c r="O528" s="1"/>
    </row>
    <row r="529" spans="1:15" ht="12.75" customHeight="1" x14ac:dyDescent="0.2">
      <c r="A529" s="66" t="s">
        <v>256</v>
      </c>
      <c r="N529" s="1"/>
      <c r="O529" s="1"/>
    </row>
    <row r="530" spans="1:15" ht="12.75" customHeight="1" x14ac:dyDescent="0.2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90"/>
  <sheetViews>
    <sheetView zoomScale="85" zoomScaleNormal="85" workbookViewId="0">
      <pane ySplit="9" topLeftCell="A10" activePane="bottomLeft" state="frozen"/>
      <selection pane="bottomLeft" activeCell="H98" sqref="H98"/>
    </sheetView>
  </sheetViews>
  <sheetFormatPr defaultColWidth="14.42578125" defaultRowHeight="15" customHeight="1" x14ac:dyDescent="0.2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 x14ac:dyDescent="0.2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 x14ac:dyDescent="0.2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 x14ac:dyDescent="0.2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 x14ac:dyDescent="0.2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 x14ac:dyDescent="0.2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 x14ac:dyDescent="0.2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 x14ac:dyDescent="0.25">
      <c r="A7" s="80" t="s">
        <v>563</v>
      </c>
      <c r="B7" s="362" t="s">
        <v>564</v>
      </c>
      <c r="C7" s="362"/>
      <c r="D7" s="7">
        <f>Main!B10</f>
        <v>45311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 x14ac:dyDescent="0.2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 x14ac:dyDescent="0.2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 x14ac:dyDescent="0.2">
      <c r="A10" s="85">
        <v>45310</v>
      </c>
      <c r="B10" s="32">
        <v>511359</v>
      </c>
      <c r="C10" s="31" t="s">
        <v>1034</v>
      </c>
      <c r="D10" s="31" t="s">
        <v>1035</v>
      </c>
      <c r="E10" s="31" t="s">
        <v>574</v>
      </c>
      <c r="F10" s="86">
        <v>243637</v>
      </c>
      <c r="G10" s="32">
        <v>45.45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 x14ac:dyDescent="0.2">
      <c r="A11" s="85">
        <v>45310</v>
      </c>
      <c r="B11" s="32">
        <v>511359</v>
      </c>
      <c r="C11" s="31" t="s">
        <v>1034</v>
      </c>
      <c r="D11" s="31" t="s">
        <v>1093</v>
      </c>
      <c r="E11" s="31" t="s">
        <v>573</v>
      </c>
      <c r="F11" s="86">
        <v>54000</v>
      </c>
      <c r="G11" s="32">
        <v>45.3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 x14ac:dyDescent="0.2">
      <c r="A12" s="85">
        <v>45310</v>
      </c>
      <c r="B12" s="32">
        <v>511359</v>
      </c>
      <c r="C12" s="31" t="s">
        <v>1034</v>
      </c>
      <c r="D12" s="31" t="s">
        <v>1093</v>
      </c>
      <c r="E12" s="31" t="s">
        <v>574</v>
      </c>
      <c r="F12" s="86">
        <v>79000</v>
      </c>
      <c r="G12" s="32">
        <v>48.26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 x14ac:dyDescent="0.2">
      <c r="A13" s="85">
        <v>45310</v>
      </c>
      <c r="B13" s="32">
        <v>543943</v>
      </c>
      <c r="C13" s="31" t="s">
        <v>1094</v>
      </c>
      <c r="D13" s="31" t="s">
        <v>1095</v>
      </c>
      <c r="E13" s="31" t="s">
        <v>573</v>
      </c>
      <c r="F13" s="86">
        <v>140000</v>
      </c>
      <c r="G13" s="32">
        <v>96.04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 x14ac:dyDescent="0.2">
      <c r="A14" s="85">
        <v>45310</v>
      </c>
      <c r="B14" s="32">
        <v>543943</v>
      </c>
      <c r="C14" s="31" t="s">
        <v>1094</v>
      </c>
      <c r="D14" s="31" t="s">
        <v>1096</v>
      </c>
      <c r="E14" s="31" t="s">
        <v>574</v>
      </c>
      <c r="F14" s="86">
        <v>155000</v>
      </c>
      <c r="G14" s="32">
        <v>96.03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 x14ac:dyDescent="0.2">
      <c r="A15" s="85">
        <v>45310</v>
      </c>
      <c r="B15" s="32">
        <v>540788</v>
      </c>
      <c r="C15" s="31" t="s">
        <v>1097</v>
      </c>
      <c r="D15" s="31" t="s">
        <v>1098</v>
      </c>
      <c r="E15" s="31" t="s">
        <v>574</v>
      </c>
      <c r="F15" s="86">
        <v>61000</v>
      </c>
      <c r="G15" s="32">
        <v>31.18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 x14ac:dyDescent="0.2">
      <c r="A16" s="85">
        <v>45310</v>
      </c>
      <c r="B16" s="32">
        <v>504648</v>
      </c>
      <c r="C16" s="31" t="s">
        <v>1099</v>
      </c>
      <c r="D16" s="31" t="s">
        <v>1100</v>
      </c>
      <c r="E16" s="31" t="s">
        <v>574</v>
      </c>
      <c r="F16" s="86">
        <v>49990</v>
      </c>
      <c r="G16" s="32">
        <v>52.08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 x14ac:dyDescent="0.2">
      <c r="A17" s="85">
        <v>45310</v>
      </c>
      <c r="B17" s="32">
        <v>543211</v>
      </c>
      <c r="C17" s="31" t="s">
        <v>1101</v>
      </c>
      <c r="D17" s="31" t="s">
        <v>1102</v>
      </c>
      <c r="E17" s="31" t="s">
        <v>574</v>
      </c>
      <c r="F17" s="86">
        <v>102085</v>
      </c>
      <c r="G17" s="32">
        <v>54.17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 x14ac:dyDescent="0.2">
      <c r="A18" s="85">
        <v>45310</v>
      </c>
      <c r="B18" s="32">
        <v>543211</v>
      </c>
      <c r="C18" s="31" t="s">
        <v>1101</v>
      </c>
      <c r="D18" s="31" t="s">
        <v>1103</v>
      </c>
      <c r="E18" s="31" t="s">
        <v>573</v>
      </c>
      <c r="F18" s="86">
        <v>100000</v>
      </c>
      <c r="G18" s="32">
        <v>54.17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 x14ac:dyDescent="0.2">
      <c r="A19" s="85">
        <v>45310</v>
      </c>
      <c r="B19" s="32">
        <v>543439</v>
      </c>
      <c r="C19" s="31" t="s">
        <v>1014</v>
      </c>
      <c r="D19" s="31" t="s">
        <v>1104</v>
      </c>
      <c r="E19" s="31" t="s">
        <v>573</v>
      </c>
      <c r="F19" s="86">
        <v>92000</v>
      </c>
      <c r="G19" s="32">
        <v>40.99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 x14ac:dyDescent="0.2">
      <c r="A20" s="85">
        <v>45310</v>
      </c>
      <c r="B20" s="32">
        <v>543439</v>
      </c>
      <c r="C20" s="31" t="s">
        <v>1014</v>
      </c>
      <c r="D20" s="31" t="s">
        <v>1015</v>
      </c>
      <c r="E20" s="31" t="s">
        <v>574</v>
      </c>
      <c r="F20" s="86">
        <v>146000</v>
      </c>
      <c r="G20" s="32">
        <v>40.93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 x14ac:dyDescent="0.2">
      <c r="A21" s="85">
        <v>45310</v>
      </c>
      <c r="B21" s="32">
        <v>540310</v>
      </c>
      <c r="C21" s="31" t="s">
        <v>1105</v>
      </c>
      <c r="D21" s="31" t="s">
        <v>1106</v>
      </c>
      <c r="E21" s="31" t="s">
        <v>573</v>
      </c>
      <c r="F21" s="86">
        <v>36000</v>
      </c>
      <c r="G21" s="32">
        <v>37.81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 x14ac:dyDescent="0.2">
      <c r="A22" s="85">
        <v>45310</v>
      </c>
      <c r="B22" s="32">
        <v>540310</v>
      </c>
      <c r="C22" s="31" t="s">
        <v>1105</v>
      </c>
      <c r="D22" s="31" t="s">
        <v>1107</v>
      </c>
      <c r="E22" s="31" t="s">
        <v>574</v>
      </c>
      <c r="F22" s="86">
        <v>239000</v>
      </c>
      <c r="G22" s="32">
        <v>37.81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 x14ac:dyDescent="0.2">
      <c r="A23" s="85">
        <v>45310</v>
      </c>
      <c r="B23" s="32">
        <v>540310</v>
      </c>
      <c r="C23" s="31" t="s">
        <v>1105</v>
      </c>
      <c r="D23" s="31" t="s">
        <v>1108</v>
      </c>
      <c r="E23" s="31" t="s">
        <v>574</v>
      </c>
      <c r="F23" s="86">
        <v>137559</v>
      </c>
      <c r="G23" s="32">
        <v>37.78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 x14ac:dyDescent="0.2">
      <c r="A24" s="85">
        <v>45310</v>
      </c>
      <c r="B24" s="32">
        <v>523232</v>
      </c>
      <c r="C24" s="31" t="s">
        <v>1109</v>
      </c>
      <c r="D24" s="31" t="s">
        <v>1110</v>
      </c>
      <c r="E24" s="31" t="s">
        <v>574</v>
      </c>
      <c r="F24" s="86">
        <v>27401</v>
      </c>
      <c r="G24" s="32">
        <v>79.400000000000006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 x14ac:dyDescent="0.2">
      <c r="A25" s="85">
        <v>45310</v>
      </c>
      <c r="B25" s="32">
        <v>542724</v>
      </c>
      <c r="C25" s="31" t="s">
        <v>1111</v>
      </c>
      <c r="D25" s="31" t="s">
        <v>1112</v>
      </c>
      <c r="E25" s="31" t="s">
        <v>574</v>
      </c>
      <c r="F25" s="86">
        <v>4026797</v>
      </c>
      <c r="G25" s="32">
        <v>1.79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 x14ac:dyDescent="0.2">
      <c r="A26" s="85">
        <v>45310</v>
      </c>
      <c r="B26" s="32">
        <v>540006</v>
      </c>
      <c r="C26" s="31" t="s">
        <v>1113</v>
      </c>
      <c r="D26" s="31" t="s">
        <v>1114</v>
      </c>
      <c r="E26" s="31" t="s">
        <v>573</v>
      </c>
      <c r="F26" s="86">
        <v>1489674</v>
      </c>
      <c r="G26" s="32">
        <v>9.09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 x14ac:dyDescent="0.2">
      <c r="A27" s="85">
        <v>45310</v>
      </c>
      <c r="B27" s="32">
        <v>540006</v>
      </c>
      <c r="C27" s="31" t="s">
        <v>1113</v>
      </c>
      <c r="D27" s="31" t="s">
        <v>1115</v>
      </c>
      <c r="E27" s="31" t="s">
        <v>574</v>
      </c>
      <c r="F27" s="86">
        <v>1583132</v>
      </c>
      <c r="G27" s="32">
        <v>9.09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 x14ac:dyDescent="0.2">
      <c r="A28" s="85">
        <v>45310</v>
      </c>
      <c r="B28" s="32">
        <v>540190</v>
      </c>
      <c r="C28" s="31" t="s">
        <v>1116</v>
      </c>
      <c r="D28" s="31" t="s">
        <v>1117</v>
      </c>
      <c r="E28" s="31" t="s">
        <v>574</v>
      </c>
      <c r="F28" s="86">
        <v>200000</v>
      </c>
      <c r="G28" s="32">
        <v>4.87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 x14ac:dyDescent="0.2">
      <c r="A29" s="85">
        <v>45310</v>
      </c>
      <c r="B29" s="32">
        <v>538788</v>
      </c>
      <c r="C29" s="31" t="s">
        <v>1118</v>
      </c>
      <c r="D29" s="31" t="s">
        <v>1119</v>
      </c>
      <c r="E29" s="31" t="s">
        <v>574</v>
      </c>
      <c r="F29" s="86">
        <v>86658</v>
      </c>
      <c r="G29" s="32">
        <v>14.1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 x14ac:dyDescent="0.2">
      <c r="A30" s="85">
        <v>45310</v>
      </c>
      <c r="B30" s="32">
        <v>538788</v>
      </c>
      <c r="C30" s="31" t="s">
        <v>1118</v>
      </c>
      <c r="D30" s="31" t="s">
        <v>1120</v>
      </c>
      <c r="E30" s="31" t="s">
        <v>574</v>
      </c>
      <c r="F30" s="86">
        <v>92500</v>
      </c>
      <c r="G30" s="32">
        <v>14.37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 x14ac:dyDescent="0.2">
      <c r="A31" s="85">
        <v>45310</v>
      </c>
      <c r="B31" s="32">
        <v>500170</v>
      </c>
      <c r="C31" s="31" t="s">
        <v>1121</v>
      </c>
      <c r="D31" s="31" t="s">
        <v>1122</v>
      </c>
      <c r="E31" s="31" t="s">
        <v>574</v>
      </c>
      <c r="F31" s="86">
        <v>91400</v>
      </c>
      <c r="G31" s="32">
        <v>50.94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 x14ac:dyDescent="0.2">
      <c r="A32" s="85">
        <v>45310</v>
      </c>
      <c r="B32" s="32">
        <v>514312</v>
      </c>
      <c r="C32" s="31" t="s">
        <v>1123</v>
      </c>
      <c r="D32" s="31" t="s">
        <v>1124</v>
      </c>
      <c r="E32" s="31" t="s">
        <v>574</v>
      </c>
      <c r="F32" s="86">
        <v>32000</v>
      </c>
      <c r="G32" s="32">
        <v>31.3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 x14ac:dyDescent="0.2">
      <c r="A33" s="85">
        <v>45310</v>
      </c>
      <c r="B33" s="32">
        <v>514312</v>
      </c>
      <c r="C33" s="31" t="s">
        <v>1123</v>
      </c>
      <c r="D33" s="31" t="s">
        <v>1125</v>
      </c>
      <c r="E33" s="31" t="s">
        <v>573</v>
      </c>
      <c r="F33" s="86">
        <v>37040</v>
      </c>
      <c r="G33" s="32">
        <v>31.3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 x14ac:dyDescent="0.2">
      <c r="A34" s="85">
        <v>45310</v>
      </c>
      <c r="B34" s="32">
        <v>514312</v>
      </c>
      <c r="C34" s="31" t="s">
        <v>1123</v>
      </c>
      <c r="D34" s="31" t="s">
        <v>1126</v>
      </c>
      <c r="E34" s="31" t="s">
        <v>573</v>
      </c>
      <c r="F34" s="86">
        <v>53900</v>
      </c>
      <c r="G34" s="32">
        <v>34.08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 x14ac:dyDescent="0.2">
      <c r="A35" s="85">
        <v>45310</v>
      </c>
      <c r="B35" s="32">
        <v>532154</v>
      </c>
      <c r="C35" s="31" t="s">
        <v>1036</v>
      </c>
      <c r="D35" s="31" t="s">
        <v>1037</v>
      </c>
      <c r="E35" s="31" t="s">
        <v>574</v>
      </c>
      <c r="F35" s="86">
        <v>3000000</v>
      </c>
      <c r="G35" s="32">
        <v>0.98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 x14ac:dyDescent="0.2">
      <c r="A36" s="85">
        <v>45310</v>
      </c>
      <c r="B36" s="32">
        <v>538539</v>
      </c>
      <c r="C36" s="31" t="s">
        <v>1127</v>
      </c>
      <c r="D36" s="31" t="s">
        <v>1128</v>
      </c>
      <c r="E36" s="31" t="s">
        <v>574</v>
      </c>
      <c r="F36" s="86">
        <v>95886</v>
      </c>
      <c r="G36" s="32">
        <v>30.25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 x14ac:dyDescent="0.2">
      <c r="A37" s="85">
        <v>45310</v>
      </c>
      <c r="B37" s="32">
        <v>538539</v>
      </c>
      <c r="C37" s="31" t="s">
        <v>1127</v>
      </c>
      <c r="D37" s="31" t="s">
        <v>1049</v>
      </c>
      <c r="E37" s="31" t="s">
        <v>573</v>
      </c>
      <c r="F37" s="86">
        <v>192580</v>
      </c>
      <c r="G37" s="32">
        <v>30.22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 x14ac:dyDescent="0.2">
      <c r="A38" s="85">
        <v>45310</v>
      </c>
      <c r="B38" s="32">
        <v>540515</v>
      </c>
      <c r="C38" s="31" t="s">
        <v>1129</v>
      </c>
      <c r="D38" s="31" t="s">
        <v>1130</v>
      </c>
      <c r="E38" s="31" t="s">
        <v>574</v>
      </c>
      <c r="F38" s="86">
        <v>23420</v>
      </c>
      <c r="G38" s="32">
        <v>6.37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 x14ac:dyDescent="0.2">
      <c r="A39" s="85">
        <v>45310</v>
      </c>
      <c r="B39" s="32">
        <v>537784</v>
      </c>
      <c r="C39" s="31" t="s">
        <v>1038</v>
      </c>
      <c r="D39" s="31" t="s">
        <v>1016</v>
      </c>
      <c r="E39" s="31" t="s">
        <v>573</v>
      </c>
      <c r="F39" s="86">
        <v>18000</v>
      </c>
      <c r="G39" s="32">
        <v>12.63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 x14ac:dyDescent="0.2">
      <c r="A40" s="85">
        <v>45310</v>
      </c>
      <c r="B40" s="32">
        <v>537784</v>
      </c>
      <c r="C40" s="31" t="s">
        <v>1038</v>
      </c>
      <c r="D40" s="31" t="s">
        <v>1016</v>
      </c>
      <c r="E40" s="31" t="s">
        <v>574</v>
      </c>
      <c r="F40" s="86">
        <v>42000</v>
      </c>
      <c r="G40" s="32">
        <v>12.83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 x14ac:dyDescent="0.2">
      <c r="A41" s="85">
        <v>45310</v>
      </c>
      <c r="B41" s="32">
        <v>504392</v>
      </c>
      <c r="C41" s="31" t="s">
        <v>1131</v>
      </c>
      <c r="D41" s="31" t="s">
        <v>1132</v>
      </c>
      <c r="E41" s="31" t="s">
        <v>574</v>
      </c>
      <c r="F41" s="86">
        <v>100000</v>
      </c>
      <c r="G41" s="32">
        <v>91.59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 x14ac:dyDescent="0.2">
      <c r="A42" s="85">
        <v>45310</v>
      </c>
      <c r="B42" s="32">
        <v>507912</v>
      </c>
      <c r="C42" s="31" t="s">
        <v>1039</v>
      </c>
      <c r="D42" s="31" t="s">
        <v>1133</v>
      </c>
      <c r="E42" s="31" t="s">
        <v>573</v>
      </c>
      <c r="F42" s="86">
        <v>100000</v>
      </c>
      <c r="G42" s="32">
        <v>240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 x14ac:dyDescent="0.2">
      <c r="A43" s="85">
        <v>45310</v>
      </c>
      <c r="B43" s="32">
        <v>507912</v>
      </c>
      <c r="C43" s="31" t="s">
        <v>1039</v>
      </c>
      <c r="D43" s="31" t="s">
        <v>1134</v>
      </c>
      <c r="E43" s="31" t="s">
        <v>573</v>
      </c>
      <c r="F43" s="86">
        <v>200000</v>
      </c>
      <c r="G43" s="32">
        <v>240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 x14ac:dyDescent="0.2">
      <c r="A44" s="85">
        <v>45310</v>
      </c>
      <c r="B44" s="32">
        <v>507912</v>
      </c>
      <c r="C44" s="31" t="s">
        <v>1039</v>
      </c>
      <c r="D44" s="31" t="s">
        <v>1040</v>
      </c>
      <c r="E44" s="31" t="s">
        <v>574</v>
      </c>
      <c r="F44" s="86">
        <v>500000</v>
      </c>
      <c r="G44" s="32">
        <v>240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 x14ac:dyDescent="0.2">
      <c r="A45" s="85">
        <v>45310</v>
      </c>
      <c r="B45" s="32">
        <v>507912</v>
      </c>
      <c r="C45" s="31" t="s">
        <v>1039</v>
      </c>
      <c r="D45" s="31" t="s">
        <v>1135</v>
      </c>
      <c r="E45" s="31" t="s">
        <v>574</v>
      </c>
      <c r="F45" s="86">
        <v>207404</v>
      </c>
      <c r="G45" s="32">
        <v>240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 x14ac:dyDescent="0.2">
      <c r="A46" s="85">
        <v>45310</v>
      </c>
      <c r="B46" s="32">
        <v>535910</v>
      </c>
      <c r="C46" s="31" t="s">
        <v>1136</v>
      </c>
      <c r="D46" s="31" t="s">
        <v>1002</v>
      </c>
      <c r="E46" s="31" t="s">
        <v>574</v>
      </c>
      <c r="F46" s="86">
        <v>52500</v>
      </c>
      <c r="G46" s="32">
        <v>63.02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 x14ac:dyDescent="0.2">
      <c r="A47" s="85">
        <v>45310</v>
      </c>
      <c r="B47" s="32">
        <v>535910</v>
      </c>
      <c r="C47" s="31" t="s">
        <v>1136</v>
      </c>
      <c r="D47" s="31" t="s">
        <v>1137</v>
      </c>
      <c r="E47" s="31" t="s">
        <v>574</v>
      </c>
      <c r="F47" s="86">
        <v>105000</v>
      </c>
      <c r="G47" s="32">
        <v>63.93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 x14ac:dyDescent="0.2">
      <c r="A48" s="85">
        <v>45310</v>
      </c>
      <c r="B48" s="32">
        <v>535910</v>
      </c>
      <c r="C48" s="31" t="s">
        <v>1136</v>
      </c>
      <c r="D48" s="31" t="s">
        <v>1138</v>
      </c>
      <c r="E48" s="31" t="s">
        <v>573</v>
      </c>
      <c r="F48" s="86">
        <v>200000</v>
      </c>
      <c r="G48" s="32">
        <v>63.51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 x14ac:dyDescent="0.2">
      <c r="A49" s="85">
        <v>45310</v>
      </c>
      <c r="B49" s="32">
        <v>535910</v>
      </c>
      <c r="C49" s="31" t="s">
        <v>1136</v>
      </c>
      <c r="D49" s="31" t="s">
        <v>1139</v>
      </c>
      <c r="E49" s="31" t="s">
        <v>574</v>
      </c>
      <c r="F49" s="86">
        <v>52500</v>
      </c>
      <c r="G49" s="32">
        <v>63.02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 x14ac:dyDescent="0.2">
      <c r="A50" s="85">
        <v>45310</v>
      </c>
      <c r="B50" s="32">
        <v>539402</v>
      </c>
      <c r="C50" s="31" t="s">
        <v>1041</v>
      </c>
      <c r="D50" s="31" t="s">
        <v>1042</v>
      </c>
      <c r="E50" s="31" t="s">
        <v>573</v>
      </c>
      <c r="F50" s="86">
        <v>369614</v>
      </c>
      <c r="G50" s="32">
        <v>24.26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 x14ac:dyDescent="0.2">
      <c r="A51" s="85">
        <v>45310</v>
      </c>
      <c r="B51" s="32">
        <v>539402</v>
      </c>
      <c r="C51" s="31" t="s">
        <v>1041</v>
      </c>
      <c r="D51" s="31" t="s">
        <v>1042</v>
      </c>
      <c r="E51" s="31" t="s">
        <v>574</v>
      </c>
      <c r="F51" s="86">
        <v>369614</v>
      </c>
      <c r="G51" s="32">
        <v>24.23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 x14ac:dyDescent="0.2">
      <c r="A52" s="85">
        <v>45310</v>
      </c>
      <c r="B52" s="32">
        <v>539402</v>
      </c>
      <c r="C52" s="31" t="s">
        <v>1041</v>
      </c>
      <c r="D52" s="31" t="s">
        <v>1140</v>
      </c>
      <c r="E52" s="31" t="s">
        <v>574</v>
      </c>
      <c r="F52" s="86">
        <v>75000</v>
      </c>
      <c r="G52" s="32">
        <v>24.4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 x14ac:dyDescent="0.2">
      <c r="A53" s="85">
        <v>45310</v>
      </c>
      <c r="B53" s="32">
        <v>539402</v>
      </c>
      <c r="C53" s="31" t="s">
        <v>1041</v>
      </c>
      <c r="D53" s="31" t="s">
        <v>1141</v>
      </c>
      <c r="E53" s="31" t="s">
        <v>573</v>
      </c>
      <c r="F53" s="86">
        <v>198817</v>
      </c>
      <c r="G53" s="32">
        <v>24.07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 x14ac:dyDescent="0.2">
      <c r="A54" s="85">
        <v>45310</v>
      </c>
      <c r="B54" s="32">
        <v>539402</v>
      </c>
      <c r="C54" s="31" t="s">
        <v>1041</v>
      </c>
      <c r="D54" s="31" t="s">
        <v>1141</v>
      </c>
      <c r="E54" s="31" t="s">
        <v>574</v>
      </c>
      <c r="F54" s="86">
        <v>198817</v>
      </c>
      <c r="G54" s="32">
        <v>24.16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 x14ac:dyDescent="0.2">
      <c r="A55" s="85">
        <v>45310</v>
      </c>
      <c r="B55" s="32">
        <v>539402</v>
      </c>
      <c r="C55" s="31" t="s">
        <v>1041</v>
      </c>
      <c r="D55" s="31" t="s">
        <v>1142</v>
      </c>
      <c r="E55" s="31" t="s">
        <v>574</v>
      </c>
      <c r="F55" s="86">
        <v>62254</v>
      </c>
      <c r="G55" s="32">
        <v>24.27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 x14ac:dyDescent="0.2">
      <c r="A56" s="85">
        <v>45310</v>
      </c>
      <c r="B56" s="32">
        <v>539402</v>
      </c>
      <c r="C56" s="31" t="s">
        <v>1041</v>
      </c>
      <c r="D56" s="31" t="s">
        <v>1142</v>
      </c>
      <c r="E56" s="31" t="s">
        <v>573</v>
      </c>
      <c r="F56" s="86">
        <v>62254</v>
      </c>
      <c r="G56" s="32">
        <v>24.18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 x14ac:dyDescent="0.2">
      <c r="A57" s="85">
        <v>45310</v>
      </c>
      <c r="B57" s="32">
        <v>539402</v>
      </c>
      <c r="C57" s="31" t="s">
        <v>1041</v>
      </c>
      <c r="D57" s="31" t="s">
        <v>1143</v>
      </c>
      <c r="E57" s="31" t="s">
        <v>574</v>
      </c>
      <c r="F57" s="86">
        <v>77277</v>
      </c>
      <c r="G57" s="32">
        <v>24.9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 x14ac:dyDescent="0.2">
      <c r="A58" s="85">
        <v>45310</v>
      </c>
      <c r="B58" s="32">
        <v>539402</v>
      </c>
      <c r="C58" s="31" t="s">
        <v>1041</v>
      </c>
      <c r="D58" s="31" t="s">
        <v>1143</v>
      </c>
      <c r="E58" s="31" t="s">
        <v>573</v>
      </c>
      <c r="F58" s="86">
        <v>53001</v>
      </c>
      <c r="G58" s="32">
        <v>24.39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 x14ac:dyDescent="0.2">
      <c r="A59" s="85">
        <v>45310</v>
      </c>
      <c r="B59" s="32">
        <v>537291</v>
      </c>
      <c r="C59" s="31" t="s">
        <v>1144</v>
      </c>
      <c r="D59" s="31" t="s">
        <v>1145</v>
      </c>
      <c r="E59" s="31" t="s">
        <v>574</v>
      </c>
      <c r="F59" s="86">
        <v>208000</v>
      </c>
      <c r="G59" s="32">
        <v>229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 x14ac:dyDescent="0.2">
      <c r="A60" s="85">
        <v>45310</v>
      </c>
      <c r="B60" s="32">
        <v>537291</v>
      </c>
      <c r="C60" s="31" t="s">
        <v>1144</v>
      </c>
      <c r="D60" s="31" t="s">
        <v>1146</v>
      </c>
      <c r="E60" s="31" t="s">
        <v>573</v>
      </c>
      <c r="F60" s="86">
        <v>208000</v>
      </c>
      <c r="G60" s="32">
        <v>229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 x14ac:dyDescent="0.2">
      <c r="A61" s="85">
        <v>45310</v>
      </c>
      <c r="B61" s="32">
        <v>530557</v>
      </c>
      <c r="C61" s="31" t="s">
        <v>987</v>
      </c>
      <c r="D61" s="31" t="s">
        <v>988</v>
      </c>
      <c r="E61" s="31" t="s">
        <v>574</v>
      </c>
      <c r="F61" s="86">
        <v>6952275</v>
      </c>
      <c r="G61" s="32">
        <v>0.74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 x14ac:dyDescent="0.2">
      <c r="A62" s="85">
        <v>45310</v>
      </c>
      <c r="B62" s="32">
        <v>530557</v>
      </c>
      <c r="C62" s="31" t="s">
        <v>987</v>
      </c>
      <c r="D62" s="31" t="s">
        <v>988</v>
      </c>
      <c r="E62" s="31" t="s">
        <v>573</v>
      </c>
      <c r="F62" s="86">
        <v>8022381</v>
      </c>
      <c r="G62" s="32">
        <v>0.73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 x14ac:dyDescent="0.2">
      <c r="A63" s="85">
        <v>45310</v>
      </c>
      <c r="B63" s="32">
        <v>517554</v>
      </c>
      <c r="C63" s="31" t="s">
        <v>1147</v>
      </c>
      <c r="D63" s="31" t="s">
        <v>1148</v>
      </c>
      <c r="E63" s="31" t="s">
        <v>574</v>
      </c>
      <c r="F63" s="86">
        <v>62182</v>
      </c>
      <c r="G63" s="32">
        <v>45.24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 x14ac:dyDescent="0.2">
      <c r="A64" s="85">
        <v>45310</v>
      </c>
      <c r="B64" s="32">
        <v>517554</v>
      </c>
      <c r="C64" s="31" t="s">
        <v>1147</v>
      </c>
      <c r="D64" s="31" t="s">
        <v>1149</v>
      </c>
      <c r="E64" s="31" t="s">
        <v>574</v>
      </c>
      <c r="F64" s="86">
        <v>49202</v>
      </c>
      <c r="G64" s="32">
        <v>46.29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 x14ac:dyDescent="0.2">
      <c r="A65" s="85">
        <v>45310</v>
      </c>
      <c r="B65" s="32">
        <v>517554</v>
      </c>
      <c r="C65" s="31" t="s">
        <v>1147</v>
      </c>
      <c r="D65" s="31" t="s">
        <v>1149</v>
      </c>
      <c r="E65" s="31" t="s">
        <v>573</v>
      </c>
      <c r="F65" s="86">
        <v>78802</v>
      </c>
      <c r="G65" s="32">
        <v>51.41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 x14ac:dyDescent="0.2">
      <c r="A66" s="85">
        <v>45310</v>
      </c>
      <c r="B66" s="32">
        <v>543400</v>
      </c>
      <c r="C66" s="31" t="s">
        <v>1150</v>
      </c>
      <c r="D66" s="31" t="s">
        <v>1151</v>
      </c>
      <c r="E66" s="31" t="s">
        <v>574</v>
      </c>
      <c r="F66" s="86">
        <v>62000</v>
      </c>
      <c r="G66" s="32">
        <v>9.58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 x14ac:dyDescent="0.2">
      <c r="A67" s="85">
        <v>45310</v>
      </c>
      <c r="B67" s="32">
        <v>532092</v>
      </c>
      <c r="C67" s="31" t="s">
        <v>1152</v>
      </c>
      <c r="D67" s="31" t="s">
        <v>1153</v>
      </c>
      <c r="E67" s="31" t="s">
        <v>574</v>
      </c>
      <c r="F67" s="86">
        <v>285000</v>
      </c>
      <c r="G67" s="32">
        <v>6.11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 x14ac:dyDescent="0.2">
      <c r="A68" s="85">
        <v>45310</v>
      </c>
      <c r="B68" s="32">
        <v>530025</v>
      </c>
      <c r="C68" s="31" t="s">
        <v>1154</v>
      </c>
      <c r="D68" s="31" t="s">
        <v>1155</v>
      </c>
      <c r="E68" s="31" t="s">
        <v>573</v>
      </c>
      <c r="F68" s="86">
        <v>32100</v>
      </c>
      <c r="G68" s="32">
        <v>24.1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 x14ac:dyDescent="0.2">
      <c r="A69" s="85">
        <v>45310</v>
      </c>
      <c r="B69" s="32">
        <v>542753</v>
      </c>
      <c r="C69" s="31" t="s">
        <v>1017</v>
      </c>
      <c r="D69" s="31" t="s">
        <v>1156</v>
      </c>
      <c r="E69" s="31" t="s">
        <v>573</v>
      </c>
      <c r="F69" s="86">
        <v>3140000</v>
      </c>
      <c r="G69" s="32">
        <v>5.53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 x14ac:dyDescent="0.2">
      <c r="A70" s="85">
        <v>45310</v>
      </c>
      <c r="B70" s="32">
        <v>542753</v>
      </c>
      <c r="C70" s="31" t="s">
        <v>1017</v>
      </c>
      <c r="D70" s="31" t="s">
        <v>875</v>
      </c>
      <c r="E70" s="31" t="s">
        <v>574</v>
      </c>
      <c r="F70" s="86">
        <v>5217249</v>
      </c>
      <c r="G70" s="32">
        <v>5.52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 x14ac:dyDescent="0.2">
      <c r="A71" s="85">
        <v>45310</v>
      </c>
      <c r="B71" s="32">
        <v>544083</v>
      </c>
      <c r="C71" s="31" t="s">
        <v>1157</v>
      </c>
      <c r="D71" s="31" t="s">
        <v>1001</v>
      </c>
      <c r="E71" s="31" t="s">
        <v>573</v>
      </c>
      <c r="F71" s="86">
        <v>50000</v>
      </c>
      <c r="G71" s="32">
        <v>210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 x14ac:dyDescent="0.2">
      <c r="A72" s="85">
        <v>45310</v>
      </c>
      <c r="B72" s="32">
        <v>544083</v>
      </c>
      <c r="C72" s="31" t="s">
        <v>1157</v>
      </c>
      <c r="D72" s="31" t="s">
        <v>1158</v>
      </c>
      <c r="E72" s="31" t="s">
        <v>573</v>
      </c>
      <c r="F72" s="86">
        <v>19000</v>
      </c>
      <c r="G72" s="32">
        <v>200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 x14ac:dyDescent="0.2">
      <c r="A73" s="85">
        <v>45310</v>
      </c>
      <c r="B73" s="32">
        <v>544083</v>
      </c>
      <c r="C73" s="31" t="s">
        <v>1157</v>
      </c>
      <c r="D73" s="31" t="s">
        <v>1159</v>
      </c>
      <c r="E73" s="31" t="s">
        <v>573</v>
      </c>
      <c r="F73" s="86">
        <v>19000</v>
      </c>
      <c r="G73" s="32">
        <v>210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 x14ac:dyDescent="0.2">
      <c r="A74" s="85">
        <v>45310</v>
      </c>
      <c r="B74" s="32">
        <v>544083</v>
      </c>
      <c r="C74" s="31" t="s">
        <v>1157</v>
      </c>
      <c r="D74" s="31" t="s">
        <v>1160</v>
      </c>
      <c r="E74" s="31" t="s">
        <v>573</v>
      </c>
      <c r="F74" s="86">
        <v>19000</v>
      </c>
      <c r="G74" s="32">
        <v>200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 x14ac:dyDescent="0.2">
      <c r="A75" s="85">
        <v>45310</v>
      </c>
      <c r="B75" s="32">
        <v>544083</v>
      </c>
      <c r="C75" s="31" t="s">
        <v>1157</v>
      </c>
      <c r="D75" s="31" t="s">
        <v>1161</v>
      </c>
      <c r="E75" s="31" t="s">
        <v>574</v>
      </c>
      <c r="F75" s="86">
        <v>40000</v>
      </c>
      <c r="G75" s="32">
        <v>210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 x14ac:dyDescent="0.2">
      <c r="A76" s="85">
        <v>45310</v>
      </c>
      <c r="B76" s="32">
        <v>544083</v>
      </c>
      <c r="C76" s="31" t="s">
        <v>1157</v>
      </c>
      <c r="D76" s="31" t="s">
        <v>1048</v>
      </c>
      <c r="E76" s="31" t="s">
        <v>573</v>
      </c>
      <c r="F76" s="86">
        <v>20000</v>
      </c>
      <c r="G76" s="32">
        <v>210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 x14ac:dyDescent="0.2">
      <c r="A77" s="85">
        <v>45310</v>
      </c>
      <c r="B77" s="32">
        <v>544083</v>
      </c>
      <c r="C77" s="31" t="s">
        <v>1157</v>
      </c>
      <c r="D77" s="31" t="s">
        <v>1162</v>
      </c>
      <c r="E77" s="31" t="s">
        <v>573</v>
      </c>
      <c r="F77" s="86">
        <v>34000</v>
      </c>
      <c r="G77" s="32">
        <v>208.82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 x14ac:dyDescent="0.2">
      <c r="A78" s="85">
        <v>45310</v>
      </c>
      <c r="B78" s="32">
        <v>544083</v>
      </c>
      <c r="C78" s="31" t="s">
        <v>1157</v>
      </c>
      <c r="D78" s="31" t="s">
        <v>875</v>
      </c>
      <c r="E78" s="31" t="s">
        <v>573</v>
      </c>
      <c r="F78" s="86">
        <v>20000</v>
      </c>
      <c r="G78" s="32">
        <v>200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 x14ac:dyDescent="0.2">
      <c r="A79" s="85">
        <v>45310</v>
      </c>
      <c r="B79" s="32">
        <v>544083</v>
      </c>
      <c r="C79" s="31" t="s">
        <v>1157</v>
      </c>
      <c r="D79" s="31" t="s">
        <v>1163</v>
      </c>
      <c r="E79" s="31" t="s">
        <v>573</v>
      </c>
      <c r="F79" s="86">
        <v>53000</v>
      </c>
      <c r="G79" s="32">
        <v>209.62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 x14ac:dyDescent="0.2">
      <c r="A80" s="85">
        <v>45310</v>
      </c>
      <c r="B80" s="32">
        <v>538975</v>
      </c>
      <c r="C80" s="31" t="s">
        <v>1164</v>
      </c>
      <c r="D80" s="31" t="s">
        <v>1165</v>
      </c>
      <c r="E80" s="31" t="s">
        <v>574</v>
      </c>
      <c r="F80" s="86">
        <v>25991010</v>
      </c>
      <c r="G80" s="32">
        <v>0.42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 x14ac:dyDescent="0.2">
      <c r="A81" s="85">
        <v>45310</v>
      </c>
      <c r="B81" s="32">
        <v>544047</v>
      </c>
      <c r="C81" s="31" t="s">
        <v>1166</v>
      </c>
      <c r="D81" s="31" t="s">
        <v>1167</v>
      </c>
      <c r="E81" s="31" t="s">
        <v>574</v>
      </c>
      <c r="F81" s="86">
        <v>108000</v>
      </c>
      <c r="G81" s="32">
        <v>112.69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 x14ac:dyDescent="0.2">
      <c r="A82" s="85">
        <v>45310</v>
      </c>
      <c r="B82" s="32">
        <v>543924</v>
      </c>
      <c r="C82" s="31" t="s">
        <v>1043</v>
      </c>
      <c r="D82" s="31" t="s">
        <v>1044</v>
      </c>
      <c r="E82" s="31" t="s">
        <v>573</v>
      </c>
      <c r="F82" s="86">
        <v>12000</v>
      </c>
      <c r="G82" s="32">
        <v>33.15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 x14ac:dyDescent="0.2">
      <c r="A83" s="85">
        <v>45310</v>
      </c>
      <c r="B83" s="32">
        <v>543924</v>
      </c>
      <c r="C83" s="31" t="s">
        <v>1043</v>
      </c>
      <c r="D83" s="31" t="s">
        <v>1045</v>
      </c>
      <c r="E83" s="31" t="s">
        <v>574</v>
      </c>
      <c r="F83" s="86">
        <v>10000</v>
      </c>
      <c r="G83" s="32">
        <v>33.25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 x14ac:dyDescent="0.2">
      <c r="A84" s="85">
        <v>45310</v>
      </c>
      <c r="B84" s="32">
        <v>543924</v>
      </c>
      <c r="C84" s="31" t="s">
        <v>1043</v>
      </c>
      <c r="D84" s="31" t="s">
        <v>1168</v>
      </c>
      <c r="E84" s="31" t="s">
        <v>573</v>
      </c>
      <c r="F84" s="86">
        <v>10000</v>
      </c>
      <c r="G84" s="32">
        <v>33.25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 x14ac:dyDescent="0.2">
      <c r="A85" s="85">
        <v>45310</v>
      </c>
      <c r="B85" s="32">
        <v>540914</v>
      </c>
      <c r="C85" s="31" t="s">
        <v>1046</v>
      </c>
      <c r="D85" s="31" t="s">
        <v>1002</v>
      </c>
      <c r="E85" s="31" t="s">
        <v>574</v>
      </c>
      <c r="F85" s="86">
        <v>84580</v>
      </c>
      <c r="G85" s="32">
        <v>12.48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 x14ac:dyDescent="0.2">
      <c r="A86" s="85">
        <v>45310</v>
      </c>
      <c r="B86" s="32">
        <v>540914</v>
      </c>
      <c r="C86" s="31" t="s">
        <v>1046</v>
      </c>
      <c r="D86" s="31" t="s">
        <v>1002</v>
      </c>
      <c r="E86" s="31" t="s">
        <v>573</v>
      </c>
      <c r="F86" s="86">
        <v>84580</v>
      </c>
      <c r="G86" s="32">
        <v>12.45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 x14ac:dyDescent="0.2">
      <c r="A87" s="85">
        <v>45310</v>
      </c>
      <c r="B87" s="32">
        <v>543622</v>
      </c>
      <c r="C87" s="31" t="s">
        <v>1169</v>
      </c>
      <c r="D87" s="31" t="s">
        <v>1170</v>
      </c>
      <c r="E87" s="31" t="s">
        <v>573</v>
      </c>
      <c r="F87" s="86">
        <v>52800</v>
      </c>
      <c r="G87" s="32">
        <v>162.61000000000001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 x14ac:dyDescent="0.2">
      <c r="A88" s="85">
        <v>45310</v>
      </c>
      <c r="B88" s="32">
        <v>543622</v>
      </c>
      <c r="C88" s="31" t="s">
        <v>1169</v>
      </c>
      <c r="D88" s="31" t="s">
        <v>1171</v>
      </c>
      <c r="E88" s="31" t="s">
        <v>574</v>
      </c>
      <c r="F88" s="86">
        <v>52800</v>
      </c>
      <c r="G88" s="32">
        <v>162.63999999999999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 x14ac:dyDescent="0.2">
      <c r="A89" s="85">
        <v>45310</v>
      </c>
      <c r="B89" s="32">
        <v>544082</v>
      </c>
      <c r="C89" s="31" t="s">
        <v>1047</v>
      </c>
      <c r="D89" s="31" t="s">
        <v>875</v>
      </c>
      <c r="E89" s="31" t="s">
        <v>573</v>
      </c>
      <c r="F89" s="86">
        <v>158000</v>
      </c>
      <c r="G89" s="32">
        <v>138.25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 x14ac:dyDescent="0.2">
      <c r="A90" s="85">
        <v>45310</v>
      </c>
      <c r="B90" s="32">
        <v>541358</v>
      </c>
      <c r="C90" s="31" t="s">
        <v>1050</v>
      </c>
      <c r="D90" s="31" t="s">
        <v>1172</v>
      </c>
      <c r="E90" s="31" t="s">
        <v>574</v>
      </c>
      <c r="F90" s="86">
        <v>17346</v>
      </c>
      <c r="G90" s="32">
        <v>34.700000000000003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 x14ac:dyDescent="0.2">
      <c r="A91" s="85">
        <v>45310</v>
      </c>
      <c r="B91" s="32">
        <v>541358</v>
      </c>
      <c r="C91" s="31" t="s">
        <v>1050</v>
      </c>
      <c r="D91" s="31" t="s">
        <v>1173</v>
      </c>
      <c r="E91" s="31" t="s">
        <v>573</v>
      </c>
      <c r="F91" s="86">
        <v>50000</v>
      </c>
      <c r="G91" s="32">
        <v>34.700000000000003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 x14ac:dyDescent="0.2">
      <c r="A92" s="85">
        <v>45310</v>
      </c>
      <c r="B92" s="32">
        <v>541358</v>
      </c>
      <c r="C92" s="31" t="s">
        <v>1050</v>
      </c>
      <c r="D92" s="31" t="s">
        <v>1174</v>
      </c>
      <c r="E92" s="31" t="s">
        <v>574</v>
      </c>
      <c r="F92" s="86">
        <v>58604</v>
      </c>
      <c r="G92" s="32">
        <v>34.700000000000003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 x14ac:dyDescent="0.2">
      <c r="A93" s="85">
        <v>45310</v>
      </c>
      <c r="B93" s="32">
        <v>538706</v>
      </c>
      <c r="C93" s="31" t="s">
        <v>1175</v>
      </c>
      <c r="D93" s="31" t="s">
        <v>875</v>
      </c>
      <c r="E93" s="31" t="s">
        <v>573</v>
      </c>
      <c r="F93" s="86">
        <v>818342</v>
      </c>
      <c r="G93" s="32">
        <v>18.399999999999999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 x14ac:dyDescent="0.2">
      <c r="A94" s="85">
        <v>45310</v>
      </c>
      <c r="B94" s="32">
        <v>538706</v>
      </c>
      <c r="C94" s="31" t="s">
        <v>1175</v>
      </c>
      <c r="D94" s="31" t="s">
        <v>1037</v>
      </c>
      <c r="E94" s="31" t="s">
        <v>573</v>
      </c>
      <c r="F94" s="86">
        <v>900000</v>
      </c>
      <c r="G94" s="32">
        <v>18.399999999999999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 x14ac:dyDescent="0.2">
      <c r="A95" s="85">
        <v>45310</v>
      </c>
      <c r="B95" s="32">
        <v>509026</v>
      </c>
      <c r="C95" s="31" t="s">
        <v>1176</v>
      </c>
      <c r="D95" s="31" t="s">
        <v>1177</v>
      </c>
      <c r="E95" s="31" t="s">
        <v>573</v>
      </c>
      <c r="F95" s="86">
        <v>800379</v>
      </c>
      <c r="G95" s="32">
        <v>68.349999999999994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 x14ac:dyDescent="0.2">
      <c r="A96" s="85">
        <v>45310</v>
      </c>
      <c r="B96" s="32">
        <v>509026</v>
      </c>
      <c r="C96" s="31" t="s">
        <v>1176</v>
      </c>
      <c r="D96" s="31" t="s">
        <v>1178</v>
      </c>
      <c r="E96" s="31" t="s">
        <v>574</v>
      </c>
      <c r="F96" s="86">
        <v>800000</v>
      </c>
      <c r="G96" s="32">
        <v>68.349999999999994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 x14ac:dyDescent="0.2">
      <c r="A97" s="85">
        <v>45310</v>
      </c>
      <c r="B97" s="32" t="s">
        <v>1179</v>
      </c>
      <c r="C97" s="31" t="s">
        <v>1180</v>
      </c>
      <c r="D97" s="31" t="s">
        <v>575</v>
      </c>
      <c r="E97" s="31" t="s">
        <v>573</v>
      </c>
      <c r="F97" s="86">
        <v>50311</v>
      </c>
      <c r="G97" s="32">
        <v>750.09</v>
      </c>
      <c r="H97" s="32" t="s">
        <v>860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 x14ac:dyDescent="0.2">
      <c r="A98" s="85">
        <v>45310</v>
      </c>
      <c r="B98" s="32" t="s">
        <v>1018</v>
      </c>
      <c r="C98" s="31" t="s">
        <v>1019</v>
      </c>
      <c r="D98" s="31" t="s">
        <v>899</v>
      </c>
      <c r="E98" s="31" t="s">
        <v>573</v>
      </c>
      <c r="F98" s="86">
        <v>52000</v>
      </c>
      <c r="G98" s="32">
        <v>133.77000000000001</v>
      </c>
      <c r="H98" s="32" t="s">
        <v>860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 x14ac:dyDescent="0.2">
      <c r="A99" s="85">
        <v>45310</v>
      </c>
      <c r="B99" s="32" t="s">
        <v>1181</v>
      </c>
      <c r="C99" s="31" t="s">
        <v>1182</v>
      </c>
      <c r="D99" s="31" t="s">
        <v>1183</v>
      </c>
      <c r="E99" s="31" t="s">
        <v>573</v>
      </c>
      <c r="F99" s="86">
        <v>40000</v>
      </c>
      <c r="G99" s="32">
        <v>59.5</v>
      </c>
      <c r="H99" s="32" t="s">
        <v>860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 x14ac:dyDescent="0.2">
      <c r="A100" s="85">
        <v>45310</v>
      </c>
      <c r="B100" s="32" t="s">
        <v>1051</v>
      </c>
      <c r="C100" s="31" t="s">
        <v>1052</v>
      </c>
      <c r="D100" s="31" t="s">
        <v>899</v>
      </c>
      <c r="E100" s="31" t="s">
        <v>573</v>
      </c>
      <c r="F100" s="86">
        <v>126000</v>
      </c>
      <c r="G100" s="32">
        <v>154.35</v>
      </c>
      <c r="H100" s="32" t="s">
        <v>860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 x14ac:dyDescent="0.2">
      <c r="A101" s="85">
        <v>45310</v>
      </c>
      <c r="B101" s="32" t="s">
        <v>1020</v>
      </c>
      <c r="C101" s="31" t="s">
        <v>1021</v>
      </c>
      <c r="D101" s="31" t="s">
        <v>575</v>
      </c>
      <c r="E101" s="31" t="s">
        <v>573</v>
      </c>
      <c r="F101" s="86">
        <v>172974</v>
      </c>
      <c r="G101" s="32">
        <v>178.95</v>
      </c>
      <c r="H101" s="32" t="s">
        <v>860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 x14ac:dyDescent="0.2">
      <c r="A102" s="85">
        <v>45310</v>
      </c>
      <c r="B102" s="32" t="s">
        <v>1005</v>
      </c>
      <c r="C102" s="31" t="s">
        <v>1006</v>
      </c>
      <c r="D102" s="31" t="s">
        <v>1184</v>
      </c>
      <c r="E102" s="31" t="s">
        <v>573</v>
      </c>
      <c r="F102" s="86">
        <v>400000</v>
      </c>
      <c r="G102" s="32">
        <v>26.76</v>
      </c>
      <c r="H102" s="32" t="s">
        <v>860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 x14ac:dyDescent="0.2">
      <c r="A103" s="85">
        <v>45310</v>
      </c>
      <c r="B103" s="32" t="s">
        <v>827</v>
      </c>
      <c r="C103" s="31" t="s">
        <v>1185</v>
      </c>
      <c r="D103" s="31" t="s">
        <v>575</v>
      </c>
      <c r="E103" s="31" t="s">
        <v>573</v>
      </c>
      <c r="F103" s="86">
        <v>2620336</v>
      </c>
      <c r="G103" s="32">
        <v>57.05</v>
      </c>
      <c r="H103" s="32" t="s">
        <v>860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 x14ac:dyDescent="0.2">
      <c r="A104" s="85">
        <v>45310</v>
      </c>
      <c r="B104" s="32" t="s">
        <v>1186</v>
      </c>
      <c r="C104" s="31" t="s">
        <v>1187</v>
      </c>
      <c r="D104" s="31" t="s">
        <v>575</v>
      </c>
      <c r="E104" s="31" t="s">
        <v>573</v>
      </c>
      <c r="F104" s="86">
        <v>590232</v>
      </c>
      <c r="G104" s="32">
        <v>259.83999999999997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 x14ac:dyDescent="0.2">
      <c r="A105" s="85">
        <v>45310</v>
      </c>
      <c r="B105" s="32" t="s">
        <v>1188</v>
      </c>
      <c r="C105" s="31" t="s">
        <v>1189</v>
      </c>
      <c r="D105" s="31" t="s">
        <v>1190</v>
      </c>
      <c r="E105" s="31" t="s">
        <v>573</v>
      </c>
      <c r="F105" s="86">
        <v>341000</v>
      </c>
      <c r="G105" s="32">
        <v>287.10000000000002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 x14ac:dyDescent="0.2">
      <c r="A106" s="85">
        <v>45310</v>
      </c>
      <c r="B106" s="32" t="s">
        <v>1191</v>
      </c>
      <c r="C106" s="31" t="s">
        <v>1192</v>
      </c>
      <c r="D106" s="31" t="s">
        <v>575</v>
      </c>
      <c r="E106" s="31" t="s">
        <v>573</v>
      </c>
      <c r="F106" s="86">
        <v>906849</v>
      </c>
      <c r="G106" s="32">
        <v>109.61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 x14ac:dyDescent="0.2">
      <c r="A107" s="85">
        <v>45310</v>
      </c>
      <c r="B107" s="32" t="s">
        <v>1193</v>
      </c>
      <c r="C107" s="31" t="s">
        <v>1194</v>
      </c>
      <c r="D107" s="31" t="s">
        <v>1195</v>
      </c>
      <c r="E107" s="31" t="s">
        <v>573</v>
      </c>
      <c r="F107" s="86">
        <v>141000</v>
      </c>
      <c r="G107" s="32">
        <v>49.8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 x14ac:dyDescent="0.2">
      <c r="A108" s="85">
        <v>45310</v>
      </c>
      <c r="B108" s="32" t="s">
        <v>413</v>
      </c>
      <c r="C108" s="31" t="s">
        <v>1196</v>
      </c>
      <c r="D108" s="31" t="s">
        <v>575</v>
      </c>
      <c r="E108" s="31" t="s">
        <v>573</v>
      </c>
      <c r="F108" s="86">
        <v>12532476</v>
      </c>
      <c r="G108" s="32">
        <v>153.41999999999999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 x14ac:dyDescent="0.2">
      <c r="A109" s="85">
        <v>45310</v>
      </c>
      <c r="B109" s="32" t="s">
        <v>828</v>
      </c>
      <c r="C109" s="31" t="s">
        <v>1197</v>
      </c>
      <c r="D109" s="31" t="s">
        <v>575</v>
      </c>
      <c r="E109" s="31" t="s">
        <v>573</v>
      </c>
      <c r="F109" s="86">
        <v>8841852</v>
      </c>
      <c r="G109" s="32">
        <v>220.81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 x14ac:dyDescent="0.2">
      <c r="A110" s="85">
        <v>45310</v>
      </c>
      <c r="B110" s="32" t="s">
        <v>828</v>
      </c>
      <c r="C110" s="31" t="s">
        <v>1197</v>
      </c>
      <c r="D110" s="31" t="s">
        <v>878</v>
      </c>
      <c r="E110" s="31" t="s">
        <v>573</v>
      </c>
      <c r="F110" s="86">
        <v>7185318</v>
      </c>
      <c r="G110" s="32">
        <v>218.71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 x14ac:dyDescent="0.2">
      <c r="A111" s="85">
        <v>45310</v>
      </c>
      <c r="B111" s="32" t="s">
        <v>1022</v>
      </c>
      <c r="C111" s="31" t="s">
        <v>1023</v>
      </c>
      <c r="D111" s="31" t="s">
        <v>1024</v>
      </c>
      <c r="E111" s="31" t="s">
        <v>573</v>
      </c>
      <c r="F111" s="86">
        <v>6322589</v>
      </c>
      <c r="G111" s="32">
        <v>2.23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 x14ac:dyDescent="0.2">
      <c r="A112" s="85">
        <v>45310</v>
      </c>
      <c r="B112" s="32" t="s">
        <v>1058</v>
      </c>
      <c r="C112" s="31" t="s">
        <v>1059</v>
      </c>
      <c r="D112" s="31" t="s">
        <v>575</v>
      </c>
      <c r="E112" s="31" t="s">
        <v>573</v>
      </c>
      <c r="F112" s="86">
        <v>583296</v>
      </c>
      <c r="G112" s="32">
        <v>105.96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 x14ac:dyDescent="0.2">
      <c r="A113" s="85">
        <v>45310</v>
      </c>
      <c r="B113" s="32" t="s">
        <v>1058</v>
      </c>
      <c r="C113" s="31" t="s">
        <v>1059</v>
      </c>
      <c r="D113" s="31" t="s">
        <v>878</v>
      </c>
      <c r="E113" s="31" t="s">
        <v>573</v>
      </c>
      <c r="F113" s="86">
        <v>628592</v>
      </c>
      <c r="G113" s="32">
        <v>105.92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 x14ac:dyDescent="0.2">
      <c r="A114" s="85">
        <v>45310</v>
      </c>
      <c r="B114" s="32" t="s">
        <v>1058</v>
      </c>
      <c r="C114" s="31" t="s">
        <v>1059</v>
      </c>
      <c r="D114" s="31" t="s">
        <v>1060</v>
      </c>
      <c r="E114" s="31" t="s">
        <v>573</v>
      </c>
      <c r="F114" s="86">
        <v>418649</v>
      </c>
      <c r="G114" s="32">
        <v>105.9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 x14ac:dyDescent="0.2">
      <c r="A115" s="85">
        <v>45310</v>
      </c>
      <c r="B115" s="32" t="s">
        <v>1058</v>
      </c>
      <c r="C115" s="31" t="s">
        <v>1059</v>
      </c>
      <c r="D115" s="31" t="s">
        <v>1061</v>
      </c>
      <c r="E115" s="31" t="s">
        <v>573</v>
      </c>
      <c r="F115" s="86">
        <v>559388</v>
      </c>
      <c r="G115" s="32">
        <v>106.07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 x14ac:dyDescent="0.2">
      <c r="A116" s="85">
        <v>45310</v>
      </c>
      <c r="B116" s="32" t="s">
        <v>1198</v>
      </c>
      <c r="C116" s="31" t="s">
        <v>1199</v>
      </c>
      <c r="D116" s="31" t="s">
        <v>575</v>
      </c>
      <c r="E116" s="31" t="s">
        <v>573</v>
      </c>
      <c r="F116" s="86">
        <v>630668</v>
      </c>
      <c r="G116" s="32">
        <v>81.22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 x14ac:dyDescent="0.2">
      <c r="A117" s="85">
        <v>45310</v>
      </c>
      <c r="B117" s="32" t="s">
        <v>1200</v>
      </c>
      <c r="C117" s="31" t="s">
        <v>1201</v>
      </c>
      <c r="D117" s="31" t="s">
        <v>1202</v>
      </c>
      <c r="E117" s="31" t="s">
        <v>573</v>
      </c>
      <c r="F117" s="86">
        <v>169600</v>
      </c>
      <c r="G117" s="32">
        <v>170.69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 x14ac:dyDescent="0.2">
      <c r="A118" s="85">
        <v>45310</v>
      </c>
      <c r="B118" s="32" t="s">
        <v>1203</v>
      </c>
      <c r="C118" s="31" t="s">
        <v>1204</v>
      </c>
      <c r="D118" s="31" t="s">
        <v>1205</v>
      </c>
      <c r="E118" s="31" t="s">
        <v>573</v>
      </c>
      <c r="F118" s="86">
        <v>136539</v>
      </c>
      <c r="G118" s="32">
        <v>392.77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 x14ac:dyDescent="0.2">
      <c r="A119" s="85">
        <v>45310</v>
      </c>
      <c r="B119" s="32" t="s">
        <v>1203</v>
      </c>
      <c r="C119" s="31" t="s">
        <v>1204</v>
      </c>
      <c r="D119" s="31" t="s">
        <v>1206</v>
      </c>
      <c r="E119" s="31" t="s">
        <v>573</v>
      </c>
      <c r="F119" s="86">
        <v>105711</v>
      </c>
      <c r="G119" s="32">
        <v>370.78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 x14ac:dyDescent="0.2">
      <c r="A120" s="85">
        <v>45310</v>
      </c>
      <c r="B120" s="32" t="s">
        <v>1203</v>
      </c>
      <c r="C120" s="31" t="s">
        <v>1204</v>
      </c>
      <c r="D120" s="31" t="s">
        <v>878</v>
      </c>
      <c r="E120" s="31" t="s">
        <v>573</v>
      </c>
      <c r="F120" s="86">
        <v>199660</v>
      </c>
      <c r="G120" s="32">
        <v>370.97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 x14ac:dyDescent="0.2">
      <c r="A121" s="85">
        <v>45310</v>
      </c>
      <c r="B121" s="32" t="s">
        <v>1203</v>
      </c>
      <c r="C121" s="31" t="s">
        <v>1204</v>
      </c>
      <c r="D121" s="31" t="s">
        <v>575</v>
      </c>
      <c r="E121" s="31" t="s">
        <v>573</v>
      </c>
      <c r="F121" s="86">
        <v>385075</v>
      </c>
      <c r="G121" s="32">
        <v>368.52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 x14ac:dyDescent="0.2">
      <c r="A122" s="85">
        <v>45310</v>
      </c>
      <c r="B122" s="32" t="s">
        <v>1207</v>
      </c>
      <c r="C122" s="31" t="s">
        <v>1208</v>
      </c>
      <c r="D122" s="31" t="s">
        <v>575</v>
      </c>
      <c r="E122" s="31" t="s">
        <v>573</v>
      </c>
      <c r="F122" s="86">
        <v>1885345</v>
      </c>
      <c r="G122" s="32">
        <v>61.72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 x14ac:dyDescent="0.2">
      <c r="A123" s="85">
        <v>45310</v>
      </c>
      <c r="B123" s="32" t="s">
        <v>1207</v>
      </c>
      <c r="C123" s="31" t="s">
        <v>1208</v>
      </c>
      <c r="D123" s="31" t="s">
        <v>1060</v>
      </c>
      <c r="E123" s="31" t="s">
        <v>573</v>
      </c>
      <c r="F123" s="86">
        <v>1028023</v>
      </c>
      <c r="G123" s="32">
        <v>61.34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 x14ac:dyDescent="0.2">
      <c r="A124" s="85">
        <v>45310</v>
      </c>
      <c r="B124" s="32" t="s">
        <v>1207</v>
      </c>
      <c r="C124" s="31" t="s">
        <v>1208</v>
      </c>
      <c r="D124" s="31" t="s">
        <v>878</v>
      </c>
      <c r="E124" s="31" t="s">
        <v>573</v>
      </c>
      <c r="F124" s="86">
        <v>1026323</v>
      </c>
      <c r="G124" s="32">
        <v>61.65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 x14ac:dyDescent="0.2">
      <c r="A125" s="85">
        <v>45310</v>
      </c>
      <c r="B125" s="32" t="s">
        <v>1062</v>
      </c>
      <c r="C125" s="31" t="s">
        <v>1063</v>
      </c>
      <c r="D125" s="31" t="s">
        <v>1065</v>
      </c>
      <c r="E125" s="31" t="s">
        <v>573</v>
      </c>
      <c r="F125" s="86">
        <v>2186567</v>
      </c>
      <c r="G125" s="32">
        <v>2.2400000000000002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 x14ac:dyDescent="0.2">
      <c r="A126" s="85">
        <v>45310</v>
      </c>
      <c r="B126" s="32" t="s">
        <v>1209</v>
      </c>
      <c r="C126" s="31" t="s">
        <v>1210</v>
      </c>
      <c r="D126" s="31" t="s">
        <v>1070</v>
      </c>
      <c r="E126" s="31" t="s">
        <v>573</v>
      </c>
      <c r="F126" s="86">
        <v>241530</v>
      </c>
      <c r="G126" s="32">
        <v>26.9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 x14ac:dyDescent="0.2">
      <c r="A127" s="85">
        <v>45310</v>
      </c>
      <c r="B127" s="32" t="s">
        <v>1066</v>
      </c>
      <c r="C127" s="31" t="s">
        <v>1067</v>
      </c>
      <c r="D127" s="31" t="s">
        <v>1211</v>
      </c>
      <c r="E127" s="31" t="s">
        <v>573</v>
      </c>
      <c r="F127" s="86">
        <v>120000</v>
      </c>
      <c r="G127" s="32">
        <v>149.96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 x14ac:dyDescent="0.2">
      <c r="A128" s="85">
        <v>45310</v>
      </c>
      <c r="B128" s="32" t="s">
        <v>1066</v>
      </c>
      <c r="C128" s="31" t="s">
        <v>1067</v>
      </c>
      <c r="D128" s="31" t="s">
        <v>1212</v>
      </c>
      <c r="E128" s="31" t="s">
        <v>573</v>
      </c>
      <c r="F128" s="86">
        <v>198400</v>
      </c>
      <c r="G128" s="32">
        <v>148.49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 x14ac:dyDescent="0.2">
      <c r="A129" s="85">
        <v>45310</v>
      </c>
      <c r="B129" s="32" t="s">
        <v>1066</v>
      </c>
      <c r="C129" s="31" t="s">
        <v>1067</v>
      </c>
      <c r="D129" s="31" t="s">
        <v>1057</v>
      </c>
      <c r="E129" s="31" t="s">
        <v>573</v>
      </c>
      <c r="F129" s="86">
        <v>273600</v>
      </c>
      <c r="G129" s="32">
        <v>149.55000000000001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 x14ac:dyDescent="0.2">
      <c r="A130" s="85">
        <v>45310</v>
      </c>
      <c r="B130" s="32" t="s">
        <v>1003</v>
      </c>
      <c r="C130" s="31" t="s">
        <v>1004</v>
      </c>
      <c r="D130" s="31" t="s">
        <v>878</v>
      </c>
      <c r="E130" s="31" t="s">
        <v>573</v>
      </c>
      <c r="F130" s="86">
        <v>1348161</v>
      </c>
      <c r="G130" s="32">
        <v>35.119999999999997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 x14ac:dyDescent="0.2">
      <c r="A131" s="85">
        <v>45310</v>
      </c>
      <c r="B131" s="32" t="s">
        <v>1068</v>
      </c>
      <c r="C131" s="31" t="s">
        <v>1069</v>
      </c>
      <c r="D131" s="31" t="s">
        <v>575</v>
      </c>
      <c r="E131" s="31" t="s">
        <v>573</v>
      </c>
      <c r="F131" s="86">
        <v>446902</v>
      </c>
      <c r="G131" s="32">
        <v>192.1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 x14ac:dyDescent="0.2">
      <c r="A132" s="85">
        <v>45310</v>
      </c>
      <c r="B132" s="32" t="s">
        <v>1144</v>
      </c>
      <c r="C132" s="31" t="s">
        <v>1213</v>
      </c>
      <c r="D132" s="31" t="s">
        <v>575</v>
      </c>
      <c r="E132" s="31" t="s">
        <v>573</v>
      </c>
      <c r="F132" s="86">
        <v>193024</v>
      </c>
      <c r="G132" s="32">
        <v>232.32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 x14ac:dyDescent="0.2">
      <c r="A133" s="85">
        <v>45310</v>
      </c>
      <c r="B133" s="32" t="s">
        <v>464</v>
      </c>
      <c r="C133" s="31" t="s">
        <v>1214</v>
      </c>
      <c r="D133" s="31" t="s">
        <v>575</v>
      </c>
      <c r="E133" s="31" t="s">
        <v>573</v>
      </c>
      <c r="F133" s="86">
        <v>10090822</v>
      </c>
      <c r="G133" s="32">
        <v>93.58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 x14ac:dyDescent="0.2">
      <c r="A134" s="85">
        <v>45310</v>
      </c>
      <c r="B134" s="32" t="s">
        <v>464</v>
      </c>
      <c r="C134" s="31" t="s">
        <v>1214</v>
      </c>
      <c r="D134" s="31" t="s">
        <v>878</v>
      </c>
      <c r="E134" s="31" t="s">
        <v>573</v>
      </c>
      <c r="F134" s="86">
        <v>10340209</v>
      </c>
      <c r="G134" s="32">
        <v>93.58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 x14ac:dyDescent="0.2">
      <c r="A135" s="85">
        <v>45310</v>
      </c>
      <c r="B135" s="32" t="s">
        <v>193</v>
      </c>
      <c r="C135" s="31" t="s">
        <v>1215</v>
      </c>
      <c r="D135" s="31" t="s">
        <v>575</v>
      </c>
      <c r="E135" s="31" t="s">
        <v>573</v>
      </c>
      <c r="F135" s="86">
        <v>562364</v>
      </c>
      <c r="G135" s="32">
        <v>6888.1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 x14ac:dyDescent="0.2">
      <c r="A136" s="85">
        <v>45310</v>
      </c>
      <c r="B136" s="32" t="s">
        <v>1216</v>
      </c>
      <c r="C136" s="31" t="s">
        <v>1217</v>
      </c>
      <c r="D136" s="31" t="s">
        <v>1202</v>
      </c>
      <c r="E136" s="31" t="s">
        <v>573</v>
      </c>
      <c r="F136" s="86">
        <v>30000</v>
      </c>
      <c r="G136" s="32">
        <v>397.98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 x14ac:dyDescent="0.2">
      <c r="A137" s="85">
        <v>45310</v>
      </c>
      <c r="B137" s="32" t="s">
        <v>1218</v>
      </c>
      <c r="C137" s="31" t="s">
        <v>1219</v>
      </c>
      <c r="D137" s="31" t="s">
        <v>1220</v>
      </c>
      <c r="E137" s="31" t="s">
        <v>573</v>
      </c>
      <c r="F137" s="86">
        <v>3500000</v>
      </c>
      <c r="G137" s="32">
        <v>52.87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 x14ac:dyDescent="0.2">
      <c r="A138" s="85">
        <v>45310</v>
      </c>
      <c r="B138" s="32" t="s">
        <v>1218</v>
      </c>
      <c r="C138" s="31" t="s">
        <v>1219</v>
      </c>
      <c r="D138" s="31" t="s">
        <v>575</v>
      </c>
      <c r="E138" s="31" t="s">
        <v>573</v>
      </c>
      <c r="F138" s="86">
        <v>3200805</v>
      </c>
      <c r="G138" s="32">
        <v>52.69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 x14ac:dyDescent="0.2">
      <c r="A139" s="85">
        <v>45310</v>
      </c>
      <c r="B139" s="32" t="s">
        <v>1218</v>
      </c>
      <c r="C139" s="31" t="s">
        <v>1219</v>
      </c>
      <c r="D139" s="31" t="s">
        <v>878</v>
      </c>
      <c r="E139" s="31" t="s">
        <v>573</v>
      </c>
      <c r="F139" s="86">
        <v>1241574</v>
      </c>
      <c r="G139" s="32">
        <v>52.46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 x14ac:dyDescent="0.2">
      <c r="A140" s="85">
        <v>45310</v>
      </c>
      <c r="B140" s="32" t="s">
        <v>1218</v>
      </c>
      <c r="C140" s="31" t="s">
        <v>1219</v>
      </c>
      <c r="D140" s="31" t="s">
        <v>977</v>
      </c>
      <c r="E140" s="31" t="s">
        <v>573</v>
      </c>
      <c r="F140" s="86">
        <v>796382</v>
      </c>
      <c r="G140" s="32">
        <v>52.76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 x14ac:dyDescent="0.2">
      <c r="A141" s="85">
        <v>45310</v>
      </c>
      <c r="B141" s="32" t="s">
        <v>1218</v>
      </c>
      <c r="C141" s="31" t="s">
        <v>1219</v>
      </c>
      <c r="D141" s="31" t="s">
        <v>1221</v>
      </c>
      <c r="E141" s="31" t="s">
        <v>573</v>
      </c>
      <c r="F141" s="86">
        <v>215601</v>
      </c>
      <c r="G141" s="32">
        <v>51.37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 x14ac:dyDescent="0.2">
      <c r="A142" s="85">
        <v>45310</v>
      </c>
      <c r="B142" s="32" t="s">
        <v>939</v>
      </c>
      <c r="C142" s="31" t="s">
        <v>940</v>
      </c>
      <c r="D142" s="31" t="s">
        <v>1222</v>
      </c>
      <c r="E142" s="31" t="s">
        <v>573</v>
      </c>
      <c r="F142" s="86">
        <v>906690</v>
      </c>
      <c r="G142" s="32">
        <v>63.33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 x14ac:dyDescent="0.2">
      <c r="A143" s="85">
        <v>45310</v>
      </c>
      <c r="B143" s="32" t="s">
        <v>939</v>
      </c>
      <c r="C143" s="31" t="s">
        <v>940</v>
      </c>
      <c r="D143" s="31" t="s">
        <v>1223</v>
      </c>
      <c r="E143" s="31" t="s">
        <v>573</v>
      </c>
      <c r="F143" s="86">
        <v>1407372</v>
      </c>
      <c r="G143" s="32">
        <v>62.87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 x14ac:dyDescent="0.2">
      <c r="A144" s="85">
        <v>45310</v>
      </c>
      <c r="B144" s="32" t="s">
        <v>939</v>
      </c>
      <c r="C144" s="31" t="s">
        <v>940</v>
      </c>
      <c r="D144" s="31" t="s">
        <v>878</v>
      </c>
      <c r="E144" s="31" t="s">
        <v>573</v>
      </c>
      <c r="F144" s="86">
        <v>762741</v>
      </c>
      <c r="G144" s="32">
        <v>63.07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 x14ac:dyDescent="0.2">
      <c r="A145" s="85">
        <v>45310</v>
      </c>
      <c r="B145" s="32" t="s">
        <v>1025</v>
      </c>
      <c r="C145" s="31" t="s">
        <v>1026</v>
      </c>
      <c r="D145" s="31" t="s">
        <v>575</v>
      </c>
      <c r="E145" s="31" t="s">
        <v>573</v>
      </c>
      <c r="F145" s="86">
        <v>352645</v>
      </c>
      <c r="G145" s="32">
        <v>353.21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 x14ac:dyDescent="0.2">
      <c r="A146" s="85">
        <v>45310</v>
      </c>
      <c r="B146" s="32" t="s">
        <v>1224</v>
      </c>
      <c r="C146" s="31" t="s">
        <v>1225</v>
      </c>
      <c r="D146" s="31" t="s">
        <v>575</v>
      </c>
      <c r="E146" s="31" t="s">
        <v>573</v>
      </c>
      <c r="F146" s="86">
        <v>649167</v>
      </c>
      <c r="G146" s="32">
        <v>59.62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 x14ac:dyDescent="0.2">
      <c r="A147" s="85">
        <v>45310</v>
      </c>
      <c r="B147" s="32" t="s">
        <v>937</v>
      </c>
      <c r="C147" s="31" t="s">
        <v>938</v>
      </c>
      <c r="D147" s="31" t="s">
        <v>1071</v>
      </c>
      <c r="E147" s="31" t="s">
        <v>573</v>
      </c>
      <c r="F147" s="86">
        <v>72000</v>
      </c>
      <c r="G147" s="32">
        <v>39.020000000000003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 x14ac:dyDescent="0.2">
      <c r="A148" s="85">
        <v>45310</v>
      </c>
      <c r="B148" s="32" t="s">
        <v>1226</v>
      </c>
      <c r="C148" s="31" t="s">
        <v>1227</v>
      </c>
      <c r="D148" s="31" t="s">
        <v>1228</v>
      </c>
      <c r="E148" s="31" t="s">
        <v>573</v>
      </c>
      <c r="F148" s="86">
        <v>44800</v>
      </c>
      <c r="G148" s="32">
        <v>197.35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 x14ac:dyDescent="0.2">
      <c r="A149" s="85">
        <v>45310</v>
      </c>
      <c r="B149" s="32" t="s">
        <v>1229</v>
      </c>
      <c r="C149" s="31" t="s">
        <v>1230</v>
      </c>
      <c r="D149" s="31" t="s">
        <v>575</v>
      </c>
      <c r="E149" s="31" t="s">
        <v>573</v>
      </c>
      <c r="F149" s="86">
        <v>2451192</v>
      </c>
      <c r="G149" s="32">
        <v>384.47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 x14ac:dyDescent="0.2">
      <c r="A150" s="85">
        <v>45310</v>
      </c>
      <c r="B150" s="32" t="s">
        <v>1231</v>
      </c>
      <c r="C150" s="31" t="s">
        <v>1232</v>
      </c>
      <c r="D150" s="31" t="s">
        <v>575</v>
      </c>
      <c r="E150" s="31" t="s">
        <v>573</v>
      </c>
      <c r="F150" s="86">
        <v>174073</v>
      </c>
      <c r="G150" s="32">
        <v>147.68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 x14ac:dyDescent="0.2">
      <c r="A151" s="85">
        <v>45310</v>
      </c>
      <c r="B151" s="32" t="s">
        <v>490</v>
      </c>
      <c r="C151" s="31" t="s">
        <v>1233</v>
      </c>
      <c r="D151" s="31" t="s">
        <v>1234</v>
      </c>
      <c r="E151" s="31" t="s">
        <v>573</v>
      </c>
      <c r="F151" s="86">
        <v>11190381</v>
      </c>
      <c r="G151" s="32">
        <v>273.91000000000003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 x14ac:dyDescent="0.2">
      <c r="A152" s="85">
        <v>45310</v>
      </c>
      <c r="B152" s="32" t="s">
        <v>1072</v>
      </c>
      <c r="C152" s="31" t="s">
        <v>1073</v>
      </c>
      <c r="D152" s="31" t="s">
        <v>575</v>
      </c>
      <c r="E152" s="31" t="s">
        <v>573</v>
      </c>
      <c r="F152" s="86">
        <v>2177920</v>
      </c>
      <c r="G152" s="32">
        <v>118.16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 x14ac:dyDescent="0.2">
      <c r="A153" s="85">
        <v>45310</v>
      </c>
      <c r="B153" s="32" t="s">
        <v>1074</v>
      </c>
      <c r="C153" s="31" t="s">
        <v>1075</v>
      </c>
      <c r="D153" s="31" t="s">
        <v>878</v>
      </c>
      <c r="E153" s="31" t="s">
        <v>573</v>
      </c>
      <c r="F153" s="86">
        <v>10994620</v>
      </c>
      <c r="G153" s="32">
        <v>31.07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 x14ac:dyDescent="0.2">
      <c r="A154" s="85">
        <v>45310</v>
      </c>
      <c r="B154" s="32" t="s">
        <v>1235</v>
      </c>
      <c r="C154" s="31" t="s">
        <v>1236</v>
      </c>
      <c r="D154" s="31" t="s">
        <v>1195</v>
      </c>
      <c r="E154" s="31" t="s">
        <v>573</v>
      </c>
      <c r="F154" s="86">
        <v>176000</v>
      </c>
      <c r="G154" s="32">
        <v>192.3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 x14ac:dyDescent="0.2">
      <c r="A155" s="85">
        <v>45310</v>
      </c>
      <c r="B155" s="32" t="s">
        <v>1235</v>
      </c>
      <c r="C155" s="31" t="s">
        <v>1236</v>
      </c>
      <c r="D155" s="31" t="s">
        <v>899</v>
      </c>
      <c r="E155" s="31" t="s">
        <v>573</v>
      </c>
      <c r="F155" s="86">
        <v>162000</v>
      </c>
      <c r="G155" s="32">
        <v>191.06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 x14ac:dyDescent="0.2">
      <c r="A156" s="85">
        <v>45310</v>
      </c>
      <c r="B156" s="32" t="s">
        <v>1235</v>
      </c>
      <c r="C156" s="31" t="s">
        <v>1236</v>
      </c>
      <c r="D156" s="31" t="s">
        <v>1202</v>
      </c>
      <c r="E156" s="31" t="s">
        <v>573</v>
      </c>
      <c r="F156" s="86">
        <v>290000</v>
      </c>
      <c r="G156" s="32">
        <v>197.11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 x14ac:dyDescent="0.2">
      <c r="A157" s="85">
        <v>45310</v>
      </c>
      <c r="B157" s="32" t="s">
        <v>1235</v>
      </c>
      <c r="C157" s="31" t="s">
        <v>1236</v>
      </c>
      <c r="D157" s="31" t="s">
        <v>1237</v>
      </c>
      <c r="E157" s="31" t="s">
        <v>573</v>
      </c>
      <c r="F157" s="86">
        <v>184000</v>
      </c>
      <c r="G157" s="32">
        <v>180.92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 x14ac:dyDescent="0.2">
      <c r="A158" s="85">
        <v>45310</v>
      </c>
      <c r="B158" s="32" t="s">
        <v>1077</v>
      </c>
      <c r="C158" s="31" t="s">
        <v>1078</v>
      </c>
      <c r="D158" s="31" t="s">
        <v>575</v>
      </c>
      <c r="E158" s="31" t="s">
        <v>573</v>
      </c>
      <c r="F158" s="86">
        <v>1704606</v>
      </c>
      <c r="G158" s="32">
        <v>88.03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 x14ac:dyDescent="0.2">
      <c r="A159" s="85">
        <v>45310</v>
      </c>
      <c r="B159" s="32" t="s">
        <v>1079</v>
      </c>
      <c r="C159" s="31" t="s">
        <v>1080</v>
      </c>
      <c r="D159" s="31" t="s">
        <v>1081</v>
      </c>
      <c r="E159" s="31" t="s">
        <v>573</v>
      </c>
      <c r="F159" s="86">
        <v>441640</v>
      </c>
      <c r="G159" s="32">
        <v>2.59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 x14ac:dyDescent="0.2">
      <c r="A160" s="85">
        <v>45310</v>
      </c>
      <c r="B160" s="32" t="s">
        <v>1082</v>
      </c>
      <c r="C160" s="31" t="s">
        <v>1083</v>
      </c>
      <c r="D160" s="31" t="s">
        <v>1076</v>
      </c>
      <c r="E160" s="31" t="s">
        <v>573</v>
      </c>
      <c r="F160" s="86">
        <v>9567013</v>
      </c>
      <c r="G160" s="32">
        <v>6.95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 x14ac:dyDescent="0.2">
      <c r="A161" s="85">
        <v>45310</v>
      </c>
      <c r="B161" s="32" t="s">
        <v>1082</v>
      </c>
      <c r="C161" s="31" t="s">
        <v>1083</v>
      </c>
      <c r="D161" s="31" t="s">
        <v>878</v>
      </c>
      <c r="E161" s="31" t="s">
        <v>573</v>
      </c>
      <c r="F161" s="86">
        <v>8675583</v>
      </c>
      <c r="G161" s="32">
        <v>6.87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 x14ac:dyDescent="0.2">
      <c r="A162" s="85">
        <v>45310</v>
      </c>
      <c r="B162" s="32" t="s">
        <v>737</v>
      </c>
      <c r="C162" s="31" t="s">
        <v>1084</v>
      </c>
      <c r="D162" s="31" t="s">
        <v>977</v>
      </c>
      <c r="E162" s="31" t="s">
        <v>573</v>
      </c>
      <c r="F162" s="86">
        <v>3796869</v>
      </c>
      <c r="G162" s="32">
        <v>16.11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 x14ac:dyDescent="0.2">
      <c r="A163" s="85">
        <v>45310</v>
      </c>
      <c r="B163" s="32" t="s">
        <v>737</v>
      </c>
      <c r="C163" s="31" t="s">
        <v>1084</v>
      </c>
      <c r="D163" s="31" t="s">
        <v>575</v>
      </c>
      <c r="E163" s="31" t="s">
        <v>573</v>
      </c>
      <c r="F163" s="86">
        <v>4855645</v>
      </c>
      <c r="G163" s="32">
        <v>16.059999999999999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 x14ac:dyDescent="0.2">
      <c r="A164" s="85">
        <v>45310</v>
      </c>
      <c r="B164" s="32" t="s">
        <v>737</v>
      </c>
      <c r="C164" s="31" t="s">
        <v>1084</v>
      </c>
      <c r="D164" s="31" t="s">
        <v>1076</v>
      </c>
      <c r="E164" s="31" t="s">
        <v>573</v>
      </c>
      <c r="F164" s="86">
        <v>680885</v>
      </c>
      <c r="G164" s="32">
        <v>16.329999999999998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 x14ac:dyDescent="0.2">
      <c r="A165" s="85">
        <v>45310</v>
      </c>
      <c r="B165" s="32" t="s">
        <v>737</v>
      </c>
      <c r="C165" s="31" t="s">
        <v>1084</v>
      </c>
      <c r="D165" s="31" t="s">
        <v>878</v>
      </c>
      <c r="E165" s="31" t="s">
        <v>573</v>
      </c>
      <c r="F165" s="86">
        <v>5281064</v>
      </c>
      <c r="G165" s="32">
        <v>16.149999999999999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 x14ac:dyDescent="0.2">
      <c r="A166" s="85">
        <v>45310</v>
      </c>
      <c r="B166" s="32" t="s">
        <v>1179</v>
      </c>
      <c r="C166" s="31" t="s">
        <v>1180</v>
      </c>
      <c r="D166" s="31" t="s">
        <v>575</v>
      </c>
      <c r="E166" s="31" t="s">
        <v>574</v>
      </c>
      <c r="F166" s="86">
        <v>50311</v>
      </c>
      <c r="G166" s="32">
        <v>750.35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 x14ac:dyDescent="0.2">
      <c r="A167" s="85">
        <v>45310</v>
      </c>
      <c r="B167" s="32" t="s">
        <v>1018</v>
      </c>
      <c r="C167" s="31" t="s">
        <v>1019</v>
      </c>
      <c r="D167" s="31" t="s">
        <v>899</v>
      </c>
      <c r="E167" s="31" t="s">
        <v>574</v>
      </c>
      <c r="F167" s="86">
        <v>126000</v>
      </c>
      <c r="G167" s="32">
        <v>133.5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 x14ac:dyDescent="0.2">
      <c r="A168" s="85">
        <v>45310</v>
      </c>
      <c r="B168" s="32" t="s">
        <v>1181</v>
      </c>
      <c r="C168" s="31" t="s">
        <v>1182</v>
      </c>
      <c r="D168" s="31" t="s">
        <v>1238</v>
      </c>
      <c r="E168" s="31" t="s">
        <v>574</v>
      </c>
      <c r="F168" s="86">
        <v>44000</v>
      </c>
      <c r="G168" s="32">
        <v>58.84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 x14ac:dyDescent="0.2">
      <c r="A169" s="85">
        <v>45310</v>
      </c>
      <c r="B169" s="32" t="s">
        <v>1053</v>
      </c>
      <c r="C169" s="31" t="s">
        <v>1054</v>
      </c>
      <c r="D169" s="31" t="s">
        <v>1085</v>
      </c>
      <c r="E169" s="31" t="s">
        <v>574</v>
      </c>
      <c r="F169" s="86">
        <v>116000</v>
      </c>
      <c r="G169" s="32">
        <v>179.79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 x14ac:dyDescent="0.2">
      <c r="A170" s="85">
        <v>45310</v>
      </c>
      <c r="B170" s="32" t="s">
        <v>1239</v>
      </c>
      <c r="C170" s="31" t="s">
        <v>1240</v>
      </c>
      <c r="D170" s="31" t="s">
        <v>1241</v>
      </c>
      <c r="E170" s="31" t="s">
        <v>574</v>
      </c>
      <c r="F170" s="86">
        <v>504000</v>
      </c>
      <c r="G170" s="32">
        <v>13.53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 x14ac:dyDescent="0.2">
      <c r="A171" s="85">
        <v>45310</v>
      </c>
      <c r="B171" s="32" t="s">
        <v>1020</v>
      </c>
      <c r="C171" s="31" t="s">
        <v>1021</v>
      </c>
      <c r="D171" s="31" t="s">
        <v>575</v>
      </c>
      <c r="E171" s="31" t="s">
        <v>574</v>
      </c>
      <c r="F171" s="86">
        <v>172974</v>
      </c>
      <c r="G171" s="32">
        <v>178.96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 x14ac:dyDescent="0.2">
      <c r="A172" s="85">
        <v>45310</v>
      </c>
      <c r="B172" s="32" t="s">
        <v>1005</v>
      </c>
      <c r="C172" s="31" t="s">
        <v>1006</v>
      </c>
      <c r="D172" s="31" t="s">
        <v>1086</v>
      </c>
      <c r="E172" s="31" t="s">
        <v>574</v>
      </c>
      <c r="F172" s="86">
        <v>721499</v>
      </c>
      <c r="G172" s="32">
        <v>24.1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 x14ac:dyDescent="0.2">
      <c r="A173" s="85">
        <v>45310</v>
      </c>
      <c r="B173" s="32" t="s">
        <v>827</v>
      </c>
      <c r="C173" s="31" t="s">
        <v>1185</v>
      </c>
      <c r="D173" s="31" t="s">
        <v>575</v>
      </c>
      <c r="E173" s="31" t="s">
        <v>574</v>
      </c>
      <c r="F173" s="86">
        <v>2620336</v>
      </c>
      <c r="G173" s="32">
        <v>57.09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 x14ac:dyDescent="0.2">
      <c r="A174" s="85">
        <v>45310</v>
      </c>
      <c r="B174" s="32" t="s">
        <v>1242</v>
      </c>
      <c r="C174" s="31" t="s">
        <v>1243</v>
      </c>
      <c r="D174" s="31" t="s">
        <v>1244</v>
      </c>
      <c r="E174" s="31" t="s">
        <v>574</v>
      </c>
      <c r="F174" s="86">
        <v>300000</v>
      </c>
      <c r="G174" s="32">
        <v>7.26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 x14ac:dyDescent="0.2">
      <c r="A175" s="85">
        <v>45310</v>
      </c>
      <c r="B175" s="32" t="s">
        <v>1186</v>
      </c>
      <c r="C175" s="31" t="s">
        <v>1187</v>
      </c>
      <c r="D175" s="31" t="s">
        <v>575</v>
      </c>
      <c r="E175" s="31" t="s">
        <v>574</v>
      </c>
      <c r="F175" s="86">
        <v>590232</v>
      </c>
      <c r="G175" s="32">
        <v>259.89999999999998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 x14ac:dyDescent="0.2">
      <c r="A176" s="85">
        <v>45310</v>
      </c>
      <c r="B176" s="32" t="s">
        <v>1027</v>
      </c>
      <c r="C176" s="31" t="s">
        <v>1028</v>
      </c>
      <c r="D176" s="31" t="s">
        <v>1029</v>
      </c>
      <c r="E176" s="31" t="s">
        <v>574</v>
      </c>
      <c r="F176" s="86">
        <v>287500</v>
      </c>
      <c r="G176" s="32">
        <v>319.19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 x14ac:dyDescent="0.2">
      <c r="A177" s="85">
        <v>45310</v>
      </c>
      <c r="B177" s="32" t="s">
        <v>1188</v>
      </c>
      <c r="C177" s="31" t="s">
        <v>1189</v>
      </c>
      <c r="D177" s="31" t="s">
        <v>1245</v>
      </c>
      <c r="E177" s="31" t="s">
        <v>574</v>
      </c>
      <c r="F177" s="86">
        <v>240651</v>
      </c>
      <c r="G177" s="32">
        <v>290.08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 x14ac:dyDescent="0.2">
      <c r="A178" s="85">
        <v>45310</v>
      </c>
      <c r="B178" s="32" t="s">
        <v>1191</v>
      </c>
      <c r="C178" s="31" t="s">
        <v>1192</v>
      </c>
      <c r="D178" s="31" t="s">
        <v>575</v>
      </c>
      <c r="E178" s="31" t="s">
        <v>574</v>
      </c>
      <c r="F178" s="86">
        <v>906849</v>
      </c>
      <c r="G178" s="32">
        <v>109.52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 x14ac:dyDescent="0.2">
      <c r="A179" s="85">
        <v>45310</v>
      </c>
      <c r="B179" s="32" t="s">
        <v>1193</v>
      </c>
      <c r="C179" s="31" t="s">
        <v>1194</v>
      </c>
      <c r="D179" s="31" t="s">
        <v>899</v>
      </c>
      <c r="E179" s="31" t="s">
        <v>574</v>
      </c>
      <c r="F179" s="86">
        <v>147000</v>
      </c>
      <c r="G179" s="32">
        <v>49.85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 x14ac:dyDescent="0.2">
      <c r="A180" s="85">
        <v>45310</v>
      </c>
      <c r="B180" s="32" t="s">
        <v>413</v>
      </c>
      <c r="C180" s="31" t="s">
        <v>1196</v>
      </c>
      <c r="D180" s="31" t="s">
        <v>575</v>
      </c>
      <c r="E180" s="31" t="s">
        <v>574</v>
      </c>
      <c r="F180" s="86">
        <v>12532476</v>
      </c>
      <c r="G180" s="32">
        <v>153.43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 x14ac:dyDescent="0.2">
      <c r="A181" s="85">
        <v>45310</v>
      </c>
      <c r="B181" s="32" t="s">
        <v>828</v>
      </c>
      <c r="C181" s="31" t="s">
        <v>1197</v>
      </c>
      <c r="D181" s="31" t="s">
        <v>878</v>
      </c>
      <c r="E181" s="31" t="s">
        <v>574</v>
      </c>
      <c r="F181" s="86">
        <v>7739510</v>
      </c>
      <c r="G181" s="32">
        <v>218.76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 x14ac:dyDescent="0.2">
      <c r="A182" s="85">
        <v>45310</v>
      </c>
      <c r="B182" s="32" t="s">
        <v>828</v>
      </c>
      <c r="C182" s="31" t="s">
        <v>1197</v>
      </c>
      <c r="D182" s="31" t="s">
        <v>575</v>
      </c>
      <c r="E182" s="31" t="s">
        <v>574</v>
      </c>
      <c r="F182" s="86">
        <v>8841852</v>
      </c>
      <c r="G182" s="32">
        <v>220.92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 x14ac:dyDescent="0.2">
      <c r="A183" s="85">
        <v>45310</v>
      </c>
      <c r="B183" s="32" t="s">
        <v>1055</v>
      </c>
      <c r="C183" s="31" t="s">
        <v>1056</v>
      </c>
      <c r="D183" s="31" t="s">
        <v>1246</v>
      </c>
      <c r="E183" s="31" t="s">
        <v>574</v>
      </c>
      <c r="F183" s="86">
        <v>73712</v>
      </c>
      <c r="G183" s="32">
        <v>172.43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 x14ac:dyDescent="0.2">
      <c r="A184" s="85">
        <v>45310</v>
      </c>
      <c r="B184" s="32" t="s">
        <v>1022</v>
      </c>
      <c r="C184" s="31" t="s">
        <v>1023</v>
      </c>
      <c r="D184" s="31" t="s">
        <v>1024</v>
      </c>
      <c r="E184" s="31" t="s">
        <v>574</v>
      </c>
      <c r="F184" s="86">
        <v>3931823</v>
      </c>
      <c r="G184" s="32">
        <v>2.2200000000000002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 x14ac:dyDescent="0.2">
      <c r="A185" s="85">
        <v>45310</v>
      </c>
      <c r="B185" s="32" t="s">
        <v>1058</v>
      </c>
      <c r="C185" s="31" t="s">
        <v>1059</v>
      </c>
      <c r="D185" s="31" t="s">
        <v>575</v>
      </c>
      <c r="E185" s="31" t="s">
        <v>574</v>
      </c>
      <c r="F185" s="86">
        <v>583296</v>
      </c>
      <c r="G185" s="32">
        <v>105.91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 x14ac:dyDescent="0.2">
      <c r="A186" s="85">
        <v>45310</v>
      </c>
      <c r="B186" s="32" t="s">
        <v>1058</v>
      </c>
      <c r="C186" s="31" t="s">
        <v>1059</v>
      </c>
      <c r="D186" s="31" t="s">
        <v>878</v>
      </c>
      <c r="E186" s="31" t="s">
        <v>574</v>
      </c>
      <c r="F186" s="86">
        <v>636325</v>
      </c>
      <c r="G186" s="32">
        <v>105.87</v>
      </c>
      <c r="H186" s="32" t="s">
        <v>860</v>
      </c>
    </row>
    <row r="187" spans="1:28" ht="15" customHeight="1" x14ac:dyDescent="0.2">
      <c r="A187" s="85">
        <v>45310</v>
      </c>
      <c r="B187" s="32" t="s">
        <v>1058</v>
      </c>
      <c r="C187" s="31" t="s">
        <v>1059</v>
      </c>
      <c r="D187" s="31" t="s">
        <v>1060</v>
      </c>
      <c r="E187" s="31" t="s">
        <v>574</v>
      </c>
      <c r="F187" s="86">
        <v>501649</v>
      </c>
      <c r="G187" s="32">
        <v>105.76</v>
      </c>
      <c r="H187" s="32" t="s">
        <v>860</v>
      </c>
    </row>
    <row r="188" spans="1:28" ht="15" customHeight="1" x14ac:dyDescent="0.2">
      <c r="A188" s="85">
        <v>45310</v>
      </c>
      <c r="B188" s="32" t="s">
        <v>1058</v>
      </c>
      <c r="C188" s="31" t="s">
        <v>1059</v>
      </c>
      <c r="D188" s="31" t="s">
        <v>1061</v>
      </c>
      <c r="E188" s="31" t="s">
        <v>574</v>
      </c>
      <c r="F188" s="86">
        <v>559388</v>
      </c>
      <c r="G188" s="32">
        <v>106.19</v>
      </c>
      <c r="H188" s="32" t="s">
        <v>860</v>
      </c>
    </row>
    <row r="189" spans="1:28" ht="15" customHeight="1" x14ac:dyDescent="0.2">
      <c r="A189" s="85">
        <v>45310</v>
      </c>
      <c r="B189" s="32" t="s">
        <v>1198</v>
      </c>
      <c r="C189" s="31" t="s">
        <v>1199</v>
      </c>
      <c r="D189" s="31" t="s">
        <v>575</v>
      </c>
      <c r="E189" s="31" t="s">
        <v>574</v>
      </c>
      <c r="F189" s="86">
        <v>630668</v>
      </c>
      <c r="G189" s="32">
        <v>81.38</v>
      </c>
      <c r="H189" s="32" t="s">
        <v>860</v>
      </c>
    </row>
    <row r="190" spans="1:28" ht="15" customHeight="1" x14ac:dyDescent="0.2">
      <c r="A190" s="85">
        <v>45310</v>
      </c>
      <c r="B190" s="32" t="s">
        <v>1200</v>
      </c>
      <c r="C190" s="31" t="s">
        <v>1201</v>
      </c>
      <c r="D190" s="31" t="s">
        <v>1202</v>
      </c>
      <c r="E190" s="31" t="s">
        <v>574</v>
      </c>
      <c r="F190" s="86">
        <v>18400</v>
      </c>
      <c r="G190" s="32">
        <v>167.32</v>
      </c>
      <c r="H190" s="32" t="s">
        <v>860</v>
      </c>
    </row>
    <row r="191" spans="1:28" ht="15" customHeight="1" x14ac:dyDescent="0.2">
      <c r="A191" s="85">
        <v>45310</v>
      </c>
      <c r="B191" s="32" t="s">
        <v>1203</v>
      </c>
      <c r="C191" s="31" t="s">
        <v>1204</v>
      </c>
      <c r="D191" s="31" t="s">
        <v>1205</v>
      </c>
      <c r="E191" s="31" t="s">
        <v>574</v>
      </c>
      <c r="F191" s="86">
        <v>136539</v>
      </c>
      <c r="G191" s="32">
        <v>399.35</v>
      </c>
      <c r="H191" s="32" t="s">
        <v>860</v>
      </c>
    </row>
    <row r="192" spans="1:28" ht="15" customHeight="1" x14ac:dyDescent="0.2">
      <c r="A192" s="85">
        <v>45310</v>
      </c>
      <c r="B192" s="32" t="s">
        <v>1203</v>
      </c>
      <c r="C192" s="31" t="s">
        <v>1204</v>
      </c>
      <c r="D192" s="31" t="s">
        <v>878</v>
      </c>
      <c r="E192" s="31" t="s">
        <v>574</v>
      </c>
      <c r="F192" s="86">
        <v>214389</v>
      </c>
      <c r="G192" s="32">
        <v>370.38</v>
      </c>
      <c r="H192" s="32" t="s">
        <v>860</v>
      </c>
    </row>
    <row r="193" spans="1:8" ht="15" customHeight="1" x14ac:dyDescent="0.2">
      <c r="A193" s="85">
        <v>45310</v>
      </c>
      <c r="B193" s="32" t="s">
        <v>1203</v>
      </c>
      <c r="C193" s="31" t="s">
        <v>1204</v>
      </c>
      <c r="D193" s="31" t="s">
        <v>575</v>
      </c>
      <c r="E193" s="31" t="s">
        <v>574</v>
      </c>
      <c r="F193" s="86">
        <v>385075</v>
      </c>
      <c r="G193" s="32">
        <v>368.63</v>
      </c>
      <c r="H193" s="32" t="s">
        <v>860</v>
      </c>
    </row>
    <row r="194" spans="1:8" ht="15" customHeight="1" x14ac:dyDescent="0.2">
      <c r="A194" s="85">
        <v>45310</v>
      </c>
      <c r="B194" s="32" t="s">
        <v>1207</v>
      </c>
      <c r="C194" s="31" t="s">
        <v>1208</v>
      </c>
      <c r="D194" s="31" t="s">
        <v>878</v>
      </c>
      <c r="E194" s="31" t="s">
        <v>574</v>
      </c>
      <c r="F194" s="86">
        <v>977050</v>
      </c>
      <c r="G194" s="32">
        <v>61.52</v>
      </c>
      <c r="H194" s="32" t="s">
        <v>860</v>
      </c>
    </row>
    <row r="195" spans="1:8" ht="15" customHeight="1" x14ac:dyDescent="0.2">
      <c r="A195" s="85">
        <v>45310</v>
      </c>
      <c r="B195" s="32" t="s">
        <v>1207</v>
      </c>
      <c r="C195" s="31" t="s">
        <v>1208</v>
      </c>
      <c r="D195" s="31" t="s">
        <v>575</v>
      </c>
      <c r="E195" s="31" t="s">
        <v>574</v>
      </c>
      <c r="F195" s="86">
        <v>1885345</v>
      </c>
      <c r="G195" s="32">
        <v>61.68</v>
      </c>
      <c r="H195" s="32" t="s">
        <v>860</v>
      </c>
    </row>
    <row r="196" spans="1:8" ht="15" customHeight="1" x14ac:dyDescent="0.2">
      <c r="A196" s="85">
        <v>45310</v>
      </c>
      <c r="B196" s="32" t="s">
        <v>1207</v>
      </c>
      <c r="C196" s="31" t="s">
        <v>1208</v>
      </c>
      <c r="D196" s="31" t="s">
        <v>1060</v>
      </c>
      <c r="E196" s="31" t="s">
        <v>574</v>
      </c>
      <c r="F196" s="86">
        <v>1124023</v>
      </c>
      <c r="G196" s="32">
        <v>61.43</v>
      </c>
      <c r="H196" s="32" t="s">
        <v>860</v>
      </c>
    </row>
    <row r="197" spans="1:8" ht="15" customHeight="1" x14ac:dyDescent="0.2">
      <c r="A197" s="85">
        <v>45310</v>
      </c>
      <c r="B197" s="32" t="s">
        <v>1062</v>
      </c>
      <c r="C197" s="31" t="s">
        <v>1063</v>
      </c>
      <c r="D197" s="31" t="s">
        <v>1065</v>
      </c>
      <c r="E197" s="31" t="s">
        <v>574</v>
      </c>
      <c r="F197" s="86">
        <v>1710140</v>
      </c>
      <c r="G197" s="32">
        <v>2.2799999999999998</v>
      </c>
      <c r="H197" s="32" t="s">
        <v>860</v>
      </c>
    </row>
    <row r="198" spans="1:8" ht="15" customHeight="1" x14ac:dyDescent="0.2">
      <c r="A198" s="85">
        <v>45310</v>
      </c>
      <c r="B198" s="32" t="s">
        <v>1062</v>
      </c>
      <c r="C198" s="31" t="s">
        <v>1063</v>
      </c>
      <c r="D198" s="31" t="s">
        <v>1064</v>
      </c>
      <c r="E198" s="31" t="s">
        <v>574</v>
      </c>
      <c r="F198" s="86">
        <v>1950000</v>
      </c>
      <c r="G198" s="32">
        <v>2.25</v>
      </c>
      <c r="H198" s="32" t="s">
        <v>860</v>
      </c>
    </row>
    <row r="199" spans="1:8" ht="15" customHeight="1" x14ac:dyDescent="0.2">
      <c r="A199" s="85">
        <v>45310</v>
      </c>
      <c r="B199" s="32" t="s">
        <v>1209</v>
      </c>
      <c r="C199" s="31" t="s">
        <v>1210</v>
      </c>
      <c r="D199" s="31" t="s">
        <v>1070</v>
      </c>
      <c r="E199" s="31" t="s">
        <v>574</v>
      </c>
      <c r="F199" s="86">
        <v>241530</v>
      </c>
      <c r="G199" s="32">
        <v>27.26</v>
      </c>
      <c r="H199" s="32" t="s">
        <v>860</v>
      </c>
    </row>
    <row r="200" spans="1:8" ht="15" customHeight="1" x14ac:dyDescent="0.2">
      <c r="A200" s="85">
        <v>45310</v>
      </c>
      <c r="B200" s="32" t="s">
        <v>1066</v>
      </c>
      <c r="C200" s="31" t="s">
        <v>1067</v>
      </c>
      <c r="D200" s="31" t="s">
        <v>1211</v>
      </c>
      <c r="E200" s="31" t="s">
        <v>574</v>
      </c>
      <c r="F200" s="86">
        <v>129600</v>
      </c>
      <c r="G200" s="32">
        <v>149.06</v>
      </c>
      <c r="H200" s="32" t="s">
        <v>860</v>
      </c>
    </row>
    <row r="201" spans="1:8" ht="15" customHeight="1" x14ac:dyDescent="0.2">
      <c r="A201" s="85">
        <v>45310</v>
      </c>
      <c r="B201" s="32" t="s">
        <v>1066</v>
      </c>
      <c r="C201" s="31" t="s">
        <v>1067</v>
      </c>
      <c r="D201" s="31" t="s">
        <v>1212</v>
      </c>
      <c r="E201" s="31" t="s">
        <v>574</v>
      </c>
      <c r="F201" s="86">
        <v>198400</v>
      </c>
      <c r="G201" s="32">
        <v>150.18</v>
      </c>
      <c r="H201" s="32" t="s">
        <v>860</v>
      </c>
    </row>
    <row r="202" spans="1:8" ht="15" customHeight="1" x14ac:dyDescent="0.2">
      <c r="A202" s="85">
        <v>45310</v>
      </c>
      <c r="B202" s="32" t="s">
        <v>1066</v>
      </c>
      <c r="C202" s="31" t="s">
        <v>1067</v>
      </c>
      <c r="D202" s="31" t="s">
        <v>1057</v>
      </c>
      <c r="E202" s="31" t="s">
        <v>574</v>
      </c>
      <c r="F202" s="86">
        <v>273600</v>
      </c>
      <c r="G202" s="32">
        <v>148.78</v>
      </c>
      <c r="H202" s="32" t="s">
        <v>860</v>
      </c>
    </row>
    <row r="203" spans="1:8" ht="15" customHeight="1" x14ac:dyDescent="0.2">
      <c r="A203" s="85">
        <v>45310</v>
      </c>
      <c r="B203" s="32" t="s">
        <v>1003</v>
      </c>
      <c r="C203" s="31" t="s">
        <v>1004</v>
      </c>
      <c r="D203" s="31" t="s">
        <v>878</v>
      </c>
      <c r="E203" s="31" t="s">
        <v>574</v>
      </c>
      <c r="F203" s="86">
        <v>1531802</v>
      </c>
      <c r="G203" s="32">
        <v>35.159999999999997</v>
      </c>
      <c r="H203" s="32" t="s">
        <v>860</v>
      </c>
    </row>
    <row r="204" spans="1:8" ht="15" customHeight="1" x14ac:dyDescent="0.2">
      <c r="A204" s="85">
        <v>45310</v>
      </c>
      <c r="B204" s="32" t="s">
        <v>1068</v>
      </c>
      <c r="C204" s="31" t="s">
        <v>1069</v>
      </c>
      <c r="D204" s="31" t="s">
        <v>575</v>
      </c>
      <c r="E204" s="31" t="s">
        <v>574</v>
      </c>
      <c r="F204" s="86">
        <v>446902</v>
      </c>
      <c r="G204" s="32">
        <v>192.38</v>
      </c>
      <c r="H204" s="32" t="s">
        <v>860</v>
      </c>
    </row>
    <row r="205" spans="1:8" ht="15" customHeight="1" x14ac:dyDescent="0.2">
      <c r="A205" s="85">
        <v>45310</v>
      </c>
      <c r="B205" s="32" t="s">
        <v>1144</v>
      </c>
      <c r="C205" s="31" t="s">
        <v>1213</v>
      </c>
      <c r="D205" s="31" t="s">
        <v>575</v>
      </c>
      <c r="E205" s="31" t="s">
        <v>574</v>
      </c>
      <c r="F205" s="86">
        <v>193024</v>
      </c>
      <c r="G205" s="32">
        <v>232.78</v>
      </c>
      <c r="H205" s="32" t="s">
        <v>860</v>
      </c>
    </row>
    <row r="206" spans="1:8" ht="15" customHeight="1" x14ac:dyDescent="0.2">
      <c r="A206" s="85">
        <v>45310</v>
      </c>
      <c r="B206" s="32" t="s">
        <v>464</v>
      </c>
      <c r="C206" s="31" t="s">
        <v>1214</v>
      </c>
      <c r="D206" s="31" t="s">
        <v>878</v>
      </c>
      <c r="E206" s="31" t="s">
        <v>574</v>
      </c>
      <c r="F206" s="86">
        <v>10375013</v>
      </c>
      <c r="G206" s="32">
        <v>93.68</v>
      </c>
      <c r="H206" s="32" t="s">
        <v>860</v>
      </c>
    </row>
    <row r="207" spans="1:8" ht="15" customHeight="1" x14ac:dyDescent="0.2">
      <c r="A207" s="85">
        <v>45310</v>
      </c>
      <c r="B207" s="32" t="s">
        <v>464</v>
      </c>
      <c r="C207" s="31" t="s">
        <v>1214</v>
      </c>
      <c r="D207" s="31" t="s">
        <v>575</v>
      </c>
      <c r="E207" s="31" t="s">
        <v>574</v>
      </c>
      <c r="F207" s="86">
        <v>10090822</v>
      </c>
      <c r="G207" s="32">
        <v>93.6</v>
      </c>
      <c r="H207" s="32" t="s">
        <v>860</v>
      </c>
    </row>
    <row r="208" spans="1:8" ht="15" customHeight="1" x14ac:dyDescent="0.2">
      <c r="A208" s="85">
        <v>45310</v>
      </c>
      <c r="B208" s="32" t="s">
        <v>193</v>
      </c>
      <c r="C208" s="31" t="s">
        <v>1215</v>
      </c>
      <c r="D208" s="31" t="s">
        <v>575</v>
      </c>
      <c r="E208" s="31" t="s">
        <v>574</v>
      </c>
      <c r="F208" s="86">
        <v>562364</v>
      </c>
      <c r="G208" s="32">
        <v>6890.1</v>
      </c>
      <c r="H208" s="32" t="s">
        <v>860</v>
      </c>
    </row>
    <row r="209" spans="1:8" ht="15" customHeight="1" x14ac:dyDescent="0.2">
      <c r="A209" s="85">
        <v>45310</v>
      </c>
      <c r="B209" s="32" t="s">
        <v>1216</v>
      </c>
      <c r="C209" s="31" t="s">
        <v>1217</v>
      </c>
      <c r="D209" s="31" t="s">
        <v>1202</v>
      </c>
      <c r="E209" s="31" t="s">
        <v>574</v>
      </c>
      <c r="F209" s="86">
        <v>33000</v>
      </c>
      <c r="G209" s="32">
        <v>397.47</v>
      </c>
      <c r="H209" s="32" t="s">
        <v>860</v>
      </c>
    </row>
    <row r="210" spans="1:8" ht="15" customHeight="1" x14ac:dyDescent="0.2">
      <c r="A210" s="85">
        <v>45310</v>
      </c>
      <c r="B210" s="32" t="s">
        <v>1218</v>
      </c>
      <c r="C210" s="31" t="s">
        <v>1219</v>
      </c>
      <c r="D210" s="31" t="s">
        <v>575</v>
      </c>
      <c r="E210" s="31" t="s">
        <v>574</v>
      </c>
      <c r="F210" s="86">
        <v>3200805</v>
      </c>
      <c r="G210" s="32">
        <v>52.62</v>
      </c>
      <c r="H210" s="32" t="s">
        <v>860</v>
      </c>
    </row>
    <row r="211" spans="1:8" ht="15" customHeight="1" x14ac:dyDescent="0.2">
      <c r="A211" s="85">
        <v>45310</v>
      </c>
      <c r="B211" s="32" t="s">
        <v>1218</v>
      </c>
      <c r="C211" s="31" t="s">
        <v>1219</v>
      </c>
      <c r="D211" s="31" t="s">
        <v>1221</v>
      </c>
      <c r="E211" s="31" t="s">
        <v>574</v>
      </c>
      <c r="F211" s="86">
        <v>1715601</v>
      </c>
      <c r="G211" s="32">
        <v>53.77</v>
      </c>
      <c r="H211" s="32" t="s">
        <v>860</v>
      </c>
    </row>
    <row r="212" spans="1:8" ht="15" customHeight="1" x14ac:dyDescent="0.2">
      <c r="A212" s="85">
        <v>45310</v>
      </c>
      <c r="B212" s="32" t="s">
        <v>1218</v>
      </c>
      <c r="C212" s="31" t="s">
        <v>1219</v>
      </c>
      <c r="D212" s="31" t="s">
        <v>1220</v>
      </c>
      <c r="E212" s="31" t="s">
        <v>574</v>
      </c>
      <c r="F212" s="86">
        <v>500000</v>
      </c>
      <c r="G212" s="32">
        <v>50.5</v>
      </c>
      <c r="H212" s="32" t="s">
        <v>860</v>
      </c>
    </row>
    <row r="213" spans="1:8" ht="15" customHeight="1" x14ac:dyDescent="0.2">
      <c r="A213" s="85">
        <v>45310</v>
      </c>
      <c r="B213" s="32" t="s">
        <v>1218</v>
      </c>
      <c r="C213" s="31" t="s">
        <v>1219</v>
      </c>
      <c r="D213" s="31" t="s">
        <v>878</v>
      </c>
      <c r="E213" s="31" t="s">
        <v>574</v>
      </c>
      <c r="F213" s="86">
        <v>1608606</v>
      </c>
      <c r="G213" s="32">
        <v>52.22</v>
      </c>
      <c r="H213" s="32" t="s">
        <v>860</v>
      </c>
    </row>
    <row r="214" spans="1:8" ht="15" customHeight="1" x14ac:dyDescent="0.2">
      <c r="A214" s="85">
        <v>45310</v>
      </c>
      <c r="B214" s="32" t="s">
        <v>1218</v>
      </c>
      <c r="C214" s="31" t="s">
        <v>1219</v>
      </c>
      <c r="D214" s="31" t="s">
        <v>977</v>
      </c>
      <c r="E214" s="31" t="s">
        <v>574</v>
      </c>
      <c r="F214" s="86">
        <v>1126402</v>
      </c>
      <c r="G214" s="32">
        <v>52.83</v>
      </c>
      <c r="H214" s="32" t="s">
        <v>860</v>
      </c>
    </row>
    <row r="215" spans="1:8" ht="15" customHeight="1" x14ac:dyDescent="0.2">
      <c r="A215" s="85">
        <v>45310</v>
      </c>
      <c r="B215" s="32" t="s">
        <v>939</v>
      </c>
      <c r="C215" s="31" t="s">
        <v>940</v>
      </c>
      <c r="D215" s="31" t="s">
        <v>878</v>
      </c>
      <c r="E215" s="31" t="s">
        <v>574</v>
      </c>
      <c r="F215" s="86">
        <v>762741</v>
      </c>
      <c r="G215" s="32">
        <v>62.95</v>
      </c>
      <c r="H215" s="32" t="s">
        <v>860</v>
      </c>
    </row>
    <row r="216" spans="1:8" ht="15" customHeight="1" x14ac:dyDescent="0.2">
      <c r="A216" s="85">
        <v>45310</v>
      </c>
      <c r="B216" s="32" t="s">
        <v>939</v>
      </c>
      <c r="C216" s="31" t="s">
        <v>940</v>
      </c>
      <c r="D216" s="31" t="s">
        <v>1223</v>
      </c>
      <c r="E216" s="31" t="s">
        <v>574</v>
      </c>
      <c r="F216" s="86">
        <v>1407372</v>
      </c>
      <c r="G216" s="32">
        <v>62.97</v>
      </c>
      <c r="H216" s="32" t="s">
        <v>860</v>
      </c>
    </row>
    <row r="217" spans="1:8" ht="15" customHeight="1" x14ac:dyDescent="0.2">
      <c r="A217" s="85">
        <v>45310</v>
      </c>
      <c r="B217" s="32" t="s">
        <v>939</v>
      </c>
      <c r="C217" s="31" t="s">
        <v>940</v>
      </c>
      <c r="D217" s="31" t="s">
        <v>1222</v>
      </c>
      <c r="E217" s="31" t="s">
        <v>574</v>
      </c>
      <c r="F217" s="86">
        <v>553000</v>
      </c>
      <c r="G217" s="32">
        <v>62.65</v>
      </c>
      <c r="H217" s="32" t="s">
        <v>860</v>
      </c>
    </row>
    <row r="218" spans="1:8" ht="15" customHeight="1" x14ac:dyDescent="0.2">
      <c r="A218" s="85">
        <v>45310</v>
      </c>
      <c r="B218" s="32" t="s">
        <v>1025</v>
      </c>
      <c r="C218" s="31" t="s">
        <v>1026</v>
      </c>
      <c r="D218" s="31" t="s">
        <v>575</v>
      </c>
      <c r="E218" s="31" t="s">
        <v>574</v>
      </c>
      <c r="F218" s="86">
        <v>352645</v>
      </c>
      <c r="G218" s="32">
        <v>353.59</v>
      </c>
      <c r="H218" s="32" t="s">
        <v>860</v>
      </c>
    </row>
    <row r="219" spans="1:8" ht="15" customHeight="1" x14ac:dyDescent="0.2">
      <c r="A219" s="85">
        <v>45310</v>
      </c>
      <c r="B219" s="32" t="s">
        <v>1224</v>
      </c>
      <c r="C219" s="31" t="s">
        <v>1225</v>
      </c>
      <c r="D219" s="31" t="s">
        <v>575</v>
      </c>
      <c r="E219" s="31" t="s">
        <v>574</v>
      </c>
      <c r="F219" s="86">
        <v>649167</v>
      </c>
      <c r="G219" s="32">
        <v>59.62</v>
      </c>
      <c r="H219" s="32" t="s">
        <v>860</v>
      </c>
    </row>
    <row r="220" spans="1:8" ht="15" customHeight="1" x14ac:dyDescent="0.2">
      <c r="A220" s="85">
        <v>45310</v>
      </c>
      <c r="B220" s="32" t="s">
        <v>937</v>
      </c>
      <c r="C220" s="31" t="s">
        <v>938</v>
      </c>
      <c r="D220" s="31" t="s">
        <v>1071</v>
      </c>
      <c r="E220" s="31" t="s">
        <v>574</v>
      </c>
      <c r="F220" s="86">
        <v>72000</v>
      </c>
      <c r="G220" s="32">
        <v>39.75</v>
      </c>
      <c r="H220" s="32" t="s">
        <v>860</v>
      </c>
    </row>
    <row r="221" spans="1:8" ht="15" customHeight="1" x14ac:dyDescent="0.2">
      <c r="A221" s="85">
        <v>45310</v>
      </c>
      <c r="B221" s="32" t="s">
        <v>1226</v>
      </c>
      <c r="C221" s="31" t="s">
        <v>1227</v>
      </c>
      <c r="D221" s="31" t="s">
        <v>1228</v>
      </c>
      <c r="E221" s="31" t="s">
        <v>574</v>
      </c>
      <c r="F221" s="86">
        <v>44800</v>
      </c>
      <c r="G221" s="32">
        <v>199.2</v>
      </c>
      <c r="H221" s="32" t="s">
        <v>860</v>
      </c>
    </row>
    <row r="222" spans="1:8" ht="15" customHeight="1" x14ac:dyDescent="0.2">
      <c r="A222" s="85">
        <v>45310</v>
      </c>
      <c r="B222" s="32" t="s">
        <v>1229</v>
      </c>
      <c r="C222" s="31" t="s">
        <v>1230</v>
      </c>
      <c r="D222" s="31" t="s">
        <v>575</v>
      </c>
      <c r="E222" s="31" t="s">
        <v>574</v>
      </c>
      <c r="F222" s="86">
        <v>2451192</v>
      </c>
      <c r="G222" s="32">
        <v>384.58</v>
      </c>
      <c r="H222" s="32" t="s">
        <v>860</v>
      </c>
    </row>
    <row r="223" spans="1:8" ht="15" customHeight="1" x14ac:dyDescent="0.2">
      <c r="A223" s="85">
        <v>45310</v>
      </c>
      <c r="B223" s="32" t="s">
        <v>1231</v>
      </c>
      <c r="C223" s="31" t="s">
        <v>1232</v>
      </c>
      <c r="D223" s="31" t="s">
        <v>575</v>
      </c>
      <c r="E223" s="31" t="s">
        <v>574</v>
      </c>
      <c r="F223" s="86">
        <v>174073</v>
      </c>
      <c r="G223" s="32">
        <v>147.63</v>
      </c>
      <c r="H223" s="32" t="s">
        <v>860</v>
      </c>
    </row>
    <row r="224" spans="1:8" ht="15" customHeight="1" x14ac:dyDescent="0.2">
      <c r="A224" s="85">
        <v>45310</v>
      </c>
      <c r="B224" s="32" t="s">
        <v>490</v>
      </c>
      <c r="C224" s="31" t="s">
        <v>1233</v>
      </c>
      <c r="D224" s="31" t="s">
        <v>1234</v>
      </c>
      <c r="E224" s="31" t="s">
        <v>574</v>
      </c>
      <c r="F224" s="86">
        <v>11190381</v>
      </c>
      <c r="G224" s="32">
        <v>274.01</v>
      </c>
      <c r="H224" s="32" t="s">
        <v>860</v>
      </c>
    </row>
    <row r="225" spans="1:8" ht="15" customHeight="1" x14ac:dyDescent="0.2">
      <c r="A225" s="85">
        <v>45310</v>
      </c>
      <c r="B225" s="32" t="s">
        <v>1247</v>
      </c>
      <c r="C225" s="31" t="s">
        <v>1248</v>
      </c>
      <c r="D225" s="31" t="s">
        <v>1249</v>
      </c>
      <c r="E225" s="31" t="s">
        <v>574</v>
      </c>
      <c r="F225" s="86">
        <v>4950480</v>
      </c>
      <c r="G225" s="32">
        <v>6.66</v>
      </c>
      <c r="H225" s="32" t="s">
        <v>860</v>
      </c>
    </row>
    <row r="226" spans="1:8" ht="15" customHeight="1" x14ac:dyDescent="0.2">
      <c r="A226" s="85">
        <v>45310</v>
      </c>
      <c r="B226" s="32" t="s">
        <v>1247</v>
      </c>
      <c r="C226" s="31" t="s">
        <v>1248</v>
      </c>
      <c r="D226" s="31" t="s">
        <v>1250</v>
      </c>
      <c r="E226" s="31" t="s">
        <v>574</v>
      </c>
      <c r="F226" s="86">
        <v>5680270</v>
      </c>
      <c r="G226" s="32">
        <v>6.66</v>
      </c>
      <c r="H226" s="32" t="s">
        <v>860</v>
      </c>
    </row>
    <row r="227" spans="1:8" ht="15" customHeight="1" x14ac:dyDescent="0.2">
      <c r="A227" s="85">
        <v>45310</v>
      </c>
      <c r="B227" s="32" t="s">
        <v>1072</v>
      </c>
      <c r="C227" s="31" t="s">
        <v>1073</v>
      </c>
      <c r="D227" s="31" t="s">
        <v>575</v>
      </c>
      <c r="E227" s="31" t="s">
        <v>574</v>
      </c>
      <c r="F227" s="86">
        <v>2177920</v>
      </c>
      <c r="G227" s="32">
        <v>118.2</v>
      </c>
      <c r="H227" s="32" t="s">
        <v>860</v>
      </c>
    </row>
    <row r="228" spans="1:8" ht="15" customHeight="1" x14ac:dyDescent="0.2">
      <c r="A228" s="85">
        <v>45310</v>
      </c>
      <c r="B228" s="32" t="s">
        <v>1251</v>
      </c>
      <c r="C228" s="31" t="s">
        <v>1252</v>
      </c>
      <c r="D228" s="31" t="s">
        <v>1253</v>
      </c>
      <c r="E228" s="31" t="s">
        <v>574</v>
      </c>
      <c r="F228" s="86">
        <v>56894</v>
      </c>
      <c r="G228" s="32">
        <v>30.56</v>
      </c>
      <c r="H228" s="32" t="s">
        <v>860</v>
      </c>
    </row>
    <row r="229" spans="1:8" ht="15" customHeight="1" x14ac:dyDescent="0.2">
      <c r="A229" s="85">
        <v>45310</v>
      </c>
      <c r="B229" s="32" t="s">
        <v>1074</v>
      </c>
      <c r="C229" s="31" t="s">
        <v>1075</v>
      </c>
      <c r="D229" s="31" t="s">
        <v>878</v>
      </c>
      <c r="E229" s="31" t="s">
        <v>574</v>
      </c>
      <c r="F229" s="86">
        <v>12001785</v>
      </c>
      <c r="G229" s="32">
        <v>31.13</v>
      </c>
      <c r="H229" s="32" t="s">
        <v>860</v>
      </c>
    </row>
    <row r="230" spans="1:8" ht="15" customHeight="1" x14ac:dyDescent="0.2">
      <c r="A230" s="85">
        <v>45310</v>
      </c>
      <c r="B230" s="32" t="s">
        <v>1235</v>
      </c>
      <c r="C230" s="31" t="s">
        <v>1236</v>
      </c>
      <c r="D230" s="31" t="s">
        <v>1237</v>
      </c>
      <c r="E230" s="31" t="s">
        <v>574</v>
      </c>
      <c r="F230" s="86">
        <v>186000</v>
      </c>
      <c r="G230" s="32">
        <v>181.51</v>
      </c>
      <c r="H230" s="32" t="s">
        <v>860</v>
      </c>
    </row>
    <row r="231" spans="1:8" ht="15" customHeight="1" x14ac:dyDescent="0.2">
      <c r="A231" s="85">
        <v>45310</v>
      </c>
      <c r="B231" s="32" t="s">
        <v>1235</v>
      </c>
      <c r="C231" s="31" t="s">
        <v>1236</v>
      </c>
      <c r="D231" s="31" t="s">
        <v>1202</v>
      </c>
      <c r="E231" s="31" t="s">
        <v>574</v>
      </c>
      <c r="F231" s="86">
        <v>332000</v>
      </c>
      <c r="G231" s="32">
        <v>196.86</v>
      </c>
      <c r="H231" s="32" t="s">
        <v>860</v>
      </c>
    </row>
    <row r="232" spans="1:8" ht="15" customHeight="1" x14ac:dyDescent="0.2">
      <c r="A232" s="85">
        <v>45310</v>
      </c>
      <c r="B232" s="32" t="s">
        <v>1235</v>
      </c>
      <c r="C232" s="31" t="s">
        <v>1236</v>
      </c>
      <c r="D232" s="31" t="s">
        <v>899</v>
      </c>
      <c r="E232" s="31" t="s">
        <v>574</v>
      </c>
      <c r="F232" s="86">
        <v>266000</v>
      </c>
      <c r="G232" s="32">
        <v>191.46</v>
      </c>
      <c r="H232" s="32" t="s">
        <v>860</v>
      </c>
    </row>
    <row r="233" spans="1:8" ht="15" customHeight="1" x14ac:dyDescent="0.2">
      <c r="A233" s="85">
        <v>45310</v>
      </c>
      <c r="B233" s="32" t="s">
        <v>1254</v>
      </c>
      <c r="C233" s="31" t="s">
        <v>1255</v>
      </c>
      <c r="D233" s="31" t="s">
        <v>1256</v>
      </c>
      <c r="E233" s="31" t="s">
        <v>574</v>
      </c>
      <c r="F233" s="86">
        <v>370540</v>
      </c>
      <c r="G233" s="32">
        <v>47.99</v>
      </c>
      <c r="H233" s="32" t="s">
        <v>860</v>
      </c>
    </row>
    <row r="234" spans="1:8" ht="15" customHeight="1" x14ac:dyDescent="0.2">
      <c r="A234" s="85">
        <v>45310</v>
      </c>
      <c r="B234" s="32" t="s">
        <v>1077</v>
      </c>
      <c r="C234" s="31" t="s">
        <v>1078</v>
      </c>
      <c r="D234" s="31" t="s">
        <v>575</v>
      </c>
      <c r="E234" s="31" t="s">
        <v>574</v>
      </c>
      <c r="F234" s="86">
        <v>1704606</v>
      </c>
      <c r="G234" s="32">
        <v>88.06</v>
      </c>
      <c r="H234" s="32" t="s">
        <v>860</v>
      </c>
    </row>
    <row r="235" spans="1:8" ht="15" customHeight="1" x14ac:dyDescent="0.2">
      <c r="A235" s="85">
        <v>45310</v>
      </c>
      <c r="B235" s="32" t="s">
        <v>1079</v>
      </c>
      <c r="C235" s="31" t="s">
        <v>1080</v>
      </c>
      <c r="D235" s="31" t="s">
        <v>1081</v>
      </c>
      <c r="E235" s="31" t="s">
        <v>574</v>
      </c>
      <c r="F235" s="86">
        <v>170857</v>
      </c>
      <c r="G235" s="32">
        <v>2.5099999999999998</v>
      </c>
      <c r="H235" s="32" t="s">
        <v>860</v>
      </c>
    </row>
    <row r="236" spans="1:8" ht="15" customHeight="1" x14ac:dyDescent="0.2">
      <c r="A236" s="85">
        <v>45310</v>
      </c>
      <c r="B236" s="32" t="s">
        <v>1082</v>
      </c>
      <c r="C236" s="31" t="s">
        <v>1083</v>
      </c>
      <c r="D236" s="31" t="s">
        <v>878</v>
      </c>
      <c r="E236" s="31" t="s">
        <v>574</v>
      </c>
      <c r="F236" s="86">
        <v>9065799</v>
      </c>
      <c r="G236" s="32">
        <v>6.86</v>
      </c>
      <c r="H236" s="32" t="s">
        <v>860</v>
      </c>
    </row>
    <row r="237" spans="1:8" ht="15" customHeight="1" x14ac:dyDescent="0.2">
      <c r="A237" s="85">
        <v>45310</v>
      </c>
      <c r="B237" s="32" t="s">
        <v>1082</v>
      </c>
      <c r="C237" s="31" t="s">
        <v>1083</v>
      </c>
      <c r="D237" s="31" t="s">
        <v>1076</v>
      </c>
      <c r="E237" s="31" t="s">
        <v>574</v>
      </c>
      <c r="F237" s="86">
        <v>2221514</v>
      </c>
      <c r="G237" s="32">
        <v>6.77</v>
      </c>
      <c r="H237" s="32" t="s">
        <v>860</v>
      </c>
    </row>
    <row r="238" spans="1:8" ht="15" customHeight="1" x14ac:dyDescent="0.2">
      <c r="A238" s="85">
        <v>45310</v>
      </c>
      <c r="B238" s="32" t="s">
        <v>737</v>
      </c>
      <c r="C238" s="31" t="s">
        <v>1084</v>
      </c>
      <c r="D238" s="31" t="s">
        <v>575</v>
      </c>
      <c r="E238" s="31" t="s">
        <v>574</v>
      </c>
      <c r="F238" s="86">
        <v>4855645</v>
      </c>
      <c r="G238" s="32">
        <v>16.079999999999998</v>
      </c>
      <c r="H238" s="32" t="s">
        <v>860</v>
      </c>
    </row>
    <row r="239" spans="1:8" ht="15" customHeight="1" x14ac:dyDescent="0.2">
      <c r="A239" s="85">
        <v>45310</v>
      </c>
      <c r="B239" s="32" t="s">
        <v>737</v>
      </c>
      <c r="C239" s="31" t="s">
        <v>1084</v>
      </c>
      <c r="D239" s="31" t="s">
        <v>977</v>
      </c>
      <c r="E239" s="31" t="s">
        <v>574</v>
      </c>
      <c r="F239" s="86">
        <v>3644605</v>
      </c>
      <c r="G239" s="32">
        <v>16.149999999999999</v>
      </c>
      <c r="H239" s="32" t="s">
        <v>860</v>
      </c>
    </row>
    <row r="240" spans="1:8" ht="15" customHeight="1" x14ac:dyDescent="0.2">
      <c r="A240" s="85">
        <v>45310</v>
      </c>
      <c r="B240" s="32" t="s">
        <v>737</v>
      </c>
      <c r="C240" s="31" t="s">
        <v>1084</v>
      </c>
      <c r="D240" s="31" t="s">
        <v>878</v>
      </c>
      <c r="E240" s="31" t="s">
        <v>574</v>
      </c>
      <c r="F240" s="86">
        <v>4485327</v>
      </c>
      <c r="G240" s="32">
        <v>16.190000000000001</v>
      </c>
      <c r="H240" s="32" t="s">
        <v>860</v>
      </c>
    </row>
    <row r="241" spans="1:8" ht="15" customHeight="1" x14ac:dyDescent="0.2">
      <c r="A241" s="85">
        <v>45310</v>
      </c>
      <c r="B241" s="32" t="s">
        <v>737</v>
      </c>
      <c r="C241" s="31" t="s">
        <v>1084</v>
      </c>
      <c r="D241" s="31" t="s">
        <v>1076</v>
      </c>
      <c r="E241" s="31" t="s">
        <v>574</v>
      </c>
      <c r="F241" s="86">
        <v>4097566</v>
      </c>
      <c r="G241" s="32">
        <v>15.91</v>
      </c>
      <c r="H241" s="32" t="s">
        <v>860</v>
      </c>
    </row>
    <row r="242" spans="1:8" ht="15" customHeight="1" x14ac:dyDescent="0.2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 x14ac:dyDescent="0.2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 x14ac:dyDescent="0.2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 x14ac:dyDescent="0.2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 x14ac:dyDescent="0.2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 x14ac:dyDescent="0.2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 x14ac:dyDescent="0.2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 x14ac:dyDescent="0.2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 x14ac:dyDescent="0.2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 x14ac:dyDescent="0.2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 x14ac:dyDescent="0.2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 x14ac:dyDescent="0.2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 x14ac:dyDescent="0.2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 x14ac:dyDescent="0.2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 x14ac:dyDescent="0.2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 x14ac:dyDescent="0.2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 x14ac:dyDescent="0.2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 x14ac:dyDescent="0.2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 x14ac:dyDescent="0.2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 x14ac:dyDescent="0.2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 x14ac:dyDescent="0.2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 x14ac:dyDescent="0.2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 x14ac:dyDescent="0.2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 x14ac:dyDescent="0.2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 x14ac:dyDescent="0.2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 x14ac:dyDescent="0.2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 x14ac:dyDescent="0.2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 x14ac:dyDescent="0.2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 x14ac:dyDescent="0.2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 x14ac:dyDescent="0.2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 x14ac:dyDescent="0.2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 x14ac:dyDescent="0.2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 x14ac:dyDescent="0.2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 x14ac:dyDescent="0.2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 x14ac:dyDescent="0.2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 x14ac:dyDescent="0.2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 x14ac:dyDescent="0.2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 x14ac:dyDescent="0.2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 x14ac:dyDescent="0.2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 x14ac:dyDescent="0.2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 x14ac:dyDescent="0.2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 x14ac:dyDescent="0.2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 x14ac:dyDescent="0.2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 x14ac:dyDescent="0.2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 x14ac:dyDescent="0.2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 x14ac:dyDescent="0.2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 x14ac:dyDescent="0.2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 x14ac:dyDescent="0.2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 x14ac:dyDescent="0.2">
      <c r="A290" s="85"/>
      <c r="B290" s="32"/>
      <c r="C290" s="31"/>
      <c r="D290" s="31"/>
      <c r="E290" s="31"/>
      <c r="F290" s="86"/>
      <c r="G290" s="32"/>
      <c r="H290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83"/>
  <sheetViews>
    <sheetView zoomScale="80" zoomScaleNormal="80" workbookViewId="0">
      <selection activeCell="N32" sqref="N32"/>
    </sheetView>
  </sheetViews>
  <sheetFormatPr defaultColWidth="14.42578125" defaultRowHeight="15" customHeight="1" x14ac:dyDescent="0.2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 x14ac:dyDescent="0.2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 x14ac:dyDescent="0.2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 x14ac:dyDescent="0.2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 x14ac:dyDescent="0.2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 x14ac:dyDescent="0.3">
      <c r="A6" s="91" t="s">
        <v>917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 x14ac:dyDescent="0.2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45311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 x14ac:dyDescent="0.25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 x14ac:dyDescent="0.2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 x14ac:dyDescent="0.2">
      <c r="A10" s="316">
        <v>1</v>
      </c>
      <c r="B10" s="317">
        <v>45238</v>
      </c>
      <c r="C10" s="318"/>
      <c r="D10" s="319" t="s">
        <v>429</v>
      </c>
      <c r="E10" s="320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1" t="s">
        <v>967</v>
      </c>
      <c r="K10" s="321">
        <f>H10-F10</f>
        <v>6.3499999999999943</v>
      </c>
      <c r="L10" s="322">
        <f>(F10*-0.3)/100</f>
        <v>-0.32669999999999999</v>
      </c>
      <c r="M10" s="323">
        <f t="shared" ref="M10" si="0">(K10+L10)/F10</f>
        <v>5.531037649219462E-2</v>
      </c>
      <c r="N10" s="321" t="s">
        <v>593</v>
      </c>
      <c r="O10" s="324">
        <v>45303</v>
      </c>
      <c r="P10" s="325"/>
      <c r="Q10" s="272">
        <v>45280</v>
      </c>
      <c r="S10" s="37" t="s">
        <v>592</v>
      </c>
    </row>
    <row r="11" spans="1:27" ht="15" customHeight="1" x14ac:dyDescent="0.2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928</v>
      </c>
      <c r="K11" s="321">
        <f>H11-F11</f>
        <v>2.1499999999999986</v>
      </c>
      <c r="L11" s="322">
        <f>(F11*-0.3)/100</f>
        <v>-0.10935</v>
      </c>
      <c r="M11" s="323">
        <f t="shared" ref="M11" si="1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 x14ac:dyDescent="0.2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890</v>
      </c>
      <c r="G12" s="219">
        <v>254</v>
      </c>
      <c r="H12" s="217"/>
      <c r="I12" s="217" t="s">
        <v>889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265.3</v>
      </c>
      <c r="Q12" s="272">
        <v>45280</v>
      </c>
      <c r="S12" s="37" t="s">
        <v>592</v>
      </c>
    </row>
    <row r="13" spans="1:27" ht="15" customHeight="1" x14ac:dyDescent="0.2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892</v>
      </c>
      <c r="J13" s="302" t="s">
        <v>907</v>
      </c>
      <c r="K13" s="302">
        <f t="shared" ref="K13" si="2">H13-F13</f>
        <v>-115</v>
      </c>
      <c r="L13" s="303">
        <f>(F13*-0.3)/100</f>
        <v>-5.9249999999999998</v>
      </c>
      <c r="M13" s="304">
        <f t="shared" ref="M13" si="3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 x14ac:dyDescent="0.2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897</v>
      </c>
      <c r="G14" s="219">
        <v>593</v>
      </c>
      <c r="H14" s="217"/>
      <c r="I14" s="217" t="s">
        <v>898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641.95000000000005</v>
      </c>
      <c r="Q14" s="272">
        <v>45301</v>
      </c>
      <c r="S14" s="37" t="s">
        <v>592</v>
      </c>
    </row>
    <row r="15" spans="1:27" ht="15" customHeight="1" x14ac:dyDescent="0.2">
      <c r="A15" s="316">
        <v>6</v>
      </c>
      <c r="B15" s="317">
        <v>45280</v>
      </c>
      <c r="C15" s="318"/>
      <c r="D15" s="319" t="s">
        <v>353</v>
      </c>
      <c r="E15" s="320" t="s">
        <v>590</v>
      </c>
      <c r="F15" s="220">
        <v>1120</v>
      </c>
      <c r="G15" s="215">
        <v>1035</v>
      </c>
      <c r="H15" s="220">
        <v>1190</v>
      </c>
      <c r="I15" s="220" t="s">
        <v>900</v>
      </c>
      <c r="J15" s="321" t="s">
        <v>774</v>
      </c>
      <c r="K15" s="321">
        <f>H15-F15</f>
        <v>70</v>
      </c>
      <c r="L15" s="322">
        <f>(F15*-0.3)/100</f>
        <v>-3.36</v>
      </c>
      <c r="M15" s="323">
        <f t="shared" ref="M15" si="4">(K15+L15)/F15</f>
        <v>5.9499999999999997E-2</v>
      </c>
      <c r="N15" s="321" t="s">
        <v>593</v>
      </c>
      <c r="O15" s="324">
        <v>45306</v>
      </c>
      <c r="P15" s="325"/>
      <c r="Q15" s="272"/>
      <c r="S15" s="37" t="s">
        <v>592</v>
      </c>
    </row>
    <row r="16" spans="1:27" ht="15" customHeight="1" x14ac:dyDescent="0.2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901</v>
      </c>
      <c r="G16" s="219">
        <v>1645</v>
      </c>
      <c r="H16" s="217"/>
      <c r="I16" s="217" t="s">
        <v>902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1740.75</v>
      </c>
      <c r="Q16" s="272">
        <v>45301</v>
      </c>
      <c r="S16" s="37" t="s">
        <v>592</v>
      </c>
    </row>
    <row r="17" spans="1:19" ht="15" customHeight="1" x14ac:dyDescent="0.2">
      <c r="A17" s="316">
        <v>8</v>
      </c>
      <c r="B17" s="317">
        <v>45289</v>
      </c>
      <c r="C17" s="318"/>
      <c r="D17" s="319" t="s">
        <v>905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906</v>
      </c>
      <c r="J17" s="321" t="s">
        <v>930</v>
      </c>
      <c r="K17" s="321">
        <f>H17-F17</f>
        <v>28</v>
      </c>
      <c r="L17" s="322">
        <f>(F17*-0.3)/100</f>
        <v>-0.75450000000000006</v>
      </c>
      <c r="M17" s="323">
        <f t="shared" ref="M17" si="5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19" ht="15" customHeight="1" x14ac:dyDescent="0.2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916</v>
      </c>
      <c r="J18" s="321" t="s">
        <v>946</v>
      </c>
      <c r="K18" s="321">
        <f>H18-F18</f>
        <v>12.5</v>
      </c>
      <c r="L18" s="322">
        <f>(F18*-0.3)/100</f>
        <v>-0.61949999999999994</v>
      </c>
      <c r="M18" s="323">
        <f t="shared" ref="M18" si="6">(K18+L18)/F18</f>
        <v>5.7532687651331717E-2</v>
      </c>
      <c r="N18" s="321" t="s">
        <v>593</v>
      </c>
      <c r="O18" s="324">
        <v>45299</v>
      </c>
      <c r="P18" s="325"/>
      <c r="Q18" s="272"/>
      <c r="S18" s="37" t="s">
        <v>784</v>
      </c>
    </row>
    <row r="19" spans="1:19" ht="15" customHeight="1" x14ac:dyDescent="0.2">
      <c r="A19" s="316">
        <v>10</v>
      </c>
      <c r="B19" s="317">
        <v>45294</v>
      </c>
      <c r="C19" s="318"/>
      <c r="D19" s="319" t="s">
        <v>1092</v>
      </c>
      <c r="E19" s="320" t="s">
        <v>590</v>
      </c>
      <c r="F19" s="220">
        <f>3715-27</f>
        <v>3688</v>
      </c>
      <c r="G19" s="215">
        <v>3540</v>
      </c>
      <c r="H19" s="220">
        <v>3945</v>
      </c>
      <c r="I19" s="220" t="s">
        <v>922</v>
      </c>
      <c r="J19" s="321" t="s">
        <v>1091</v>
      </c>
      <c r="K19" s="321">
        <f>H19-F19</f>
        <v>257</v>
      </c>
      <c r="L19" s="322">
        <f>(F19*-0.3)/100</f>
        <v>-11.063999999999998</v>
      </c>
      <c r="M19" s="323">
        <f t="shared" ref="M19" si="7">(K19+L19)/F19</f>
        <v>6.6685466377440356E-2</v>
      </c>
      <c r="N19" s="321" t="s">
        <v>593</v>
      </c>
      <c r="O19" s="324">
        <v>45310</v>
      </c>
      <c r="P19" s="325"/>
      <c r="Q19" s="272">
        <v>45295</v>
      </c>
      <c r="S19" s="37" t="s">
        <v>592</v>
      </c>
    </row>
    <row r="20" spans="1:19" ht="15" customHeight="1" x14ac:dyDescent="0.2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923</v>
      </c>
      <c r="G20" s="219">
        <v>9340</v>
      </c>
      <c r="H20" s="217"/>
      <c r="I20" s="217" t="s">
        <v>924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10017</v>
      </c>
      <c r="Q20" s="272"/>
      <c r="S20" s="37" t="s">
        <v>592</v>
      </c>
    </row>
    <row r="21" spans="1:19" ht="15" customHeight="1" x14ac:dyDescent="0.2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925</v>
      </c>
      <c r="G21" s="219">
        <v>397</v>
      </c>
      <c r="H21" s="217"/>
      <c r="I21" s="217" t="s">
        <v>926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427.3</v>
      </c>
      <c r="Q21" s="272">
        <v>45299</v>
      </c>
      <c r="S21" s="37" t="s">
        <v>784</v>
      </c>
    </row>
    <row r="22" spans="1:19" ht="15" customHeight="1" x14ac:dyDescent="0.2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943</v>
      </c>
      <c r="G22" s="219">
        <v>3590</v>
      </c>
      <c r="H22" s="217"/>
      <c r="I22" s="217" t="s">
        <v>944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3693.8</v>
      </c>
      <c r="Q22" s="272">
        <v>45308</v>
      </c>
      <c r="S22" s="37" t="s">
        <v>592</v>
      </c>
    </row>
    <row r="23" spans="1:19" ht="15" customHeight="1" x14ac:dyDescent="0.2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947</v>
      </c>
      <c r="G23" s="219">
        <v>258</v>
      </c>
      <c r="H23" s="217"/>
      <c r="I23" s="217" t="s">
        <v>948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276.10000000000002</v>
      </c>
      <c r="Q23" s="272">
        <v>45303</v>
      </c>
      <c r="S23" s="37" t="s">
        <v>592</v>
      </c>
    </row>
    <row r="24" spans="1:19" ht="15" customHeight="1" x14ac:dyDescent="0.2">
      <c r="A24" s="316">
        <v>15</v>
      </c>
      <c r="B24" s="317">
        <v>45301</v>
      </c>
      <c r="C24" s="318"/>
      <c r="D24" s="319" t="s">
        <v>401</v>
      </c>
      <c r="E24" s="320" t="s">
        <v>590</v>
      </c>
      <c r="F24" s="220">
        <v>3385</v>
      </c>
      <c r="G24" s="215">
        <v>2990</v>
      </c>
      <c r="H24" s="220">
        <v>3652.5</v>
      </c>
      <c r="I24" s="220" t="s">
        <v>962</v>
      </c>
      <c r="J24" s="321" t="s">
        <v>1257</v>
      </c>
      <c r="K24" s="321">
        <f>H24-F24</f>
        <v>267.5</v>
      </c>
      <c r="L24" s="322">
        <f>(F24*-0.3)/100</f>
        <v>-10.154999999999999</v>
      </c>
      <c r="M24" s="323">
        <f t="shared" ref="M24" si="8">(K24+L24)/F24</f>
        <v>7.6025110782865585E-2</v>
      </c>
      <c r="N24" s="321" t="s">
        <v>593</v>
      </c>
      <c r="O24" s="324">
        <v>45310</v>
      </c>
      <c r="P24" s="325"/>
      <c r="Q24" s="272"/>
      <c r="S24" s="37" t="s">
        <v>592</v>
      </c>
    </row>
    <row r="25" spans="1:19" ht="15" customHeight="1" x14ac:dyDescent="0.2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970</v>
      </c>
      <c r="G25" s="219">
        <v>490</v>
      </c>
      <c r="H25" s="217"/>
      <c r="I25" s="217" t="s">
        <v>971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555.54999999999995</v>
      </c>
      <c r="Q25" s="272">
        <v>45309</v>
      </c>
      <c r="S25" s="37" t="s">
        <v>784</v>
      </c>
    </row>
    <row r="26" spans="1:19" ht="15" customHeight="1" x14ac:dyDescent="0.2">
      <c r="A26" s="222">
        <v>17</v>
      </c>
      <c r="B26" s="218">
        <v>45307</v>
      </c>
      <c r="C26" s="223"/>
      <c r="D26" s="227" t="s">
        <v>905</v>
      </c>
      <c r="E26" s="224" t="s">
        <v>590</v>
      </c>
      <c r="F26" s="217" t="s">
        <v>992</v>
      </c>
      <c r="G26" s="219">
        <v>237</v>
      </c>
      <c r="H26" s="217"/>
      <c r="I26" s="217" t="s">
        <v>993</v>
      </c>
      <c r="J26" s="219" t="s">
        <v>591</v>
      </c>
      <c r="K26" s="219"/>
      <c r="L26" s="221"/>
      <c r="M26" s="225"/>
      <c r="N26" s="219"/>
      <c r="O26" s="226"/>
      <c r="P26" s="221"/>
      <c r="Q26" s="272"/>
      <c r="S26" s="37"/>
    </row>
    <row r="27" spans="1:19" ht="15" customHeight="1" x14ac:dyDescent="0.2">
      <c r="A27" s="222">
        <v>18</v>
      </c>
      <c r="B27" s="218">
        <v>45308</v>
      </c>
      <c r="C27" s="223"/>
      <c r="D27" s="227" t="s">
        <v>1007</v>
      </c>
      <c r="E27" s="224" t="s">
        <v>590</v>
      </c>
      <c r="F27" s="217" t="s">
        <v>1008</v>
      </c>
      <c r="G27" s="219">
        <v>157</v>
      </c>
      <c r="H27" s="217"/>
      <c r="I27" s="217" t="s">
        <v>1009</v>
      </c>
      <c r="J27" s="219" t="s">
        <v>591</v>
      </c>
      <c r="K27" s="219"/>
      <c r="L27" s="221"/>
      <c r="M27" s="225"/>
      <c r="N27" s="219"/>
      <c r="O27" s="226"/>
      <c r="P27" s="221"/>
      <c r="Q27" s="272">
        <v>45309</v>
      </c>
      <c r="S27" s="37"/>
    </row>
    <row r="28" spans="1:19" ht="15" customHeight="1" x14ac:dyDescent="0.2">
      <c r="A28" s="222">
        <v>19</v>
      </c>
      <c r="B28" s="218">
        <v>45308</v>
      </c>
      <c r="C28" s="223"/>
      <c r="D28" s="227" t="s">
        <v>211</v>
      </c>
      <c r="E28" s="224" t="s">
        <v>590</v>
      </c>
      <c r="F28" s="217" t="s">
        <v>1010</v>
      </c>
      <c r="G28" s="219">
        <v>2470</v>
      </c>
      <c r="H28" s="217"/>
      <c r="I28" s="217" t="s">
        <v>1011</v>
      </c>
      <c r="J28" s="219" t="s">
        <v>591</v>
      </c>
      <c r="K28" s="219"/>
      <c r="L28" s="221"/>
      <c r="M28" s="225"/>
      <c r="N28" s="219"/>
      <c r="O28" s="226"/>
      <c r="P28" s="221">
        <f>VLOOKUP(D28,'MidCap Intra'!$B$11:$C$568,2,0)</f>
        <v>2607.6999999999998</v>
      </c>
      <c r="Q28" s="272"/>
      <c r="S28" s="37"/>
    </row>
    <row r="29" spans="1:19" ht="15" customHeight="1" x14ac:dyDescent="0.2">
      <c r="A29" s="222">
        <v>20</v>
      </c>
      <c r="B29" s="218">
        <v>45309</v>
      </c>
      <c r="C29" s="223"/>
      <c r="D29" s="227" t="s">
        <v>89</v>
      </c>
      <c r="E29" s="224" t="s">
        <v>590</v>
      </c>
      <c r="F29" s="217" t="s">
        <v>1030</v>
      </c>
      <c r="G29" s="219">
        <v>421</v>
      </c>
      <c r="H29" s="217"/>
      <c r="I29" s="217" t="s">
        <v>1031</v>
      </c>
      <c r="J29" s="219" t="s">
        <v>591</v>
      </c>
      <c r="K29" s="219"/>
      <c r="L29" s="221"/>
      <c r="M29" s="225"/>
      <c r="N29" s="219"/>
      <c r="O29" s="226"/>
      <c r="P29" s="221">
        <f>VLOOKUP(D29,'MidCap Intra'!$B$11:$C$568,2,0)</f>
        <v>466.65</v>
      </c>
      <c r="Q29" s="272">
        <v>45309</v>
      </c>
      <c r="S29" s="37"/>
    </row>
    <row r="30" spans="1:19" ht="15" customHeight="1" x14ac:dyDescent="0.2">
      <c r="A30" s="222"/>
      <c r="B30" s="218"/>
      <c r="C30" s="223"/>
      <c r="D30" s="227"/>
      <c r="E30" s="224"/>
      <c r="F30" s="217"/>
      <c r="G30" s="219"/>
      <c r="H30" s="217"/>
      <c r="I30" s="217"/>
      <c r="J30" s="219"/>
      <c r="K30" s="219"/>
      <c r="L30" s="221"/>
      <c r="M30" s="225"/>
      <c r="N30" s="219"/>
      <c r="O30" s="226"/>
      <c r="P30" s="221"/>
      <c r="Q30" s="272"/>
      <c r="S30" s="37"/>
    </row>
    <row r="31" spans="1:19" ht="15" customHeight="1" x14ac:dyDescent="0.2">
      <c r="A31" s="222"/>
      <c r="B31" s="218"/>
      <c r="C31" s="223"/>
      <c r="D31" s="227"/>
      <c r="E31" s="224"/>
      <c r="F31" s="217"/>
      <c r="G31" s="219"/>
      <c r="H31" s="217"/>
      <c r="I31" s="217"/>
      <c r="J31" s="219"/>
      <c r="K31" s="219"/>
      <c r="L31" s="221"/>
      <c r="M31" s="225"/>
      <c r="N31" s="219"/>
      <c r="O31" s="226"/>
      <c r="P31" s="221"/>
      <c r="Q31" s="272"/>
      <c r="S31" s="37"/>
    </row>
    <row r="33" spans="1:39" ht="14.25" customHeight="1" x14ac:dyDescent="0.2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 x14ac:dyDescent="0.2">
      <c r="A34" s="115" t="s">
        <v>594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 x14ac:dyDescent="0.2">
      <c r="A35" s="121" t="s">
        <v>595</v>
      </c>
      <c r="B35" s="115"/>
      <c r="C35" s="115"/>
      <c r="D35" s="115"/>
      <c r="E35" s="37"/>
      <c r="F35" s="122" t="s">
        <v>596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 x14ac:dyDescent="0.2">
      <c r="A36" s="115" t="s">
        <v>597</v>
      </c>
      <c r="B36" s="115"/>
      <c r="C36" s="115"/>
      <c r="D36" s="115" t="s">
        <v>598</v>
      </c>
      <c r="E36" s="6"/>
      <c r="F36" s="122" t="s">
        <v>599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 x14ac:dyDescent="0.2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 x14ac:dyDescent="0.2">
      <c r="A38" s="234"/>
      <c r="B38" s="234"/>
      <c r="C38" s="234"/>
      <c r="D38" s="234"/>
      <c r="E38" s="235"/>
      <c r="F38" s="235"/>
      <c r="G38" s="235"/>
      <c r="H38" s="235"/>
      <c r="I38" s="235"/>
      <c r="J38" s="236"/>
      <c r="K38" s="237"/>
      <c r="L38" s="237"/>
      <c r="M38" s="235"/>
      <c r="N38" s="238"/>
      <c r="O38" s="239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 x14ac:dyDescent="0.2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 x14ac:dyDescent="0.25">
      <c r="A40" s="138" t="s">
        <v>604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 x14ac:dyDescent="0.2">
      <c r="A41" s="95" t="s">
        <v>16</v>
      </c>
      <c r="B41" s="95" t="s">
        <v>565</v>
      </c>
      <c r="C41" s="95"/>
      <c r="D41" s="96" t="s">
        <v>577</v>
      </c>
      <c r="E41" s="95" t="s">
        <v>578</v>
      </c>
      <c r="F41" s="95" t="s">
        <v>579</v>
      </c>
      <c r="G41" s="95" t="s">
        <v>600</v>
      </c>
      <c r="H41" s="95" t="s">
        <v>581</v>
      </c>
      <c r="I41" s="228" t="s">
        <v>582</v>
      </c>
      <c r="J41" s="230" t="s">
        <v>583</v>
      </c>
      <c r="K41" s="229" t="s">
        <v>605</v>
      </c>
      <c r="L41" s="97" t="s">
        <v>585</v>
      </c>
      <c r="M41" s="139" t="s">
        <v>606</v>
      </c>
      <c r="N41" s="95" t="s">
        <v>607</v>
      </c>
      <c r="O41" s="94" t="s">
        <v>587</v>
      </c>
      <c r="P41" s="96" t="s">
        <v>588</v>
      </c>
      <c r="Q41" s="276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 x14ac:dyDescent="0.2">
      <c r="A42" s="220">
        <v>1</v>
      </c>
      <c r="B42" s="274">
        <v>45292</v>
      </c>
      <c r="C42" s="248"/>
      <c r="D42" s="248" t="s">
        <v>908</v>
      </c>
      <c r="E42" s="220" t="s">
        <v>602</v>
      </c>
      <c r="F42" s="220">
        <v>1463</v>
      </c>
      <c r="G42" s="220">
        <v>1448</v>
      </c>
      <c r="H42" s="220">
        <v>1479</v>
      </c>
      <c r="I42" s="215" t="s">
        <v>911</v>
      </c>
      <c r="J42" s="307" t="s">
        <v>912</v>
      </c>
      <c r="K42" s="231">
        <f t="shared" ref="K42:K43" si="9">H42-F42</f>
        <v>16</v>
      </c>
      <c r="L42" s="277">
        <f t="shared" ref="L42:L43" si="10">(H42*N42)*0.03%</f>
        <v>310.58999999999997</v>
      </c>
      <c r="M42" s="232">
        <f t="shared" ref="M42:M43" si="11">(K42*N42)-L42</f>
        <v>10889.41</v>
      </c>
      <c r="N42" s="231">
        <v>700</v>
      </c>
      <c r="O42" s="102" t="s">
        <v>593</v>
      </c>
      <c r="P42" s="233">
        <v>45292</v>
      </c>
      <c r="Q42" s="270"/>
      <c r="R42" s="140"/>
      <c r="S42" s="55" t="s">
        <v>986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 x14ac:dyDescent="0.2">
      <c r="A43" s="294">
        <v>2</v>
      </c>
      <c r="B43" s="308">
        <v>45292</v>
      </c>
      <c r="C43" s="309"/>
      <c r="D43" s="309" t="s">
        <v>909</v>
      </c>
      <c r="E43" s="294" t="s">
        <v>602</v>
      </c>
      <c r="F43" s="294">
        <v>2857</v>
      </c>
      <c r="G43" s="294">
        <v>2820</v>
      </c>
      <c r="H43" s="294">
        <v>2820</v>
      </c>
      <c r="I43" s="295" t="s">
        <v>913</v>
      </c>
      <c r="J43" s="310" t="s">
        <v>919</v>
      </c>
      <c r="K43" s="311">
        <f t="shared" si="9"/>
        <v>-37</v>
      </c>
      <c r="L43" s="312">
        <f t="shared" si="10"/>
        <v>253.79999999999998</v>
      </c>
      <c r="M43" s="313">
        <f t="shared" si="11"/>
        <v>-11353.8</v>
      </c>
      <c r="N43" s="311">
        <v>300</v>
      </c>
      <c r="O43" s="314" t="s">
        <v>603</v>
      </c>
      <c r="P43" s="315">
        <v>45293</v>
      </c>
      <c r="Q43" s="270"/>
      <c r="R43" s="140"/>
      <c r="S43" s="55" t="s">
        <v>986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 x14ac:dyDescent="0.2">
      <c r="A44" s="294">
        <v>3</v>
      </c>
      <c r="B44" s="308">
        <v>45292</v>
      </c>
      <c r="C44" s="309"/>
      <c r="D44" s="309" t="s">
        <v>910</v>
      </c>
      <c r="E44" s="294" t="s">
        <v>602</v>
      </c>
      <c r="F44" s="294">
        <v>870</v>
      </c>
      <c r="G44" s="294">
        <v>860</v>
      </c>
      <c r="H44" s="294">
        <v>860</v>
      </c>
      <c r="I44" s="295" t="s">
        <v>914</v>
      </c>
      <c r="J44" s="310" t="s">
        <v>918</v>
      </c>
      <c r="K44" s="311">
        <f t="shared" ref="K44" si="12">H44-F44</f>
        <v>-10</v>
      </c>
      <c r="L44" s="312">
        <f t="shared" ref="L44" si="13">(H44*N44)*0.03%</f>
        <v>258</v>
      </c>
      <c r="M44" s="313">
        <f t="shared" ref="M44" si="14">(K44*N44)-L44</f>
        <v>-10258</v>
      </c>
      <c r="N44" s="311">
        <v>1000</v>
      </c>
      <c r="O44" s="314" t="s">
        <v>603</v>
      </c>
      <c r="P44" s="315">
        <v>45293</v>
      </c>
      <c r="Q44" s="270"/>
      <c r="R44" s="140"/>
      <c r="S44" s="55" t="s">
        <v>986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 x14ac:dyDescent="0.2">
      <c r="A45" s="294">
        <v>4</v>
      </c>
      <c r="B45" s="308">
        <v>45293</v>
      </c>
      <c r="C45" s="309"/>
      <c r="D45" s="309" t="s">
        <v>908</v>
      </c>
      <c r="E45" s="294" t="s">
        <v>602</v>
      </c>
      <c r="F45" s="294">
        <v>1460</v>
      </c>
      <c r="G45" s="294">
        <v>1445</v>
      </c>
      <c r="H45" s="294">
        <v>1445</v>
      </c>
      <c r="I45" s="295" t="s">
        <v>920</v>
      </c>
      <c r="J45" s="310" t="s">
        <v>921</v>
      </c>
      <c r="K45" s="311">
        <f t="shared" ref="K45:K46" si="15">H45-F45</f>
        <v>-15</v>
      </c>
      <c r="L45" s="312">
        <f t="shared" ref="L45:L46" si="16">(H45*N45)*0.03%</f>
        <v>303.45</v>
      </c>
      <c r="M45" s="313">
        <f t="shared" ref="M45:M46" si="17">(K45*N45)-L45</f>
        <v>-10803.45</v>
      </c>
      <c r="N45" s="311">
        <v>700</v>
      </c>
      <c r="O45" s="314" t="s">
        <v>603</v>
      </c>
      <c r="P45" s="315">
        <v>45294</v>
      </c>
      <c r="Q45" s="270"/>
      <c r="R45" s="140"/>
      <c r="S45" s="55" t="s">
        <v>986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 x14ac:dyDescent="0.2">
      <c r="A46" s="333">
        <v>5</v>
      </c>
      <c r="B46" s="334">
        <v>45295</v>
      </c>
      <c r="C46" s="335"/>
      <c r="D46" s="335" t="s">
        <v>931</v>
      </c>
      <c r="E46" s="333" t="s">
        <v>602</v>
      </c>
      <c r="F46" s="333">
        <v>2626</v>
      </c>
      <c r="G46" s="333">
        <v>2592</v>
      </c>
      <c r="H46" s="333">
        <v>2627</v>
      </c>
      <c r="I46" s="336" t="s">
        <v>932</v>
      </c>
      <c r="J46" s="337" t="s">
        <v>806</v>
      </c>
      <c r="K46" s="338">
        <f t="shared" si="15"/>
        <v>1</v>
      </c>
      <c r="L46" s="339">
        <f t="shared" si="16"/>
        <v>236.42999999999998</v>
      </c>
      <c r="M46" s="340">
        <f t="shared" si="17"/>
        <v>63.570000000000022</v>
      </c>
      <c r="N46" s="338">
        <v>300</v>
      </c>
      <c r="O46" s="341" t="s">
        <v>610</v>
      </c>
      <c r="P46" s="342">
        <v>45296</v>
      </c>
      <c r="Q46" s="270"/>
      <c r="R46" s="140"/>
      <c r="S46" s="55" t="s">
        <v>986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 x14ac:dyDescent="0.2">
      <c r="A47" s="294">
        <v>6</v>
      </c>
      <c r="B47" s="308">
        <v>45295</v>
      </c>
      <c r="C47" s="309"/>
      <c r="D47" s="309" t="s">
        <v>936</v>
      </c>
      <c r="E47" s="294" t="s">
        <v>602</v>
      </c>
      <c r="F47" s="294">
        <v>2724</v>
      </c>
      <c r="G47" s="294">
        <v>2693</v>
      </c>
      <c r="H47" s="294">
        <v>2693</v>
      </c>
      <c r="I47" s="295" t="s">
        <v>941</v>
      </c>
      <c r="J47" s="310" t="s">
        <v>942</v>
      </c>
      <c r="K47" s="311">
        <f t="shared" ref="K47:K48" si="18">H47-F47</f>
        <v>-31</v>
      </c>
      <c r="L47" s="312">
        <f t="shared" ref="L47:L48" si="19">(H47*N47)*0.03%</f>
        <v>323.15999999999997</v>
      </c>
      <c r="M47" s="313">
        <f t="shared" ref="M47:M48" si="20">(K47*N47)-L47</f>
        <v>-12723.16</v>
      </c>
      <c r="N47" s="311">
        <v>400</v>
      </c>
      <c r="O47" s="314" t="s">
        <v>603</v>
      </c>
      <c r="P47" s="315">
        <v>45296</v>
      </c>
      <c r="Q47" s="270"/>
      <c r="R47" s="140"/>
      <c r="S47" s="55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 x14ac:dyDescent="0.2">
      <c r="A48" s="220">
        <v>7</v>
      </c>
      <c r="B48" s="274">
        <v>45299</v>
      </c>
      <c r="C48" s="248"/>
      <c r="D48" s="248" t="s">
        <v>949</v>
      </c>
      <c r="E48" s="220" t="s">
        <v>602</v>
      </c>
      <c r="F48" s="220">
        <v>10080</v>
      </c>
      <c r="G48" s="220">
        <v>9880</v>
      </c>
      <c r="H48" s="220">
        <v>10257.5</v>
      </c>
      <c r="I48" s="215" t="s">
        <v>950</v>
      </c>
      <c r="J48" s="307" t="s">
        <v>994</v>
      </c>
      <c r="K48" s="231">
        <f t="shared" si="18"/>
        <v>177.5</v>
      </c>
      <c r="L48" s="277">
        <f t="shared" si="19"/>
        <v>153.86249999999998</v>
      </c>
      <c r="M48" s="232">
        <f t="shared" si="20"/>
        <v>8721.1375000000007</v>
      </c>
      <c r="N48" s="231">
        <v>50</v>
      </c>
      <c r="O48" s="102" t="s">
        <v>593</v>
      </c>
      <c r="P48" s="233">
        <v>45307</v>
      </c>
      <c r="Q48" s="270"/>
      <c r="R48" s="140"/>
      <c r="S48" s="55" t="s">
        <v>986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 x14ac:dyDescent="0.2">
      <c r="A49" s="294">
        <v>8</v>
      </c>
      <c r="B49" s="308">
        <v>45301</v>
      </c>
      <c r="C49" s="309"/>
      <c r="D49" s="309" t="s">
        <v>960</v>
      </c>
      <c r="E49" s="294" t="s">
        <v>602</v>
      </c>
      <c r="F49" s="294">
        <v>241</v>
      </c>
      <c r="G49" s="294">
        <v>238</v>
      </c>
      <c r="H49" s="294">
        <v>238</v>
      </c>
      <c r="I49" s="295" t="s">
        <v>961</v>
      </c>
      <c r="J49" s="310" t="s">
        <v>980</v>
      </c>
      <c r="K49" s="311">
        <f t="shared" ref="K49" si="21">H49-F49</f>
        <v>-3</v>
      </c>
      <c r="L49" s="312">
        <f t="shared" ref="L49" si="22">(H49*N49)*0.03%</f>
        <v>257.03999999999996</v>
      </c>
      <c r="M49" s="313">
        <f t="shared" ref="M49" si="23">(K49*N49)-L49</f>
        <v>-11057.04</v>
      </c>
      <c r="N49" s="311">
        <v>3600</v>
      </c>
      <c r="O49" s="314" t="s">
        <v>603</v>
      </c>
      <c r="P49" s="315">
        <v>45306</v>
      </c>
      <c r="Q49" s="270"/>
      <c r="R49" s="140"/>
      <c r="S49" s="55" t="s">
        <v>986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 x14ac:dyDescent="0.2">
      <c r="A50" s="220">
        <v>9</v>
      </c>
      <c r="B50" s="274">
        <v>45301</v>
      </c>
      <c r="C50" s="248"/>
      <c r="D50" s="248" t="s">
        <v>963</v>
      </c>
      <c r="E50" s="220" t="s">
        <v>602</v>
      </c>
      <c r="F50" s="220">
        <v>2645</v>
      </c>
      <c r="G50" s="220">
        <v>2595</v>
      </c>
      <c r="H50" s="220">
        <v>2692.5</v>
      </c>
      <c r="I50" s="215" t="s">
        <v>964</v>
      </c>
      <c r="J50" s="307" t="s">
        <v>612</v>
      </c>
      <c r="K50" s="231">
        <f t="shared" ref="K50:K51" si="24">H50-F50</f>
        <v>47.5</v>
      </c>
      <c r="L50" s="277">
        <f t="shared" ref="L50:L51" si="25">(H50*N50)*0.03%</f>
        <v>201.93749999999997</v>
      </c>
      <c r="M50" s="232">
        <f t="shared" ref="M50:M51" si="26">(K50*N50)-L50</f>
        <v>11673.0625</v>
      </c>
      <c r="N50" s="231">
        <v>250</v>
      </c>
      <c r="O50" s="102" t="s">
        <v>593</v>
      </c>
      <c r="P50" s="233">
        <v>45302</v>
      </c>
      <c r="Q50" s="270"/>
      <c r="R50" s="140"/>
      <c r="S50" s="55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 x14ac:dyDescent="0.2">
      <c r="A51" s="294">
        <v>10</v>
      </c>
      <c r="B51" s="308">
        <v>45303</v>
      </c>
      <c r="C51" s="309"/>
      <c r="D51" s="309" t="s">
        <v>968</v>
      </c>
      <c r="E51" s="294" t="s">
        <v>602</v>
      </c>
      <c r="F51" s="294">
        <v>5365</v>
      </c>
      <c r="G51" s="294">
        <v>5298</v>
      </c>
      <c r="H51" s="294">
        <v>5325</v>
      </c>
      <c r="I51" s="295" t="s">
        <v>969</v>
      </c>
      <c r="J51" s="310" t="s">
        <v>981</v>
      </c>
      <c r="K51" s="311">
        <f t="shared" si="24"/>
        <v>-40</v>
      </c>
      <c r="L51" s="312">
        <f t="shared" si="25"/>
        <v>239.62499999999997</v>
      </c>
      <c r="M51" s="313">
        <f t="shared" si="26"/>
        <v>-6239.625</v>
      </c>
      <c r="N51" s="311">
        <v>150</v>
      </c>
      <c r="O51" s="314" t="s">
        <v>603</v>
      </c>
      <c r="P51" s="315">
        <v>45306</v>
      </c>
      <c r="Q51" s="270"/>
      <c r="R51" s="140"/>
      <c r="S51" s="55" t="s">
        <v>986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 x14ac:dyDescent="0.2">
      <c r="A52" s="220">
        <v>11</v>
      </c>
      <c r="B52" s="274">
        <v>45303</v>
      </c>
      <c r="C52" s="248"/>
      <c r="D52" s="248" t="s">
        <v>975</v>
      </c>
      <c r="E52" s="220" t="s">
        <v>602</v>
      </c>
      <c r="F52" s="220">
        <v>21910</v>
      </c>
      <c r="G52" s="220">
        <v>21795</v>
      </c>
      <c r="H52" s="220">
        <v>22055</v>
      </c>
      <c r="I52" s="215" t="s">
        <v>976</v>
      </c>
      <c r="J52" s="307" t="s">
        <v>736</v>
      </c>
      <c r="K52" s="231">
        <f t="shared" ref="K52:K53" si="27">H52-F52</f>
        <v>145</v>
      </c>
      <c r="L52" s="277">
        <f t="shared" ref="L52:L53" si="28">(H52*N52)*0.03%</f>
        <v>330.82499999999999</v>
      </c>
      <c r="M52" s="232">
        <f t="shared" ref="M52:M53" si="29">(K52*N52)-L52</f>
        <v>6919.1750000000002</v>
      </c>
      <c r="N52" s="231">
        <v>50</v>
      </c>
      <c r="O52" s="102" t="s">
        <v>593</v>
      </c>
      <c r="P52" s="233">
        <v>45306</v>
      </c>
      <c r="Q52" s="270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 x14ac:dyDescent="0.2">
      <c r="A53" s="294">
        <v>12</v>
      </c>
      <c r="B53" s="308">
        <v>45307</v>
      </c>
      <c r="C53" s="309"/>
      <c r="D53" s="309" t="s">
        <v>990</v>
      </c>
      <c r="E53" s="294" t="s">
        <v>602</v>
      </c>
      <c r="F53" s="294">
        <v>3887.5</v>
      </c>
      <c r="G53" s="294">
        <v>3838</v>
      </c>
      <c r="H53" s="294">
        <v>3838</v>
      </c>
      <c r="I53" s="295" t="s">
        <v>991</v>
      </c>
      <c r="J53" s="310" t="s">
        <v>995</v>
      </c>
      <c r="K53" s="311">
        <f t="shared" si="27"/>
        <v>-49.5</v>
      </c>
      <c r="L53" s="312">
        <f t="shared" si="28"/>
        <v>230.27999999999997</v>
      </c>
      <c r="M53" s="313">
        <f t="shared" si="29"/>
        <v>-10130.280000000001</v>
      </c>
      <c r="N53" s="311">
        <v>200</v>
      </c>
      <c r="O53" s="314" t="s">
        <v>603</v>
      </c>
      <c r="P53" s="315">
        <v>45307</v>
      </c>
      <c r="Q53" s="270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 x14ac:dyDescent="0.2">
      <c r="A54" s="217"/>
      <c r="B54" s="278"/>
      <c r="C54" s="271"/>
      <c r="D54" s="271"/>
      <c r="E54" s="217"/>
      <c r="F54" s="217"/>
      <c r="G54" s="217"/>
      <c r="H54" s="217"/>
      <c r="I54" s="219"/>
      <c r="J54" s="216"/>
      <c r="K54" s="98"/>
      <c r="L54" s="101"/>
      <c r="M54" s="273"/>
      <c r="N54" s="98"/>
      <c r="O54" s="100"/>
      <c r="P54" s="280"/>
      <c r="Q54" s="270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 x14ac:dyDescent="0.2">
      <c r="A55" s="217"/>
      <c r="B55" s="278"/>
      <c r="C55" s="271"/>
      <c r="D55" s="271"/>
      <c r="E55" s="217"/>
      <c r="F55" s="217"/>
      <c r="G55" s="217"/>
      <c r="H55" s="217"/>
      <c r="I55" s="219"/>
      <c r="J55" s="216"/>
      <c r="K55" s="98"/>
      <c r="L55" s="101"/>
      <c r="M55" s="273"/>
      <c r="N55" s="98"/>
      <c r="O55" s="100"/>
      <c r="P55" s="280"/>
      <c r="Q55" s="270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 x14ac:dyDescent="0.2">
      <c r="A56" s="217"/>
      <c r="B56" s="278"/>
      <c r="C56" s="271"/>
      <c r="D56" s="271"/>
      <c r="E56" s="217"/>
      <c r="F56" s="217"/>
      <c r="G56" s="217"/>
      <c r="H56" s="217"/>
      <c r="I56" s="219"/>
      <c r="J56" s="216"/>
      <c r="K56" s="98"/>
      <c r="L56" s="279"/>
      <c r="M56" s="273"/>
      <c r="N56" s="98"/>
      <c r="O56" s="100"/>
      <c r="P56" s="280"/>
      <c r="Q56" s="270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8" spans="1:39" ht="12.75" customHeight="1" x14ac:dyDescent="0.2">
      <c r="A58" s="141"/>
      <c r="B58" s="144"/>
      <c r="C58" s="140"/>
      <c r="D58" s="140"/>
      <c r="E58" s="141"/>
      <c r="F58" s="141"/>
      <c r="G58" s="141"/>
      <c r="H58" s="145"/>
      <c r="I58" s="145"/>
      <c r="J58" s="145"/>
      <c r="K58" s="140"/>
      <c r="L58" s="141"/>
      <c r="M58" s="141"/>
      <c r="N58" s="141"/>
      <c r="O58" s="145"/>
      <c r="P58" s="145"/>
      <c r="Q58" s="145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x14ac:dyDescent="0.2">
      <c r="A59" s="146" t="s">
        <v>608</v>
      </c>
      <c r="B59" s="146"/>
      <c r="C59" s="146"/>
      <c r="D59" s="146"/>
      <c r="E59" s="147"/>
      <c r="F59" s="108"/>
      <c r="G59" s="108"/>
      <c r="H59" s="108"/>
      <c r="I59" s="108"/>
      <c r="J59" s="1"/>
      <c r="K59" s="6"/>
      <c r="L59" s="6"/>
      <c r="M59" s="6"/>
      <c r="N59" s="1"/>
      <c r="O59" s="1"/>
      <c r="P59" s="37"/>
      <c r="Q59" s="37"/>
      <c r="R59" s="37"/>
      <c r="S59" s="6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37"/>
      <c r="AH59" s="37"/>
      <c r="AI59" s="37"/>
      <c r="AJ59" s="37"/>
      <c r="AK59" s="37"/>
      <c r="AL59" s="37"/>
      <c r="AM59" s="37"/>
    </row>
    <row r="60" spans="1:39" ht="38.25" x14ac:dyDescent="0.2">
      <c r="A60" s="95" t="s">
        <v>16</v>
      </c>
      <c r="B60" s="95" t="s">
        <v>565</v>
      </c>
      <c r="C60" s="95"/>
      <c r="D60" s="96" t="s">
        <v>577</v>
      </c>
      <c r="E60" s="95" t="s">
        <v>578</v>
      </c>
      <c r="F60" s="95" t="s">
        <v>579</v>
      </c>
      <c r="G60" s="95" t="s">
        <v>600</v>
      </c>
      <c r="H60" s="95" t="s">
        <v>581</v>
      </c>
      <c r="I60" s="95" t="s">
        <v>582</v>
      </c>
      <c r="J60" s="94" t="s">
        <v>583</v>
      </c>
      <c r="K60" s="94" t="s">
        <v>609</v>
      </c>
      <c r="L60" s="97" t="s">
        <v>585</v>
      </c>
      <c r="M60" s="139" t="s">
        <v>606</v>
      </c>
      <c r="N60" s="95" t="s">
        <v>607</v>
      </c>
      <c r="O60" s="95" t="s">
        <v>587</v>
      </c>
      <c r="P60" s="96" t="s">
        <v>588</v>
      </c>
      <c r="Q60" s="275"/>
      <c r="R60" s="37"/>
      <c r="S60" s="6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37"/>
      <c r="AH60" s="37"/>
      <c r="AI60" s="37"/>
      <c r="AJ60" s="37"/>
      <c r="AK60" s="37"/>
      <c r="AL60" s="37"/>
      <c r="AM60" s="37"/>
    </row>
    <row r="61" spans="1:39" ht="12.75" customHeight="1" x14ac:dyDescent="0.2">
      <c r="A61" s="377">
        <v>1</v>
      </c>
      <c r="B61" s="379">
        <v>45289</v>
      </c>
      <c r="C61" s="309"/>
      <c r="D61" s="309" t="s">
        <v>903</v>
      </c>
      <c r="E61" s="294" t="s">
        <v>602</v>
      </c>
      <c r="F61" s="294">
        <v>300</v>
      </c>
      <c r="G61" s="294"/>
      <c r="H61" s="294"/>
      <c r="I61" s="295"/>
      <c r="J61" s="375" t="s">
        <v>929</v>
      </c>
      <c r="K61" s="326">
        <f>H61-F61</f>
        <v>-300</v>
      </c>
      <c r="L61" s="327">
        <v>25</v>
      </c>
      <c r="M61" s="363">
        <v>-2975</v>
      </c>
      <c r="N61" s="311">
        <v>15</v>
      </c>
      <c r="O61" s="365" t="s">
        <v>603</v>
      </c>
      <c r="P61" s="367">
        <v>45294</v>
      </c>
      <c r="Q61" s="270"/>
      <c r="R61" s="140"/>
      <c r="S61" s="55" t="s">
        <v>592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 x14ac:dyDescent="0.2">
      <c r="A62" s="378"/>
      <c r="B62" s="380"/>
      <c r="C62" s="309"/>
      <c r="D62" s="309" t="s">
        <v>904</v>
      </c>
      <c r="E62" s="294" t="s">
        <v>888</v>
      </c>
      <c r="F62" s="294">
        <v>105</v>
      </c>
      <c r="G62" s="294"/>
      <c r="H62" s="294"/>
      <c r="I62" s="294"/>
      <c r="J62" s="376"/>
      <c r="K62" s="326">
        <f>F62-H62</f>
        <v>105</v>
      </c>
      <c r="L62" s="327">
        <v>25</v>
      </c>
      <c r="M62" s="364"/>
      <c r="N62" s="311">
        <v>15</v>
      </c>
      <c r="O62" s="366"/>
      <c r="P62" s="368"/>
      <c r="Q62" s="270"/>
      <c r="R62" s="140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 x14ac:dyDescent="0.2">
      <c r="A63" s="331">
        <v>2</v>
      </c>
      <c r="B63" s="332">
        <v>45295</v>
      </c>
      <c r="C63" s="248"/>
      <c r="D63" s="248" t="s">
        <v>933</v>
      </c>
      <c r="E63" s="220" t="s">
        <v>602</v>
      </c>
      <c r="F63" s="220">
        <v>300</v>
      </c>
      <c r="G63" s="220">
        <v>240</v>
      </c>
      <c r="H63" s="215">
        <v>362.5</v>
      </c>
      <c r="I63" s="215" t="s">
        <v>934</v>
      </c>
      <c r="J63" s="328" t="s">
        <v>935</v>
      </c>
      <c r="K63" s="329">
        <f>H63-F63</f>
        <v>62.5</v>
      </c>
      <c r="L63" s="330">
        <v>50</v>
      </c>
      <c r="M63" s="232">
        <f t="shared" ref="M63" si="30">(K63*N63)-L63</f>
        <v>887.5</v>
      </c>
      <c r="N63" s="231">
        <v>15</v>
      </c>
      <c r="O63" s="102" t="s">
        <v>593</v>
      </c>
      <c r="P63" s="233">
        <v>45295</v>
      </c>
      <c r="Q63" s="270"/>
      <c r="R63" s="140"/>
      <c r="S63" s="55" t="s">
        <v>592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 x14ac:dyDescent="0.2">
      <c r="A64" s="343">
        <v>3</v>
      </c>
      <c r="B64" s="344">
        <v>45299</v>
      </c>
      <c r="C64" s="309"/>
      <c r="D64" s="309" t="s">
        <v>951</v>
      </c>
      <c r="E64" s="294" t="s">
        <v>602</v>
      </c>
      <c r="F64" s="294">
        <v>91.5</v>
      </c>
      <c r="G64" s="294">
        <v>60</v>
      </c>
      <c r="H64" s="294">
        <v>37.5</v>
      </c>
      <c r="I64" s="295" t="s">
        <v>952</v>
      </c>
      <c r="J64" s="345" t="s">
        <v>953</v>
      </c>
      <c r="K64" s="326">
        <f>H64-F64</f>
        <v>-54</v>
      </c>
      <c r="L64" s="327">
        <v>50</v>
      </c>
      <c r="M64" s="313">
        <f t="shared" ref="M64" si="31">(K64*N64)-L64</f>
        <v>-2750</v>
      </c>
      <c r="N64" s="311">
        <v>50</v>
      </c>
      <c r="O64" s="314" t="s">
        <v>603</v>
      </c>
      <c r="P64" s="315">
        <v>45300</v>
      </c>
      <c r="Q64" s="270"/>
      <c r="R64" s="140"/>
      <c r="S64" s="55" t="s">
        <v>592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 x14ac:dyDescent="0.2">
      <c r="A65" s="346">
        <v>4</v>
      </c>
      <c r="B65" s="347">
        <v>45300</v>
      </c>
      <c r="C65" s="335"/>
      <c r="D65" s="335" t="s">
        <v>954</v>
      </c>
      <c r="E65" s="333" t="s">
        <v>602</v>
      </c>
      <c r="F65" s="333">
        <v>280</v>
      </c>
      <c r="G65" s="333">
        <v>180</v>
      </c>
      <c r="H65" s="333">
        <v>280</v>
      </c>
      <c r="I65" s="336" t="s">
        <v>955</v>
      </c>
      <c r="J65" s="348" t="s">
        <v>956</v>
      </c>
      <c r="K65" s="349">
        <f>H65-F65</f>
        <v>0</v>
      </c>
      <c r="L65" s="350">
        <v>50</v>
      </c>
      <c r="M65" s="340">
        <f t="shared" ref="M65:M66" si="32">(K65*N65)-L65</f>
        <v>-50</v>
      </c>
      <c r="N65" s="338">
        <v>15</v>
      </c>
      <c r="O65" s="341" t="s">
        <v>610</v>
      </c>
      <c r="P65" s="342">
        <v>45300</v>
      </c>
      <c r="Q65" s="270"/>
      <c r="R65" s="140"/>
      <c r="S65" s="55" t="s">
        <v>986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 x14ac:dyDescent="0.2">
      <c r="A66" s="343">
        <v>5</v>
      </c>
      <c r="B66" s="344">
        <v>45300</v>
      </c>
      <c r="C66" s="309"/>
      <c r="D66" s="309" t="s">
        <v>957</v>
      </c>
      <c r="E66" s="294" t="s">
        <v>602</v>
      </c>
      <c r="F66" s="294">
        <v>16</v>
      </c>
      <c r="G66" s="294">
        <v>0</v>
      </c>
      <c r="H66" s="294">
        <v>0</v>
      </c>
      <c r="I66" s="295" t="s">
        <v>958</v>
      </c>
      <c r="J66" s="345" t="s">
        <v>959</v>
      </c>
      <c r="K66" s="326">
        <f>H66-F66</f>
        <v>-16</v>
      </c>
      <c r="L66" s="327">
        <v>25</v>
      </c>
      <c r="M66" s="313">
        <f t="shared" si="32"/>
        <v>-665</v>
      </c>
      <c r="N66" s="311">
        <v>40</v>
      </c>
      <c r="O66" s="314" t="s">
        <v>603</v>
      </c>
      <c r="P66" s="315">
        <v>45300</v>
      </c>
      <c r="Q66" s="270"/>
      <c r="R66" s="140"/>
      <c r="S66" s="55" t="s">
        <v>986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 x14ac:dyDescent="0.2">
      <c r="A67" s="294">
        <v>6</v>
      </c>
      <c r="B67" s="308">
        <v>45302</v>
      </c>
      <c r="C67" s="309"/>
      <c r="D67" s="309" t="s">
        <v>965</v>
      </c>
      <c r="E67" s="294" t="s">
        <v>602</v>
      </c>
      <c r="F67" s="294">
        <v>375</v>
      </c>
      <c r="G67" s="294">
        <v>280</v>
      </c>
      <c r="H67" s="294">
        <v>280</v>
      </c>
      <c r="I67" s="295" t="s">
        <v>966</v>
      </c>
      <c r="J67" s="345" t="s">
        <v>714</v>
      </c>
      <c r="K67" s="326">
        <f>H67-F67</f>
        <v>-95</v>
      </c>
      <c r="L67" s="327">
        <v>50</v>
      </c>
      <c r="M67" s="313">
        <f t="shared" ref="M67" si="33">(K67*N67)-L67</f>
        <v>-1475</v>
      </c>
      <c r="N67" s="311">
        <v>15</v>
      </c>
      <c r="O67" s="314" t="s">
        <v>603</v>
      </c>
      <c r="P67" s="315">
        <v>45302</v>
      </c>
      <c r="Q67" s="270"/>
      <c r="R67" s="140"/>
      <c r="S67" s="55" t="s">
        <v>986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 x14ac:dyDescent="0.2">
      <c r="A68" s="369">
        <v>7</v>
      </c>
      <c r="B68" s="371">
        <v>45303</v>
      </c>
      <c r="C68" s="248"/>
      <c r="D68" s="248" t="s">
        <v>972</v>
      </c>
      <c r="E68" s="220" t="s">
        <v>888</v>
      </c>
      <c r="F68" s="220">
        <v>46</v>
      </c>
      <c r="G68" s="220"/>
      <c r="H68" s="220">
        <v>40</v>
      </c>
      <c r="I68" s="215"/>
      <c r="J68" s="373" t="s">
        <v>979</v>
      </c>
      <c r="K68" s="329">
        <f>F68-H68</f>
        <v>6</v>
      </c>
      <c r="L68" s="330">
        <v>50</v>
      </c>
      <c r="M68" s="381">
        <v>820</v>
      </c>
      <c r="N68" s="231">
        <v>40</v>
      </c>
      <c r="O68" s="383" t="s">
        <v>593</v>
      </c>
      <c r="P68" s="385">
        <v>45306</v>
      </c>
      <c r="Q68" s="270"/>
      <c r="R68" s="140"/>
      <c r="S68" s="55" t="s">
        <v>986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 x14ac:dyDescent="0.2">
      <c r="A69" s="370"/>
      <c r="B69" s="372"/>
      <c r="C69" s="248"/>
      <c r="D69" s="248" t="s">
        <v>973</v>
      </c>
      <c r="E69" s="220" t="s">
        <v>888</v>
      </c>
      <c r="F69" s="220">
        <v>44</v>
      </c>
      <c r="G69" s="220"/>
      <c r="H69" s="220">
        <v>27</v>
      </c>
      <c r="I69" s="215"/>
      <c r="J69" s="374"/>
      <c r="K69" s="329">
        <f>F69-H69</f>
        <v>17</v>
      </c>
      <c r="L69" s="330">
        <v>50</v>
      </c>
      <c r="M69" s="382"/>
      <c r="N69" s="231">
        <v>40</v>
      </c>
      <c r="O69" s="384"/>
      <c r="P69" s="386"/>
      <c r="Q69" s="270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 x14ac:dyDescent="0.2">
      <c r="A70" s="220">
        <v>8</v>
      </c>
      <c r="B70" s="274">
        <v>45303</v>
      </c>
      <c r="C70" s="248"/>
      <c r="D70" s="248" t="s">
        <v>965</v>
      </c>
      <c r="E70" s="220" t="s">
        <v>602</v>
      </c>
      <c r="F70" s="220">
        <v>360</v>
      </c>
      <c r="G70" s="220">
        <v>255</v>
      </c>
      <c r="H70" s="220">
        <v>480</v>
      </c>
      <c r="I70" s="215" t="s">
        <v>974</v>
      </c>
      <c r="J70" s="328" t="s">
        <v>978</v>
      </c>
      <c r="K70" s="329">
        <f>H70-F70</f>
        <v>120</v>
      </c>
      <c r="L70" s="330">
        <v>50</v>
      </c>
      <c r="M70" s="232">
        <f t="shared" ref="M70" si="34">(K70*N70)-L70</f>
        <v>1750</v>
      </c>
      <c r="N70" s="231">
        <v>15</v>
      </c>
      <c r="O70" s="102" t="s">
        <v>593</v>
      </c>
      <c r="P70" s="233">
        <v>45306</v>
      </c>
      <c r="Q70" s="270"/>
      <c r="R70" s="140"/>
      <c r="S70" s="55" t="s">
        <v>986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 x14ac:dyDescent="0.2">
      <c r="A71" s="369">
        <v>9</v>
      </c>
      <c r="B71" s="371">
        <v>45306</v>
      </c>
      <c r="C71" s="248"/>
      <c r="D71" s="248" t="s">
        <v>982</v>
      </c>
      <c r="E71" s="220" t="s">
        <v>888</v>
      </c>
      <c r="F71" s="220">
        <v>28</v>
      </c>
      <c r="G71" s="220"/>
      <c r="H71" s="220">
        <v>10</v>
      </c>
      <c r="I71" s="215"/>
      <c r="J71" s="373" t="s">
        <v>989</v>
      </c>
      <c r="K71" s="329">
        <f>F71-H71</f>
        <v>18</v>
      </c>
      <c r="L71" s="330">
        <v>50</v>
      </c>
      <c r="M71" s="381">
        <v>940</v>
      </c>
      <c r="N71" s="231">
        <v>40</v>
      </c>
      <c r="O71" s="383" t="s">
        <v>593</v>
      </c>
      <c r="P71" s="385">
        <v>45307</v>
      </c>
      <c r="Q71" s="270"/>
      <c r="R71" s="140"/>
      <c r="S71" s="55" t="s">
        <v>986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 x14ac:dyDescent="0.2">
      <c r="A72" s="370"/>
      <c r="B72" s="372"/>
      <c r="C72" s="248"/>
      <c r="D72" s="248" t="s">
        <v>983</v>
      </c>
      <c r="E72" s="220" t="s">
        <v>888</v>
      </c>
      <c r="F72" s="220">
        <v>28</v>
      </c>
      <c r="G72" s="220"/>
      <c r="H72" s="220">
        <v>20</v>
      </c>
      <c r="I72" s="215"/>
      <c r="J72" s="374"/>
      <c r="K72" s="329">
        <f>F72-H72</f>
        <v>8</v>
      </c>
      <c r="L72" s="330">
        <v>50</v>
      </c>
      <c r="M72" s="382"/>
      <c r="N72" s="231">
        <v>40</v>
      </c>
      <c r="O72" s="384"/>
      <c r="P72" s="386"/>
      <c r="Q72" s="270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 x14ac:dyDescent="0.2">
      <c r="A73" s="220">
        <v>10</v>
      </c>
      <c r="B73" s="274">
        <v>45306</v>
      </c>
      <c r="C73" s="248"/>
      <c r="D73" s="248" t="s">
        <v>984</v>
      </c>
      <c r="E73" s="220" t="s">
        <v>602</v>
      </c>
      <c r="F73" s="220">
        <v>255</v>
      </c>
      <c r="G73" s="220">
        <v>150</v>
      </c>
      <c r="H73" s="220">
        <v>325</v>
      </c>
      <c r="I73" s="215" t="s">
        <v>985</v>
      </c>
      <c r="J73" s="328" t="s">
        <v>774</v>
      </c>
      <c r="K73" s="329">
        <f>H73-F73</f>
        <v>70</v>
      </c>
      <c r="L73" s="330">
        <v>50</v>
      </c>
      <c r="M73" s="232">
        <f t="shared" ref="M73" si="35">(K73*N73)-L73</f>
        <v>1000</v>
      </c>
      <c r="N73" s="231">
        <v>15</v>
      </c>
      <c r="O73" s="102" t="s">
        <v>593</v>
      </c>
      <c r="P73" s="233">
        <v>45306</v>
      </c>
      <c r="Q73" s="270"/>
      <c r="R73" s="140"/>
      <c r="S73" s="55" t="s">
        <v>986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 x14ac:dyDescent="0.2">
      <c r="A74" s="369">
        <v>11</v>
      </c>
      <c r="B74" s="371">
        <v>45307</v>
      </c>
      <c r="C74" s="248"/>
      <c r="D74" s="248" t="s">
        <v>996</v>
      </c>
      <c r="E74" s="220" t="s">
        <v>602</v>
      </c>
      <c r="F74" s="220">
        <v>55</v>
      </c>
      <c r="G74" s="220"/>
      <c r="H74" s="220">
        <v>68</v>
      </c>
      <c r="I74" s="215"/>
      <c r="J74" s="373" t="s">
        <v>1013</v>
      </c>
      <c r="K74" s="329">
        <f>H74-F74</f>
        <v>13</v>
      </c>
      <c r="L74" s="330">
        <v>50</v>
      </c>
      <c r="M74" s="232">
        <f t="shared" ref="M74:M75" si="36">(K74*N74)-L74</f>
        <v>3850</v>
      </c>
      <c r="N74" s="231">
        <v>300</v>
      </c>
      <c r="O74" s="383" t="s">
        <v>593</v>
      </c>
      <c r="P74" s="385">
        <v>45306</v>
      </c>
      <c r="Q74" s="270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 x14ac:dyDescent="0.2">
      <c r="A75" s="370"/>
      <c r="B75" s="372"/>
      <c r="C75" s="248"/>
      <c r="D75" s="248" t="s">
        <v>997</v>
      </c>
      <c r="E75" s="220" t="s">
        <v>888</v>
      </c>
      <c r="F75" s="220">
        <v>33</v>
      </c>
      <c r="G75" s="220"/>
      <c r="H75" s="220">
        <v>40.5</v>
      </c>
      <c r="I75" s="215"/>
      <c r="J75" s="374"/>
      <c r="K75" s="329">
        <f>F75-H75</f>
        <v>-7.5</v>
      </c>
      <c r="L75" s="330">
        <v>50</v>
      </c>
      <c r="M75" s="232">
        <f t="shared" si="36"/>
        <v>-2300</v>
      </c>
      <c r="N75" s="231">
        <v>300</v>
      </c>
      <c r="O75" s="384"/>
      <c r="P75" s="386"/>
      <c r="Q75" s="270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 x14ac:dyDescent="0.2">
      <c r="A76" s="294">
        <v>12</v>
      </c>
      <c r="B76" s="308">
        <v>45307</v>
      </c>
      <c r="C76" s="309"/>
      <c r="D76" s="309" t="s">
        <v>998</v>
      </c>
      <c r="E76" s="294" t="s">
        <v>602</v>
      </c>
      <c r="F76" s="294">
        <v>15</v>
      </c>
      <c r="G76" s="294">
        <v>0</v>
      </c>
      <c r="H76" s="294">
        <v>0</v>
      </c>
      <c r="I76" s="295" t="s">
        <v>999</v>
      </c>
      <c r="J76" s="345" t="s">
        <v>921</v>
      </c>
      <c r="K76" s="326">
        <f>H76-F76</f>
        <v>-15</v>
      </c>
      <c r="L76" s="327">
        <v>50</v>
      </c>
      <c r="M76" s="313">
        <f t="shared" ref="M76" si="37">(K76*N76)-L76</f>
        <v>-650</v>
      </c>
      <c r="N76" s="311">
        <v>40</v>
      </c>
      <c r="O76" s="314" t="s">
        <v>603</v>
      </c>
      <c r="P76" s="315">
        <v>45307</v>
      </c>
      <c r="Q76" s="270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 x14ac:dyDescent="0.2">
      <c r="A77" s="294">
        <v>13</v>
      </c>
      <c r="B77" s="308">
        <v>45307</v>
      </c>
      <c r="C77" s="309"/>
      <c r="D77" s="309" t="s">
        <v>984</v>
      </c>
      <c r="E77" s="294" t="s">
        <v>602</v>
      </c>
      <c r="F77" s="294">
        <v>205</v>
      </c>
      <c r="G77" s="294">
        <v>99</v>
      </c>
      <c r="H77" s="294">
        <v>0</v>
      </c>
      <c r="I77" s="295" t="s">
        <v>1000</v>
      </c>
      <c r="J77" s="345" t="s">
        <v>1012</v>
      </c>
      <c r="K77" s="326">
        <f>H77-F77</f>
        <v>-205</v>
      </c>
      <c r="L77" s="327">
        <v>25</v>
      </c>
      <c r="M77" s="313">
        <f t="shared" ref="M77" si="38">(K77*N77)-L77</f>
        <v>-3100</v>
      </c>
      <c r="N77" s="311">
        <v>15</v>
      </c>
      <c r="O77" s="314" t="s">
        <v>603</v>
      </c>
      <c r="P77" s="315">
        <v>45308</v>
      </c>
      <c r="Q77" s="270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 x14ac:dyDescent="0.2">
      <c r="A78" s="369">
        <v>14</v>
      </c>
      <c r="B78" s="371">
        <v>45309</v>
      </c>
      <c r="C78" s="248"/>
      <c r="D78" s="248" t="s">
        <v>1032</v>
      </c>
      <c r="E78" s="220" t="s">
        <v>602</v>
      </c>
      <c r="F78" s="220">
        <v>114</v>
      </c>
      <c r="G78" s="220"/>
      <c r="H78" s="220">
        <v>138</v>
      </c>
      <c r="I78" s="215"/>
      <c r="J78" s="373" t="s">
        <v>1087</v>
      </c>
      <c r="K78" s="329">
        <f>H78-F78</f>
        <v>24</v>
      </c>
      <c r="L78" s="330">
        <v>50</v>
      </c>
      <c r="M78" s="381">
        <v>1712.5</v>
      </c>
      <c r="N78" s="231">
        <v>125</v>
      </c>
      <c r="O78" s="383" t="s">
        <v>593</v>
      </c>
      <c r="P78" s="385">
        <v>45310</v>
      </c>
      <c r="Q78" s="270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 x14ac:dyDescent="0.2">
      <c r="A79" s="370"/>
      <c r="B79" s="372"/>
      <c r="C79" s="248"/>
      <c r="D79" s="248" t="s">
        <v>1033</v>
      </c>
      <c r="E79" s="220" t="s">
        <v>888</v>
      </c>
      <c r="F79" s="220">
        <v>54.5</v>
      </c>
      <c r="G79" s="220"/>
      <c r="H79" s="220">
        <v>64</v>
      </c>
      <c r="I79" s="215"/>
      <c r="J79" s="374"/>
      <c r="K79" s="329">
        <f>F79-H79</f>
        <v>-9.5</v>
      </c>
      <c r="L79" s="330">
        <v>50</v>
      </c>
      <c r="M79" s="387"/>
      <c r="N79" s="231">
        <v>125</v>
      </c>
      <c r="O79" s="389"/>
      <c r="P79" s="388"/>
      <c r="Q79" s="270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 x14ac:dyDescent="0.2">
      <c r="A80" s="217">
        <v>15</v>
      </c>
      <c r="B80" s="278">
        <v>45310</v>
      </c>
      <c r="C80" s="271"/>
      <c r="D80" s="271" t="s">
        <v>1088</v>
      </c>
      <c r="E80" s="217" t="s">
        <v>602</v>
      </c>
      <c r="F80" s="217" t="s">
        <v>1089</v>
      </c>
      <c r="G80" s="217">
        <v>300</v>
      </c>
      <c r="H80" s="217"/>
      <c r="I80" s="219" t="s">
        <v>1090</v>
      </c>
      <c r="J80" s="219" t="s">
        <v>591</v>
      </c>
      <c r="K80" s="217"/>
      <c r="L80" s="281"/>
      <c r="M80" s="283"/>
      <c r="N80" s="217"/>
      <c r="O80" s="219"/>
      <c r="P80" s="278"/>
      <c r="Q80" s="270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 x14ac:dyDescent="0.2">
      <c r="A81" s="217"/>
      <c r="B81" s="278"/>
      <c r="C81" s="271"/>
      <c r="D81" s="271"/>
      <c r="E81" s="217"/>
      <c r="F81" s="217"/>
      <c r="G81" s="217"/>
      <c r="H81" s="217"/>
      <c r="I81" s="219"/>
      <c r="J81" s="219"/>
      <c r="K81" s="217"/>
      <c r="L81" s="281"/>
      <c r="M81" s="283"/>
      <c r="N81" s="217"/>
      <c r="O81" s="219"/>
      <c r="P81" s="278"/>
      <c r="Q81" s="270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 x14ac:dyDescent="0.2">
      <c r="A82" s="217"/>
      <c r="B82" s="278"/>
      <c r="C82" s="271"/>
      <c r="D82" s="271"/>
      <c r="E82" s="217"/>
      <c r="F82" s="217"/>
      <c r="G82" s="217"/>
      <c r="H82" s="217"/>
      <c r="I82" s="219"/>
      <c r="J82" s="219"/>
      <c r="K82" s="217"/>
      <c r="L82" s="281"/>
      <c r="M82" s="283"/>
      <c r="N82" s="217"/>
      <c r="O82" s="219"/>
      <c r="P82" s="278"/>
      <c r="Q82" s="270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38.25" customHeight="1" x14ac:dyDescent="0.25">
      <c r="A83" s="93" t="s">
        <v>614</v>
      </c>
      <c r="B83" s="148"/>
      <c r="C83" s="148"/>
      <c r="D83" s="149"/>
      <c r="E83" s="129"/>
      <c r="F83" s="6"/>
      <c r="G83" s="6"/>
      <c r="H83" s="130"/>
      <c r="I83" s="150"/>
      <c r="J83" s="1"/>
      <c r="K83" s="6"/>
      <c r="L83" s="6"/>
      <c r="M83" s="6"/>
      <c r="N83" s="1"/>
      <c r="O83" s="1"/>
      <c r="R83" s="1"/>
      <c r="S83" s="6"/>
      <c r="T83" s="1"/>
      <c r="U83" s="1"/>
      <c r="V83" s="1"/>
      <c r="W83" s="1"/>
      <c r="X83" s="1"/>
      <c r="Y83" s="6"/>
      <c r="Z83" s="1"/>
      <c r="AA83" s="1"/>
      <c r="AB83" s="1"/>
      <c r="AC83" s="1"/>
      <c r="AD83" s="1"/>
      <c r="AE83" s="6"/>
      <c r="AF83" s="1"/>
      <c r="AG83" s="1"/>
      <c r="AH83" s="1"/>
      <c r="AI83" s="1"/>
      <c r="AJ83" s="1"/>
      <c r="AK83" s="6"/>
      <c r="AL83" s="1"/>
    </row>
    <row r="84" spans="1:39" ht="38.25" x14ac:dyDescent="0.2">
      <c r="A84" s="94" t="s">
        <v>16</v>
      </c>
      <c r="B84" s="95" t="s">
        <v>565</v>
      </c>
      <c r="C84" s="95"/>
      <c r="D84" s="96" t="s">
        <v>577</v>
      </c>
      <c r="E84" s="95" t="s">
        <v>578</v>
      </c>
      <c r="F84" s="95" t="s">
        <v>579</v>
      </c>
      <c r="G84" s="95" t="s">
        <v>580</v>
      </c>
      <c r="H84" s="95" t="s">
        <v>581</v>
      </c>
      <c r="I84" s="95" t="s">
        <v>582</v>
      </c>
      <c r="J84" s="94" t="s">
        <v>583</v>
      </c>
      <c r="K84" s="133" t="s">
        <v>601</v>
      </c>
      <c r="L84" s="134" t="s">
        <v>585</v>
      </c>
      <c r="M84" s="97" t="s">
        <v>586</v>
      </c>
      <c r="N84" s="95" t="s">
        <v>587</v>
      </c>
      <c r="O84" s="96" t="s">
        <v>588</v>
      </c>
      <c r="P84" s="228" t="s">
        <v>589</v>
      </c>
      <c r="Q84" s="230" t="s">
        <v>872</v>
      </c>
      <c r="R84" s="37"/>
      <c r="S84" s="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14.25" customHeight="1" x14ac:dyDescent="0.2">
      <c r="A85" s="98">
        <v>1</v>
      </c>
      <c r="B85" s="99">
        <v>45252</v>
      </c>
      <c r="C85" s="143"/>
      <c r="D85" s="143" t="s">
        <v>365</v>
      </c>
      <c r="E85" s="98" t="s">
        <v>590</v>
      </c>
      <c r="F85" s="98" t="s">
        <v>882</v>
      </c>
      <c r="G85" s="98">
        <v>2480</v>
      </c>
      <c r="H85" s="98"/>
      <c r="I85" s="98" t="s">
        <v>883</v>
      </c>
      <c r="J85" s="100" t="s">
        <v>591</v>
      </c>
      <c r="K85" s="100"/>
      <c r="L85" s="101"/>
      <c r="M85" s="285"/>
      <c r="N85" s="282"/>
      <c r="O85" s="286"/>
      <c r="P85" s="221">
        <f>VLOOKUP(D85,'MidCap Intra'!$B$11:$C$568,2,0)</f>
        <v>2804.7</v>
      </c>
      <c r="Q85" s="218"/>
      <c r="R85" s="37"/>
      <c r="S85" s="37" t="s">
        <v>592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14.25" customHeight="1" x14ac:dyDescent="0.2">
      <c r="A86" s="98">
        <v>2</v>
      </c>
      <c r="B86" s="99">
        <v>45261</v>
      </c>
      <c r="C86" s="143"/>
      <c r="D86" s="143" t="s">
        <v>406</v>
      </c>
      <c r="E86" s="98" t="s">
        <v>590</v>
      </c>
      <c r="F86" s="98" t="s">
        <v>886</v>
      </c>
      <c r="G86" s="98">
        <v>477</v>
      </c>
      <c r="H86" s="98"/>
      <c r="I86" s="98" t="s">
        <v>887</v>
      </c>
      <c r="J86" s="100" t="s">
        <v>591</v>
      </c>
      <c r="K86" s="100"/>
      <c r="L86" s="284"/>
      <c r="M86" s="225"/>
      <c r="N86" s="219"/>
      <c r="O86" s="226"/>
      <c r="P86" s="221">
        <f>VLOOKUP(D86,'MidCap Intra'!$B$11:$C$568,2,0)</f>
        <v>566.25</v>
      </c>
      <c r="Q86" s="218"/>
      <c r="R86" s="37"/>
      <c r="S86" s="37" t="s">
        <v>592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</row>
    <row r="87" spans="1:39" ht="14.25" customHeight="1" x14ac:dyDescent="0.2">
      <c r="A87" s="98">
        <v>3</v>
      </c>
      <c r="B87" s="99">
        <v>45271</v>
      </c>
      <c r="C87" s="143"/>
      <c r="D87" s="143" t="s">
        <v>447</v>
      </c>
      <c r="E87" s="98" t="s">
        <v>590</v>
      </c>
      <c r="F87" s="98" t="s">
        <v>894</v>
      </c>
      <c r="G87" s="98">
        <v>390</v>
      </c>
      <c r="H87" s="98"/>
      <c r="I87" s="98" t="s">
        <v>893</v>
      </c>
      <c r="J87" s="100" t="s">
        <v>591</v>
      </c>
      <c r="K87" s="100"/>
      <c r="L87" s="284"/>
      <c r="M87" s="225"/>
      <c r="N87" s="219"/>
      <c r="O87" s="226"/>
      <c r="P87" s="221">
        <f>VLOOKUP(D87,'MidCap Intra'!$B$11:$C$568,2,0)</f>
        <v>450.5</v>
      </c>
      <c r="Q87" s="218"/>
      <c r="R87" s="37"/>
      <c r="S87" s="37" t="s">
        <v>592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</row>
    <row r="88" spans="1:39" ht="14.25" customHeight="1" x14ac:dyDescent="0.2">
      <c r="A88" s="98"/>
      <c r="B88" s="99"/>
      <c r="C88" s="143"/>
      <c r="D88" s="143"/>
      <c r="E88" s="98"/>
      <c r="F88" s="98"/>
      <c r="G88" s="98"/>
      <c r="H88" s="98"/>
      <c r="I88" s="98"/>
      <c r="J88" s="100"/>
      <c r="K88" s="100"/>
      <c r="L88" s="284"/>
      <c r="M88" s="225"/>
      <c r="N88" s="219"/>
      <c r="O88" s="226"/>
      <c r="P88" s="218"/>
      <c r="Q88" s="218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12.75" customHeight="1" x14ac:dyDescent="0.2">
      <c r="A89" s="98"/>
      <c r="B89" s="99"/>
      <c r="C89" s="143"/>
      <c r="D89" s="143"/>
      <c r="E89" s="98"/>
      <c r="F89" s="98"/>
      <c r="G89" s="98"/>
      <c r="H89" s="98"/>
      <c r="I89" s="98"/>
      <c r="J89" s="100"/>
      <c r="K89" s="100"/>
      <c r="L89" s="284"/>
      <c r="M89" s="287"/>
      <c r="N89" s="219"/>
      <c r="O89" s="219"/>
      <c r="P89" s="218"/>
      <c r="Q89" s="218"/>
      <c r="S89" s="6"/>
      <c r="T89" s="1"/>
      <c r="U89" s="1"/>
      <c r="V89" s="1"/>
      <c r="W89" s="1"/>
      <c r="X89" s="1"/>
      <c r="Y89" s="1"/>
      <c r="Z89" s="1"/>
    </row>
    <row r="90" spans="1:39" ht="12.75" customHeight="1" x14ac:dyDescent="0.2">
      <c r="A90" s="115" t="s">
        <v>594</v>
      </c>
      <c r="B90" s="115"/>
      <c r="C90" s="115"/>
      <c r="D90" s="115"/>
      <c r="E90" s="37"/>
      <c r="F90" s="122" t="s">
        <v>596</v>
      </c>
      <c r="G90" s="55"/>
      <c r="H90" s="55"/>
      <c r="I90" s="55"/>
      <c r="J90" s="6"/>
      <c r="K90" s="135"/>
      <c r="L90" s="136"/>
      <c r="M90" s="6"/>
      <c r="N90" s="105"/>
      <c r="O90" s="151"/>
      <c r="P90" s="1"/>
      <c r="Q90" s="239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39" ht="12.75" customHeight="1" x14ac:dyDescent="0.2">
      <c r="A91" s="121" t="s">
        <v>595</v>
      </c>
      <c r="B91" s="115"/>
      <c r="C91" s="115"/>
      <c r="D91" s="115"/>
      <c r="E91" s="6"/>
      <c r="F91" s="122" t="s">
        <v>599</v>
      </c>
      <c r="G91" s="6"/>
      <c r="H91" s="6" t="s">
        <v>616</v>
      </c>
      <c r="I91" s="6"/>
      <c r="J91" s="1"/>
      <c r="K91" s="6"/>
      <c r="L91" s="6"/>
      <c r="M91" s="6"/>
      <c r="N91" s="1"/>
      <c r="O91" s="1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 x14ac:dyDescent="0.2">
      <c r="A92" s="121"/>
      <c r="B92" s="115"/>
      <c r="C92" s="115"/>
      <c r="D92" s="115"/>
      <c r="E92" s="6"/>
      <c r="F92" s="122"/>
      <c r="G92" s="6"/>
      <c r="H92" s="6"/>
      <c r="I92" s="6"/>
      <c r="J92" s="1"/>
      <c r="K92" s="6"/>
      <c r="L92" s="6"/>
      <c r="M92" s="6"/>
      <c r="N92" s="1"/>
      <c r="O92" s="1"/>
      <c r="R92" s="1"/>
      <c r="S92" s="55"/>
      <c r="T92" s="1"/>
      <c r="U92" s="1"/>
      <c r="V92" s="1"/>
      <c r="W92" s="1"/>
      <c r="X92" s="1"/>
      <c r="Y92" s="1"/>
      <c r="Z92" s="1"/>
      <c r="AA92" s="1"/>
    </row>
    <row r="93" spans="1:39" ht="12.75" customHeight="1" x14ac:dyDescent="0.2">
      <c r="A93" s="121"/>
      <c r="B93" s="115"/>
      <c r="C93" s="115"/>
      <c r="D93" s="115"/>
      <c r="E93" s="6"/>
      <c r="F93" s="122"/>
      <c r="G93" s="55"/>
      <c r="H93" s="37"/>
      <c r="I93" s="55"/>
      <c r="J93" s="6"/>
      <c r="K93" s="135"/>
      <c r="L93" s="136"/>
      <c r="M93" s="6"/>
      <c r="N93" s="105"/>
      <c r="O93" s="137"/>
      <c r="P93" s="1"/>
      <c r="Q93" s="239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12.75" customHeight="1" x14ac:dyDescent="0.2">
      <c r="A94" s="121"/>
      <c r="B94" s="115"/>
      <c r="C94" s="115"/>
      <c r="D94" s="115"/>
      <c r="E94" s="6"/>
      <c r="F94" s="122"/>
      <c r="G94" s="55"/>
      <c r="H94" s="37"/>
      <c r="I94" s="55"/>
      <c r="J94" s="6"/>
      <c r="K94" s="135"/>
      <c r="L94" s="136"/>
      <c r="M94" s="6"/>
      <c r="N94" s="105"/>
      <c r="O94" s="137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 x14ac:dyDescent="0.2">
      <c r="A95" s="121"/>
      <c r="B95" s="115"/>
      <c r="C95" s="115"/>
      <c r="D95" s="115"/>
      <c r="E95" s="6"/>
      <c r="F95" s="122"/>
      <c r="G95" s="55"/>
      <c r="H95" s="37"/>
      <c r="I95" s="55"/>
      <c r="J95" s="6"/>
      <c r="K95" s="135"/>
      <c r="L95" s="136"/>
      <c r="M95" s="6"/>
      <c r="N95" s="105"/>
      <c r="O95" s="137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 x14ac:dyDescent="0.2">
      <c r="A96" s="121"/>
      <c r="B96" s="115"/>
      <c r="C96" s="115"/>
      <c r="D96" s="115"/>
      <c r="E96" s="6"/>
      <c r="F96" s="122"/>
      <c r="G96" s="55"/>
      <c r="H96" s="37"/>
      <c r="I96" s="55"/>
      <c r="J96" s="6"/>
      <c r="K96" s="135"/>
      <c r="L96" s="136"/>
      <c r="M96" s="6"/>
      <c r="N96" s="105"/>
      <c r="O96" s="137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">
      <c r="A97" s="121"/>
      <c r="B97" s="115"/>
      <c r="C97" s="115"/>
      <c r="D97" s="115"/>
      <c r="E97" s="6"/>
      <c r="F97" s="122"/>
      <c r="G97" s="55"/>
      <c r="H97" s="37"/>
      <c r="I97" s="55"/>
      <c r="J97" s="6"/>
      <c r="K97" s="135"/>
      <c r="L97" s="136"/>
      <c r="M97" s="6"/>
      <c r="N97" s="105"/>
      <c r="O97" s="137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">
      <c r="A98" s="121"/>
      <c r="B98" s="115"/>
      <c r="C98" s="115"/>
      <c r="D98" s="115"/>
      <c r="E98" s="6"/>
      <c r="F98" s="122"/>
      <c r="G98" s="55"/>
      <c r="H98" s="37"/>
      <c r="I98" s="55"/>
      <c r="J98" s="6"/>
      <c r="K98" s="135"/>
      <c r="L98" s="136"/>
      <c r="M98" s="6"/>
      <c r="N98" s="105"/>
      <c r="O98" s="137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">
      <c r="A99" s="55"/>
      <c r="B99" s="104"/>
      <c r="C99" s="104"/>
      <c r="D99" s="37"/>
      <c r="E99" s="55"/>
      <c r="F99" s="55"/>
      <c r="G99" s="55"/>
      <c r="H99" s="37"/>
      <c r="I99" s="55"/>
      <c r="J99" s="6"/>
      <c r="K99" s="135"/>
      <c r="L99" s="136"/>
      <c r="M99" s="6"/>
      <c r="N99" s="105"/>
      <c r="O99" s="137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38.25" customHeight="1" x14ac:dyDescent="0.25">
      <c r="A100" s="37"/>
      <c r="B100" s="152" t="s">
        <v>617</v>
      </c>
      <c r="C100" s="152"/>
      <c r="D100" s="152"/>
      <c r="E100" s="152"/>
      <c r="F100" s="6"/>
      <c r="G100" s="6"/>
      <c r="H100" s="131"/>
      <c r="I100" s="6"/>
      <c r="J100" s="131"/>
      <c r="K100" s="132"/>
      <c r="L100" s="6"/>
      <c r="M100" s="6"/>
      <c r="N100" s="1"/>
      <c r="O100" s="1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">
      <c r="A101" s="94" t="s">
        <v>16</v>
      </c>
      <c r="B101" s="95" t="s">
        <v>565</v>
      </c>
      <c r="C101" s="95"/>
      <c r="D101" s="96" t="s">
        <v>577</v>
      </c>
      <c r="E101" s="95" t="s">
        <v>578</v>
      </c>
      <c r="F101" s="95" t="s">
        <v>579</v>
      </c>
      <c r="G101" s="95" t="s">
        <v>618</v>
      </c>
      <c r="H101" s="95" t="s">
        <v>619</v>
      </c>
      <c r="I101" s="95" t="s">
        <v>582</v>
      </c>
      <c r="J101" s="153" t="s">
        <v>583</v>
      </c>
      <c r="K101" s="95" t="s">
        <v>584</v>
      </c>
      <c r="L101" s="95" t="s">
        <v>620</v>
      </c>
      <c r="M101" s="95" t="s">
        <v>587</v>
      </c>
      <c r="N101" s="96" t="s">
        <v>588</v>
      </c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">
      <c r="A102" s="154">
        <v>1</v>
      </c>
      <c r="B102" s="155">
        <v>41579</v>
      </c>
      <c r="C102" s="155"/>
      <c r="D102" s="156" t="s">
        <v>621</v>
      </c>
      <c r="E102" s="157" t="s">
        <v>590</v>
      </c>
      <c r="F102" s="158">
        <v>82</v>
      </c>
      <c r="G102" s="157" t="s">
        <v>622</v>
      </c>
      <c r="H102" s="157">
        <v>100</v>
      </c>
      <c r="I102" s="159">
        <v>100</v>
      </c>
      <c r="J102" s="160" t="s">
        <v>623</v>
      </c>
      <c r="K102" s="161">
        <f t="shared" ref="K102:K154" si="39">H102-F102</f>
        <v>18</v>
      </c>
      <c r="L102" s="162">
        <f t="shared" ref="L102:L154" si="40">K102/F102</f>
        <v>0.21951219512195122</v>
      </c>
      <c r="M102" s="157" t="s">
        <v>593</v>
      </c>
      <c r="N102" s="163">
        <v>42657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">
      <c r="A103" s="154">
        <v>2</v>
      </c>
      <c r="B103" s="155">
        <v>41794</v>
      </c>
      <c r="C103" s="155"/>
      <c r="D103" s="156" t="s">
        <v>624</v>
      </c>
      <c r="E103" s="157" t="s">
        <v>602</v>
      </c>
      <c r="F103" s="158">
        <v>257</v>
      </c>
      <c r="G103" s="157" t="s">
        <v>622</v>
      </c>
      <c r="H103" s="157">
        <v>300</v>
      </c>
      <c r="I103" s="159">
        <v>300</v>
      </c>
      <c r="J103" s="160" t="s">
        <v>623</v>
      </c>
      <c r="K103" s="161">
        <f t="shared" si="39"/>
        <v>43</v>
      </c>
      <c r="L103" s="162">
        <f t="shared" si="40"/>
        <v>0.16731517509727625</v>
      </c>
      <c r="M103" s="157" t="s">
        <v>593</v>
      </c>
      <c r="N103" s="163">
        <v>41822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">
      <c r="A104" s="154">
        <v>3</v>
      </c>
      <c r="B104" s="155">
        <v>41828</v>
      </c>
      <c r="C104" s="155"/>
      <c r="D104" s="156" t="s">
        <v>625</v>
      </c>
      <c r="E104" s="157" t="s">
        <v>602</v>
      </c>
      <c r="F104" s="158">
        <v>393</v>
      </c>
      <c r="G104" s="157" t="s">
        <v>622</v>
      </c>
      <c r="H104" s="157">
        <v>468</v>
      </c>
      <c r="I104" s="159">
        <v>468</v>
      </c>
      <c r="J104" s="160" t="s">
        <v>623</v>
      </c>
      <c r="K104" s="161">
        <f t="shared" si="39"/>
        <v>75</v>
      </c>
      <c r="L104" s="162">
        <f t="shared" si="40"/>
        <v>0.19083969465648856</v>
      </c>
      <c r="M104" s="157" t="s">
        <v>593</v>
      </c>
      <c r="N104" s="163">
        <v>41863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">
      <c r="A105" s="154">
        <v>4</v>
      </c>
      <c r="B105" s="155">
        <v>41857</v>
      </c>
      <c r="C105" s="155"/>
      <c r="D105" s="156" t="s">
        <v>626</v>
      </c>
      <c r="E105" s="157" t="s">
        <v>602</v>
      </c>
      <c r="F105" s="158">
        <v>205</v>
      </c>
      <c r="G105" s="157" t="s">
        <v>622</v>
      </c>
      <c r="H105" s="157">
        <v>275</v>
      </c>
      <c r="I105" s="159">
        <v>250</v>
      </c>
      <c r="J105" s="160" t="s">
        <v>623</v>
      </c>
      <c r="K105" s="161">
        <f t="shared" si="39"/>
        <v>70</v>
      </c>
      <c r="L105" s="162">
        <f t="shared" si="40"/>
        <v>0.34146341463414637</v>
      </c>
      <c r="M105" s="157" t="s">
        <v>593</v>
      </c>
      <c r="N105" s="163">
        <v>41962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">
      <c r="A106" s="154">
        <v>5</v>
      </c>
      <c r="B106" s="155">
        <v>41886</v>
      </c>
      <c r="C106" s="155"/>
      <c r="D106" s="156" t="s">
        <v>627</v>
      </c>
      <c r="E106" s="157" t="s">
        <v>602</v>
      </c>
      <c r="F106" s="158">
        <v>162</v>
      </c>
      <c r="G106" s="157" t="s">
        <v>622</v>
      </c>
      <c r="H106" s="157">
        <v>190</v>
      </c>
      <c r="I106" s="159">
        <v>190</v>
      </c>
      <c r="J106" s="160" t="s">
        <v>623</v>
      </c>
      <c r="K106" s="161">
        <f t="shared" si="39"/>
        <v>28</v>
      </c>
      <c r="L106" s="162">
        <f t="shared" si="40"/>
        <v>0.1728395061728395</v>
      </c>
      <c r="M106" s="157" t="s">
        <v>593</v>
      </c>
      <c r="N106" s="163">
        <v>42006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">
      <c r="A107" s="154">
        <v>6</v>
      </c>
      <c r="B107" s="155">
        <v>41886</v>
      </c>
      <c r="C107" s="155"/>
      <c r="D107" s="156" t="s">
        <v>628</v>
      </c>
      <c r="E107" s="157" t="s">
        <v>602</v>
      </c>
      <c r="F107" s="158">
        <v>75</v>
      </c>
      <c r="G107" s="157" t="s">
        <v>622</v>
      </c>
      <c r="H107" s="157">
        <v>91.5</v>
      </c>
      <c r="I107" s="159" t="s">
        <v>615</v>
      </c>
      <c r="J107" s="160" t="s">
        <v>629</v>
      </c>
      <c r="K107" s="161">
        <f t="shared" si="39"/>
        <v>16.5</v>
      </c>
      <c r="L107" s="162">
        <f t="shared" si="40"/>
        <v>0.22</v>
      </c>
      <c r="M107" s="157" t="s">
        <v>593</v>
      </c>
      <c r="N107" s="163">
        <v>41954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154">
        <v>7</v>
      </c>
      <c r="B108" s="155">
        <v>41913</v>
      </c>
      <c r="C108" s="155"/>
      <c r="D108" s="156" t="s">
        <v>630</v>
      </c>
      <c r="E108" s="157" t="s">
        <v>602</v>
      </c>
      <c r="F108" s="158">
        <v>850</v>
      </c>
      <c r="G108" s="157" t="s">
        <v>622</v>
      </c>
      <c r="H108" s="157">
        <v>982.5</v>
      </c>
      <c r="I108" s="159">
        <v>1050</v>
      </c>
      <c r="J108" s="160" t="s">
        <v>631</v>
      </c>
      <c r="K108" s="161">
        <f t="shared" si="39"/>
        <v>132.5</v>
      </c>
      <c r="L108" s="162">
        <f t="shared" si="40"/>
        <v>0.15588235294117647</v>
      </c>
      <c r="M108" s="157" t="s">
        <v>593</v>
      </c>
      <c r="N108" s="163">
        <v>42039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154">
        <v>8</v>
      </c>
      <c r="B109" s="155">
        <v>41913</v>
      </c>
      <c r="C109" s="155"/>
      <c r="D109" s="156" t="s">
        <v>632</v>
      </c>
      <c r="E109" s="157" t="s">
        <v>602</v>
      </c>
      <c r="F109" s="158">
        <v>475</v>
      </c>
      <c r="G109" s="157" t="s">
        <v>622</v>
      </c>
      <c r="H109" s="157">
        <v>515</v>
      </c>
      <c r="I109" s="159">
        <v>600</v>
      </c>
      <c r="J109" s="160" t="s">
        <v>633</v>
      </c>
      <c r="K109" s="161">
        <f t="shared" si="39"/>
        <v>40</v>
      </c>
      <c r="L109" s="162">
        <f t="shared" si="40"/>
        <v>8.4210526315789472E-2</v>
      </c>
      <c r="M109" s="157" t="s">
        <v>593</v>
      </c>
      <c r="N109" s="163">
        <v>41939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154">
        <v>9</v>
      </c>
      <c r="B110" s="155">
        <v>41913</v>
      </c>
      <c r="C110" s="155"/>
      <c r="D110" s="156" t="s">
        <v>634</v>
      </c>
      <c r="E110" s="157" t="s">
        <v>602</v>
      </c>
      <c r="F110" s="158">
        <v>86</v>
      </c>
      <c r="G110" s="157" t="s">
        <v>622</v>
      </c>
      <c r="H110" s="157">
        <v>99</v>
      </c>
      <c r="I110" s="159">
        <v>140</v>
      </c>
      <c r="J110" s="160" t="s">
        <v>635</v>
      </c>
      <c r="K110" s="161">
        <f t="shared" si="39"/>
        <v>13</v>
      </c>
      <c r="L110" s="162">
        <f t="shared" si="40"/>
        <v>0.15116279069767441</v>
      </c>
      <c r="M110" s="157" t="s">
        <v>593</v>
      </c>
      <c r="N110" s="163">
        <v>41939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154">
        <v>10</v>
      </c>
      <c r="B111" s="155">
        <v>41926</v>
      </c>
      <c r="C111" s="155"/>
      <c r="D111" s="156" t="s">
        <v>636</v>
      </c>
      <c r="E111" s="157" t="s">
        <v>602</v>
      </c>
      <c r="F111" s="158">
        <v>496.6</v>
      </c>
      <c r="G111" s="157" t="s">
        <v>622</v>
      </c>
      <c r="H111" s="157">
        <v>621</v>
      </c>
      <c r="I111" s="159">
        <v>580</v>
      </c>
      <c r="J111" s="160" t="s">
        <v>623</v>
      </c>
      <c r="K111" s="161">
        <f t="shared" si="39"/>
        <v>124.39999999999998</v>
      </c>
      <c r="L111" s="162">
        <f t="shared" si="40"/>
        <v>0.25050342327829234</v>
      </c>
      <c r="M111" s="157" t="s">
        <v>593</v>
      </c>
      <c r="N111" s="163">
        <v>42605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154">
        <v>11</v>
      </c>
      <c r="B112" s="155">
        <v>41926</v>
      </c>
      <c r="C112" s="155"/>
      <c r="D112" s="156" t="s">
        <v>637</v>
      </c>
      <c r="E112" s="157" t="s">
        <v>602</v>
      </c>
      <c r="F112" s="158">
        <v>2481.9</v>
      </c>
      <c r="G112" s="157" t="s">
        <v>622</v>
      </c>
      <c r="H112" s="157">
        <v>2840</v>
      </c>
      <c r="I112" s="159">
        <v>2870</v>
      </c>
      <c r="J112" s="160" t="s">
        <v>638</v>
      </c>
      <c r="K112" s="161">
        <f t="shared" si="39"/>
        <v>358.09999999999991</v>
      </c>
      <c r="L112" s="162">
        <f t="shared" si="40"/>
        <v>0.14428462065353154</v>
      </c>
      <c r="M112" s="157" t="s">
        <v>593</v>
      </c>
      <c r="N112" s="163">
        <v>42017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154">
        <v>12</v>
      </c>
      <c r="B113" s="155">
        <v>41928</v>
      </c>
      <c r="C113" s="155"/>
      <c r="D113" s="156" t="s">
        <v>639</v>
      </c>
      <c r="E113" s="157" t="s">
        <v>602</v>
      </c>
      <c r="F113" s="158">
        <v>84.5</v>
      </c>
      <c r="G113" s="157" t="s">
        <v>622</v>
      </c>
      <c r="H113" s="157">
        <v>93</v>
      </c>
      <c r="I113" s="159">
        <v>110</v>
      </c>
      <c r="J113" s="160" t="s">
        <v>640</v>
      </c>
      <c r="K113" s="161">
        <f t="shared" si="39"/>
        <v>8.5</v>
      </c>
      <c r="L113" s="162">
        <f t="shared" si="40"/>
        <v>0.10059171597633136</v>
      </c>
      <c r="M113" s="157" t="s">
        <v>593</v>
      </c>
      <c r="N113" s="163">
        <v>41939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154">
        <v>13</v>
      </c>
      <c r="B114" s="155">
        <v>41928</v>
      </c>
      <c r="C114" s="155"/>
      <c r="D114" s="156" t="s">
        <v>641</v>
      </c>
      <c r="E114" s="157" t="s">
        <v>602</v>
      </c>
      <c r="F114" s="158">
        <v>401</v>
      </c>
      <c r="G114" s="157" t="s">
        <v>622</v>
      </c>
      <c r="H114" s="157">
        <v>428</v>
      </c>
      <c r="I114" s="159">
        <v>450</v>
      </c>
      <c r="J114" s="160" t="s">
        <v>642</v>
      </c>
      <c r="K114" s="161">
        <f t="shared" si="39"/>
        <v>27</v>
      </c>
      <c r="L114" s="162">
        <f t="shared" si="40"/>
        <v>6.7331670822942641E-2</v>
      </c>
      <c r="M114" s="157" t="s">
        <v>593</v>
      </c>
      <c r="N114" s="163">
        <v>42020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154">
        <v>14</v>
      </c>
      <c r="B115" s="155">
        <v>41928</v>
      </c>
      <c r="C115" s="155"/>
      <c r="D115" s="156" t="s">
        <v>643</v>
      </c>
      <c r="E115" s="157" t="s">
        <v>602</v>
      </c>
      <c r="F115" s="158">
        <v>101</v>
      </c>
      <c r="G115" s="157" t="s">
        <v>622</v>
      </c>
      <c r="H115" s="157">
        <v>112</v>
      </c>
      <c r="I115" s="159">
        <v>120</v>
      </c>
      <c r="J115" s="160" t="s">
        <v>644</v>
      </c>
      <c r="K115" s="161">
        <f t="shared" si="39"/>
        <v>11</v>
      </c>
      <c r="L115" s="162">
        <f t="shared" si="40"/>
        <v>0.10891089108910891</v>
      </c>
      <c r="M115" s="157" t="s">
        <v>593</v>
      </c>
      <c r="N115" s="163">
        <v>41939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154">
        <v>15</v>
      </c>
      <c r="B116" s="155">
        <v>41954</v>
      </c>
      <c r="C116" s="155"/>
      <c r="D116" s="156" t="s">
        <v>645</v>
      </c>
      <c r="E116" s="157" t="s">
        <v>602</v>
      </c>
      <c r="F116" s="158">
        <v>59</v>
      </c>
      <c r="G116" s="157" t="s">
        <v>622</v>
      </c>
      <c r="H116" s="157">
        <v>76</v>
      </c>
      <c r="I116" s="159">
        <v>76</v>
      </c>
      <c r="J116" s="160" t="s">
        <v>623</v>
      </c>
      <c r="K116" s="161">
        <f t="shared" si="39"/>
        <v>17</v>
      </c>
      <c r="L116" s="162">
        <f t="shared" si="40"/>
        <v>0.28813559322033899</v>
      </c>
      <c r="M116" s="157" t="s">
        <v>593</v>
      </c>
      <c r="N116" s="163">
        <v>43032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154">
        <v>16</v>
      </c>
      <c r="B117" s="155">
        <v>41954</v>
      </c>
      <c r="C117" s="155"/>
      <c r="D117" s="156" t="s">
        <v>634</v>
      </c>
      <c r="E117" s="157" t="s">
        <v>602</v>
      </c>
      <c r="F117" s="158">
        <v>99</v>
      </c>
      <c r="G117" s="157" t="s">
        <v>622</v>
      </c>
      <c r="H117" s="157">
        <v>120</v>
      </c>
      <c r="I117" s="159">
        <v>120</v>
      </c>
      <c r="J117" s="160" t="s">
        <v>611</v>
      </c>
      <c r="K117" s="161">
        <f t="shared" si="39"/>
        <v>21</v>
      </c>
      <c r="L117" s="162">
        <f t="shared" si="40"/>
        <v>0.21212121212121213</v>
      </c>
      <c r="M117" s="157" t="s">
        <v>593</v>
      </c>
      <c r="N117" s="163">
        <v>41960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154">
        <v>17</v>
      </c>
      <c r="B118" s="155">
        <v>41956</v>
      </c>
      <c r="C118" s="155"/>
      <c r="D118" s="156" t="s">
        <v>646</v>
      </c>
      <c r="E118" s="157" t="s">
        <v>602</v>
      </c>
      <c r="F118" s="158">
        <v>22</v>
      </c>
      <c r="G118" s="157" t="s">
        <v>622</v>
      </c>
      <c r="H118" s="157">
        <v>33.549999999999997</v>
      </c>
      <c r="I118" s="159">
        <v>32</v>
      </c>
      <c r="J118" s="160" t="s">
        <v>647</v>
      </c>
      <c r="K118" s="161">
        <f t="shared" si="39"/>
        <v>11.549999999999997</v>
      </c>
      <c r="L118" s="162">
        <f t="shared" si="40"/>
        <v>0.52499999999999991</v>
      </c>
      <c r="M118" s="157" t="s">
        <v>593</v>
      </c>
      <c r="N118" s="163">
        <v>42188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154">
        <v>18</v>
      </c>
      <c r="B119" s="155">
        <v>41976</v>
      </c>
      <c r="C119" s="155"/>
      <c r="D119" s="156" t="s">
        <v>648</v>
      </c>
      <c r="E119" s="157" t="s">
        <v>602</v>
      </c>
      <c r="F119" s="158">
        <v>440</v>
      </c>
      <c r="G119" s="157" t="s">
        <v>622</v>
      </c>
      <c r="H119" s="157">
        <v>520</v>
      </c>
      <c r="I119" s="159">
        <v>520</v>
      </c>
      <c r="J119" s="160" t="s">
        <v>649</v>
      </c>
      <c r="K119" s="161">
        <f t="shared" si="39"/>
        <v>80</v>
      </c>
      <c r="L119" s="162">
        <f t="shared" si="40"/>
        <v>0.18181818181818182</v>
      </c>
      <c r="M119" s="157" t="s">
        <v>593</v>
      </c>
      <c r="N119" s="163">
        <v>42208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154">
        <v>19</v>
      </c>
      <c r="B120" s="155">
        <v>41976</v>
      </c>
      <c r="C120" s="155"/>
      <c r="D120" s="156" t="s">
        <v>650</v>
      </c>
      <c r="E120" s="157" t="s">
        <v>602</v>
      </c>
      <c r="F120" s="158">
        <v>360</v>
      </c>
      <c r="G120" s="157" t="s">
        <v>622</v>
      </c>
      <c r="H120" s="157">
        <v>427</v>
      </c>
      <c r="I120" s="159">
        <v>425</v>
      </c>
      <c r="J120" s="160" t="s">
        <v>651</v>
      </c>
      <c r="K120" s="161">
        <f t="shared" si="39"/>
        <v>67</v>
      </c>
      <c r="L120" s="162">
        <f t="shared" si="40"/>
        <v>0.18611111111111112</v>
      </c>
      <c r="M120" s="157" t="s">
        <v>593</v>
      </c>
      <c r="N120" s="163">
        <v>42058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154">
        <v>20</v>
      </c>
      <c r="B121" s="155">
        <v>42012</v>
      </c>
      <c r="C121" s="155"/>
      <c r="D121" s="156" t="s">
        <v>652</v>
      </c>
      <c r="E121" s="157" t="s">
        <v>602</v>
      </c>
      <c r="F121" s="158">
        <v>360</v>
      </c>
      <c r="G121" s="157" t="s">
        <v>622</v>
      </c>
      <c r="H121" s="157">
        <v>455</v>
      </c>
      <c r="I121" s="159">
        <v>420</v>
      </c>
      <c r="J121" s="160" t="s">
        <v>653</v>
      </c>
      <c r="K121" s="161">
        <f t="shared" si="39"/>
        <v>95</v>
      </c>
      <c r="L121" s="162">
        <f t="shared" si="40"/>
        <v>0.2638888888888889</v>
      </c>
      <c r="M121" s="157" t="s">
        <v>593</v>
      </c>
      <c r="N121" s="163">
        <v>42024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154">
        <v>21</v>
      </c>
      <c r="B122" s="155">
        <v>42012</v>
      </c>
      <c r="C122" s="155"/>
      <c r="D122" s="156" t="s">
        <v>654</v>
      </c>
      <c r="E122" s="157" t="s">
        <v>602</v>
      </c>
      <c r="F122" s="158">
        <v>130</v>
      </c>
      <c r="G122" s="157"/>
      <c r="H122" s="157">
        <v>175.5</v>
      </c>
      <c r="I122" s="159">
        <v>165</v>
      </c>
      <c r="J122" s="160" t="s">
        <v>655</v>
      </c>
      <c r="K122" s="161">
        <f t="shared" si="39"/>
        <v>45.5</v>
      </c>
      <c r="L122" s="162">
        <f t="shared" si="40"/>
        <v>0.35</v>
      </c>
      <c r="M122" s="157" t="s">
        <v>593</v>
      </c>
      <c r="N122" s="163">
        <v>43088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154">
        <v>22</v>
      </c>
      <c r="B123" s="155">
        <v>42040</v>
      </c>
      <c r="C123" s="155"/>
      <c r="D123" s="156" t="s">
        <v>403</v>
      </c>
      <c r="E123" s="157" t="s">
        <v>590</v>
      </c>
      <c r="F123" s="158">
        <v>98</v>
      </c>
      <c r="G123" s="157"/>
      <c r="H123" s="157">
        <v>120</v>
      </c>
      <c r="I123" s="159">
        <v>120</v>
      </c>
      <c r="J123" s="160" t="s">
        <v>623</v>
      </c>
      <c r="K123" s="161">
        <f t="shared" si="39"/>
        <v>22</v>
      </c>
      <c r="L123" s="162">
        <f t="shared" si="40"/>
        <v>0.22448979591836735</v>
      </c>
      <c r="M123" s="157" t="s">
        <v>593</v>
      </c>
      <c r="N123" s="163">
        <v>42753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154">
        <v>23</v>
      </c>
      <c r="B124" s="155">
        <v>42040</v>
      </c>
      <c r="C124" s="155"/>
      <c r="D124" s="156" t="s">
        <v>656</v>
      </c>
      <c r="E124" s="157" t="s">
        <v>590</v>
      </c>
      <c r="F124" s="158">
        <v>196</v>
      </c>
      <c r="G124" s="157"/>
      <c r="H124" s="157">
        <v>262</v>
      </c>
      <c r="I124" s="159">
        <v>255</v>
      </c>
      <c r="J124" s="160" t="s">
        <v>623</v>
      </c>
      <c r="K124" s="161">
        <f t="shared" si="39"/>
        <v>66</v>
      </c>
      <c r="L124" s="162">
        <f t="shared" si="40"/>
        <v>0.33673469387755101</v>
      </c>
      <c r="M124" s="157" t="s">
        <v>593</v>
      </c>
      <c r="N124" s="163">
        <v>42599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164">
        <v>24</v>
      </c>
      <c r="B125" s="165">
        <v>42067</v>
      </c>
      <c r="C125" s="165"/>
      <c r="D125" s="166" t="s">
        <v>402</v>
      </c>
      <c r="E125" s="167" t="s">
        <v>590</v>
      </c>
      <c r="F125" s="168">
        <v>235</v>
      </c>
      <c r="G125" s="168"/>
      <c r="H125" s="169">
        <v>77</v>
      </c>
      <c r="I125" s="169" t="s">
        <v>657</v>
      </c>
      <c r="J125" s="170" t="s">
        <v>658</v>
      </c>
      <c r="K125" s="171">
        <f t="shared" si="39"/>
        <v>-158</v>
      </c>
      <c r="L125" s="172">
        <f t="shared" si="40"/>
        <v>-0.67234042553191486</v>
      </c>
      <c r="M125" s="168" t="s">
        <v>603</v>
      </c>
      <c r="N125" s="165">
        <v>43522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154">
        <v>25</v>
      </c>
      <c r="B126" s="155">
        <v>42067</v>
      </c>
      <c r="C126" s="155"/>
      <c r="D126" s="156" t="s">
        <v>659</v>
      </c>
      <c r="E126" s="157" t="s">
        <v>590</v>
      </c>
      <c r="F126" s="158">
        <v>185</v>
      </c>
      <c r="G126" s="157"/>
      <c r="H126" s="157">
        <v>224</v>
      </c>
      <c r="I126" s="159" t="s">
        <v>660</v>
      </c>
      <c r="J126" s="160" t="s">
        <v>623</v>
      </c>
      <c r="K126" s="161">
        <f t="shared" si="39"/>
        <v>39</v>
      </c>
      <c r="L126" s="162">
        <f t="shared" si="40"/>
        <v>0.21081081081081082</v>
      </c>
      <c r="M126" s="157" t="s">
        <v>593</v>
      </c>
      <c r="N126" s="163">
        <v>42647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164">
        <v>26</v>
      </c>
      <c r="B127" s="165">
        <v>42090</v>
      </c>
      <c r="C127" s="165"/>
      <c r="D127" s="173" t="s">
        <v>661</v>
      </c>
      <c r="E127" s="168" t="s">
        <v>590</v>
      </c>
      <c r="F127" s="168">
        <v>49.5</v>
      </c>
      <c r="G127" s="169"/>
      <c r="H127" s="169">
        <v>15.85</v>
      </c>
      <c r="I127" s="169">
        <v>67</v>
      </c>
      <c r="J127" s="170" t="s">
        <v>662</v>
      </c>
      <c r="K127" s="169">
        <f t="shared" si="39"/>
        <v>-33.65</v>
      </c>
      <c r="L127" s="174">
        <f t="shared" si="40"/>
        <v>-0.67979797979797973</v>
      </c>
      <c r="M127" s="168" t="s">
        <v>603</v>
      </c>
      <c r="N127" s="175">
        <v>43627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154">
        <v>27</v>
      </c>
      <c r="B128" s="155">
        <v>42093</v>
      </c>
      <c r="C128" s="155"/>
      <c r="D128" s="156" t="s">
        <v>663</v>
      </c>
      <c r="E128" s="157" t="s">
        <v>590</v>
      </c>
      <c r="F128" s="158">
        <v>183.5</v>
      </c>
      <c r="G128" s="157"/>
      <c r="H128" s="157">
        <v>219</v>
      </c>
      <c r="I128" s="159">
        <v>218</v>
      </c>
      <c r="J128" s="160" t="s">
        <v>664</v>
      </c>
      <c r="K128" s="161">
        <f t="shared" si="39"/>
        <v>35.5</v>
      </c>
      <c r="L128" s="162">
        <f t="shared" si="40"/>
        <v>0.19346049046321526</v>
      </c>
      <c r="M128" s="157" t="s">
        <v>593</v>
      </c>
      <c r="N128" s="163">
        <v>42103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154">
        <v>28</v>
      </c>
      <c r="B129" s="155">
        <v>42114</v>
      </c>
      <c r="C129" s="155"/>
      <c r="D129" s="156" t="s">
        <v>665</v>
      </c>
      <c r="E129" s="157" t="s">
        <v>590</v>
      </c>
      <c r="F129" s="158">
        <f>(227+237)/2</f>
        <v>232</v>
      </c>
      <c r="G129" s="157"/>
      <c r="H129" s="157">
        <v>298</v>
      </c>
      <c r="I129" s="159">
        <v>298</v>
      </c>
      <c r="J129" s="160" t="s">
        <v>623</v>
      </c>
      <c r="K129" s="161">
        <f t="shared" si="39"/>
        <v>66</v>
      </c>
      <c r="L129" s="162">
        <f t="shared" si="40"/>
        <v>0.28448275862068967</v>
      </c>
      <c r="M129" s="157" t="s">
        <v>593</v>
      </c>
      <c r="N129" s="163">
        <v>42823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154">
        <v>29</v>
      </c>
      <c r="B130" s="155">
        <v>42128</v>
      </c>
      <c r="C130" s="155"/>
      <c r="D130" s="156" t="s">
        <v>666</v>
      </c>
      <c r="E130" s="157" t="s">
        <v>602</v>
      </c>
      <c r="F130" s="158">
        <v>385</v>
      </c>
      <c r="G130" s="157"/>
      <c r="H130" s="157">
        <f>212.5+331</f>
        <v>543.5</v>
      </c>
      <c r="I130" s="159">
        <v>510</v>
      </c>
      <c r="J130" s="160" t="s">
        <v>667</v>
      </c>
      <c r="K130" s="161">
        <f t="shared" si="39"/>
        <v>158.5</v>
      </c>
      <c r="L130" s="162">
        <f t="shared" si="40"/>
        <v>0.41168831168831171</v>
      </c>
      <c r="M130" s="157" t="s">
        <v>593</v>
      </c>
      <c r="N130" s="163">
        <v>42235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154">
        <v>30</v>
      </c>
      <c r="B131" s="155">
        <v>42128</v>
      </c>
      <c r="C131" s="155"/>
      <c r="D131" s="156" t="s">
        <v>668</v>
      </c>
      <c r="E131" s="157" t="s">
        <v>602</v>
      </c>
      <c r="F131" s="158">
        <v>115.5</v>
      </c>
      <c r="G131" s="157"/>
      <c r="H131" s="157">
        <v>146</v>
      </c>
      <c r="I131" s="159">
        <v>142</v>
      </c>
      <c r="J131" s="160" t="s">
        <v>669</v>
      </c>
      <c r="K131" s="161">
        <f t="shared" si="39"/>
        <v>30.5</v>
      </c>
      <c r="L131" s="162">
        <f t="shared" si="40"/>
        <v>0.26406926406926406</v>
      </c>
      <c r="M131" s="157" t="s">
        <v>593</v>
      </c>
      <c r="N131" s="163">
        <v>42202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154">
        <v>31</v>
      </c>
      <c r="B132" s="155">
        <v>42151</v>
      </c>
      <c r="C132" s="155"/>
      <c r="D132" s="156" t="s">
        <v>540</v>
      </c>
      <c r="E132" s="157" t="s">
        <v>602</v>
      </c>
      <c r="F132" s="158">
        <v>237.5</v>
      </c>
      <c r="G132" s="157"/>
      <c r="H132" s="157">
        <v>279.5</v>
      </c>
      <c r="I132" s="159">
        <v>278</v>
      </c>
      <c r="J132" s="160" t="s">
        <v>623</v>
      </c>
      <c r="K132" s="161">
        <f t="shared" si="39"/>
        <v>42</v>
      </c>
      <c r="L132" s="162">
        <f t="shared" si="40"/>
        <v>0.17684210526315788</v>
      </c>
      <c r="M132" s="157" t="s">
        <v>593</v>
      </c>
      <c r="N132" s="163">
        <v>42222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154">
        <v>32</v>
      </c>
      <c r="B133" s="155">
        <v>42174</v>
      </c>
      <c r="C133" s="155"/>
      <c r="D133" s="156" t="s">
        <v>641</v>
      </c>
      <c r="E133" s="157" t="s">
        <v>590</v>
      </c>
      <c r="F133" s="158">
        <v>340</v>
      </c>
      <c r="G133" s="157"/>
      <c r="H133" s="157">
        <v>448</v>
      </c>
      <c r="I133" s="159">
        <v>448</v>
      </c>
      <c r="J133" s="160" t="s">
        <v>623</v>
      </c>
      <c r="K133" s="161">
        <f t="shared" si="39"/>
        <v>108</v>
      </c>
      <c r="L133" s="162">
        <f t="shared" si="40"/>
        <v>0.31764705882352939</v>
      </c>
      <c r="M133" s="157" t="s">
        <v>593</v>
      </c>
      <c r="N133" s="163">
        <v>43018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154">
        <v>33</v>
      </c>
      <c r="B134" s="155">
        <v>42191</v>
      </c>
      <c r="C134" s="155"/>
      <c r="D134" s="156" t="s">
        <v>670</v>
      </c>
      <c r="E134" s="157" t="s">
        <v>590</v>
      </c>
      <c r="F134" s="158">
        <v>390</v>
      </c>
      <c r="G134" s="157"/>
      <c r="H134" s="157">
        <v>460</v>
      </c>
      <c r="I134" s="159">
        <v>460</v>
      </c>
      <c r="J134" s="160" t="s">
        <v>623</v>
      </c>
      <c r="K134" s="161">
        <f t="shared" si="39"/>
        <v>70</v>
      </c>
      <c r="L134" s="162">
        <f t="shared" si="40"/>
        <v>0.17948717948717949</v>
      </c>
      <c r="M134" s="157" t="s">
        <v>593</v>
      </c>
      <c r="N134" s="163">
        <v>42478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164">
        <v>34</v>
      </c>
      <c r="B135" s="165">
        <v>42195</v>
      </c>
      <c r="C135" s="165"/>
      <c r="D135" s="166" t="s">
        <v>671</v>
      </c>
      <c r="E135" s="167" t="s">
        <v>590</v>
      </c>
      <c r="F135" s="168">
        <v>122.5</v>
      </c>
      <c r="G135" s="168"/>
      <c r="H135" s="169">
        <v>61</v>
      </c>
      <c r="I135" s="169">
        <v>172</v>
      </c>
      <c r="J135" s="170" t="s">
        <v>672</v>
      </c>
      <c r="K135" s="171">
        <f t="shared" si="39"/>
        <v>-61.5</v>
      </c>
      <c r="L135" s="172">
        <f t="shared" si="40"/>
        <v>-0.50204081632653064</v>
      </c>
      <c r="M135" s="168" t="s">
        <v>603</v>
      </c>
      <c r="N135" s="165">
        <v>43333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154">
        <v>35</v>
      </c>
      <c r="B136" s="155">
        <v>42219</v>
      </c>
      <c r="C136" s="155"/>
      <c r="D136" s="156" t="s">
        <v>673</v>
      </c>
      <c r="E136" s="157" t="s">
        <v>590</v>
      </c>
      <c r="F136" s="158">
        <v>297.5</v>
      </c>
      <c r="G136" s="157"/>
      <c r="H136" s="157">
        <v>350</v>
      </c>
      <c r="I136" s="159">
        <v>360</v>
      </c>
      <c r="J136" s="160" t="s">
        <v>674</v>
      </c>
      <c r="K136" s="161">
        <f t="shared" si="39"/>
        <v>52.5</v>
      </c>
      <c r="L136" s="162">
        <f t="shared" si="40"/>
        <v>0.17647058823529413</v>
      </c>
      <c r="M136" s="157" t="s">
        <v>593</v>
      </c>
      <c r="N136" s="163">
        <v>42232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154">
        <v>36</v>
      </c>
      <c r="B137" s="155">
        <v>42219</v>
      </c>
      <c r="C137" s="155"/>
      <c r="D137" s="156" t="s">
        <v>675</v>
      </c>
      <c r="E137" s="157" t="s">
        <v>590</v>
      </c>
      <c r="F137" s="158">
        <v>115.5</v>
      </c>
      <c r="G137" s="157"/>
      <c r="H137" s="157">
        <v>149</v>
      </c>
      <c r="I137" s="159">
        <v>140</v>
      </c>
      <c r="J137" s="160" t="s">
        <v>676</v>
      </c>
      <c r="K137" s="161">
        <f t="shared" si="39"/>
        <v>33.5</v>
      </c>
      <c r="L137" s="162">
        <f t="shared" si="40"/>
        <v>0.29004329004329005</v>
      </c>
      <c r="M137" s="157" t="s">
        <v>593</v>
      </c>
      <c r="N137" s="163">
        <v>42740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154">
        <v>37</v>
      </c>
      <c r="B138" s="155">
        <v>42251</v>
      </c>
      <c r="C138" s="155"/>
      <c r="D138" s="156" t="s">
        <v>540</v>
      </c>
      <c r="E138" s="157" t="s">
        <v>590</v>
      </c>
      <c r="F138" s="158">
        <v>226</v>
      </c>
      <c r="G138" s="157"/>
      <c r="H138" s="157">
        <v>292</v>
      </c>
      <c r="I138" s="159">
        <v>292</v>
      </c>
      <c r="J138" s="160" t="s">
        <v>677</v>
      </c>
      <c r="K138" s="161">
        <f t="shared" si="39"/>
        <v>66</v>
      </c>
      <c r="L138" s="162">
        <f t="shared" si="40"/>
        <v>0.29203539823008851</v>
      </c>
      <c r="M138" s="157" t="s">
        <v>593</v>
      </c>
      <c r="N138" s="163">
        <v>42286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154">
        <v>38</v>
      </c>
      <c r="B139" s="155">
        <v>42254</v>
      </c>
      <c r="C139" s="155"/>
      <c r="D139" s="156" t="s">
        <v>665</v>
      </c>
      <c r="E139" s="157" t="s">
        <v>590</v>
      </c>
      <c r="F139" s="158">
        <v>232.5</v>
      </c>
      <c r="G139" s="157"/>
      <c r="H139" s="157">
        <v>312.5</v>
      </c>
      <c r="I139" s="159">
        <v>310</v>
      </c>
      <c r="J139" s="160" t="s">
        <v>623</v>
      </c>
      <c r="K139" s="161">
        <f t="shared" si="39"/>
        <v>80</v>
      </c>
      <c r="L139" s="162">
        <f t="shared" si="40"/>
        <v>0.34408602150537637</v>
      </c>
      <c r="M139" s="157" t="s">
        <v>593</v>
      </c>
      <c r="N139" s="163">
        <v>42823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154">
        <v>39</v>
      </c>
      <c r="B140" s="155">
        <v>42268</v>
      </c>
      <c r="C140" s="155"/>
      <c r="D140" s="156" t="s">
        <v>678</v>
      </c>
      <c r="E140" s="157" t="s">
        <v>590</v>
      </c>
      <c r="F140" s="158">
        <v>196.5</v>
      </c>
      <c r="G140" s="157"/>
      <c r="H140" s="157">
        <v>238</v>
      </c>
      <c r="I140" s="159">
        <v>238</v>
      </c>
      <c r="J140" s="160" t="s">
        <v>677</v>
      </c>
      <c r="K140" s="161">
        <f t="shared" si="39"/>
        <v>41.5</v>
      </c>
      <c r="L140" s="162">
        <f t="shared" si="40"/>
        <v>0.21119592875318066</v>
      </c>
      <c r="M140" s="157" t="s">
        <v>593</v>
      </c>
      <c r="N140" s="163">
        <v>42291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154">
        <v>40</v>
      </c>
      <c r="B141" s="155">
        <v>42271</v>
      </c>
      <c r="C141" s="155"/>
      <c r="D141" s="156" t="s">
        <v>621</v>
      </c>
      <c r="E141" s="157" t="s">
        <v>590</v>
      </c>
      <c r="F141" s="158">
        <v>65</v>
      </c>
      <c r="G141" s="157"/>
      <c r="H141" s="157">
        <v>82</v>
      </c>
      <c r="I141" s="159">
        <v>82</v>
      </c>
      <c r="J141" s="160" t="s">
        <v>677</v>
      </c>
      <c r="K141" s="161">
        <f t="shared" si="39"/>
        <v>17</v>
      </c>
      <c r="L141" s="162">
        <f t="shared" si="40"/>
        <v>0.26153846153846155</v>
      </c>
      <c r="M141" s="157" t="s">
        <v>593</v>
      </c>
      <c r="N141" s="163">
        <v>42578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154">
        <v>41</v>
      </c>
      <c r="B142" s="155">
        <v>42291</v>
      </c>
      <c r="C142" s="155"/>
      <c r="D142" s="156" t="s">
        <v>679</v>
      </c>
      <c r="E142" s="157" t="s">
        <v>590</v>
      </c>
      <c r="F142" s="158">
        <v>144</v>
      </c>
      <c r="G142" s="157"/>
      <c r="H142" s="157">
        <v>182.5</v>
      </c>
      <c r="I142" s="159">
        <v>181</v>
      </c>
      <c r="J142" s="160" t="s">
        <v>677</v>
      </c>
      <c r="K142" s="161">
        <f t="shared" si="39"/>
        <v>38.5</v>
      </c>
      <c r="L142" s="162">
        <f t="shared" si="40"/>
        <v>0.2673611111111111</v>
      </c>
      <c r="M142" s="157" t="s">
        <v>593</v>
      </c>
      <c r="N142" s="163">
        <v>42817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154">
        <v>42</v>
      </c>
      <c r="B143" s="155">
        <v>42291</v>
      </c>
      <c r="C143" s="155"/>
      <c r="D143" s="156" t="s">
        <v>680</v>
      </c>
      <c r="E143" s="157" t="s">
        <v>590</v>
      </c>
      <c r="F143" s="158">
        <v>264</v>
      </c>
      <c r="G143" s="157"/>
      <c r="H143" s="157">
        <v>311</v>
      </c>
      <c r="I143" s="159">
        <v>311</v>
      </c>
      <c r="J143" s="160" t="s">
        <v>677</v>
      </c>
      <c r="K143" s="161">
        <f t="shared" si="39"/>
        <v>47</v>
      </c>
      <c r="L143" s="162">
        <f t="shared" si="40"/>
        <v>0.17803030303030304</v>
      </c>
      <c r="M143" s="157" t="s">
        <v>593</v>
      </c>
      <c r="N143" s="163">
        <v>42604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154">
        <v>43</v>
      </c>
      <c r="B144" s="155">
        <v>42318</v>
      </c>
      <c r="C144" s="155"/>
      <c r="D144" s="156" t="s">
        <v>681</v>
      </c>
      <c r="E144" s="157" t="s">
        <v>602</v>
      </c>
      <c r="F144" s="158">
        <v>549.5</v>
      </c>
      <c r="G144" s="157"/>
      <c r="H144" s="157">
        <v>630</v>
      </c>
      <c r="I144" s="159">
        <v>630</v>
      </c>
      <c r="J144" s="160" t="s">
        <v>677</v>
      </c>
      <c r="K144" s="161">
        <f t="shared" si="39"/>
        <v>80.5</v>
      </c>
      <c r="L144" s="162">
        <f t="shared" si="40"/>
        <v>0.1464968152866242</v>
      </c>
      <c r="M144" s="157" t="s">
        <v>593</v>
      </c>
      <c r="N144" s="163">
        <v>42419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154">
        <v>44</v>
      </c>
      <c r="B145" s="155">
        <v>42342</v>
      </c>
      <c r="C145" s="155"/>
      <c r="D145" s="156" t="s">
        <v>682</v>
      </c>
      <c r="E145" s="157" t="s">
        <v>590</v>
      </c>
      <c r="F145" s="158">
        <v>1027.5</v>
      </c>
      <c r="G145" s="157"/>
      <c r="H145" s="157">
        <v>1315</v>
      </c>
      <c r="I145" s="159">
        <v>1250</v>
      </c>
      <c r="J145" s="160" t="s">
        <v>677</v>
      </c>
      <c r="K145" s="161">
        <f t="shared" si="39"/>
        <v>287.5</v>
      </c>
      <c r="L145" s="162">
        <f t="shared" si="40"/>
        <v>0.27980535279805352</v>
      </c>
      <c r="M145" s="157" t="s">
        <v>593</v>
      </c>
      <c r="N145" s="163">
        <v>43244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154">
        <v>45</v>
      </c>
      <c r="B146" s="155">
        <v>42367</v>
      </c>
      <c r="C146" s="155"/>
      <c r="D146" s="156" t="s">
        <v>683</v>
      </c>
      <c r="E146" s="157" t="s">
        <v>590</v>
      </c>
      <c r="F146" s="158">
        <v>465</v>
      </c>
      <c r="G146" s="157"/>
      <c r="H146" s="157">
        <v>540</v>
      </c>
      <c r="I146" s="159">
        <v>540</v>
      </c>
      <c r="J146" s="160" t="s">
        <v>677</v>
      </c>
      <c r="K146" s="161">
        <f t="shared" si="39"/>
        <v>75</v>
      </c>
      <c r="L146" s="162">
        <f t="shared" si="40"/>
        <v>0.16129032258064516</v>
      </c>
      <c r="M146" s="157" t="s">
        <v>593</v>
      </c>
      <c r="N146" s="163">
        <v>42530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154">
        <v>46</v>
      </c>
      <c r="B147" s="155">
        <v>42380</v>
      </c>
      <c r="C147" s="155"/>
      <c r="D147" s="156" t="s">
        <v>403</v>
      </c>
      <c r="E147" s="157" t="s">
        <v>602</v>
      </c>
      <c r="F147" s="158">
        <v>81</v>
      </c>
      <c r="G147" s="157"/>
      <c r="H147" s="157">
        <v>110</v>
      </c>
      <c r="I147" s="159">
        <v>110</v>
      </c>
      <c r="J147" s="160" t="s">
        <v>677</v>
      </c>
      <c r="K147" s="161">
        <f t="shared" si="39"/>
        <v>29</v>
      </c>
      <c r="L147" s="162">
        <f t="shared" si="40"/>
        <v>0.35802469135802467</v>
      </c>
      <c r="M147" s="157" t="s">
        <v>593</v>
      </c>
      <c r="N147" s="163">
        <v>42745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154">
        <v>47</v>
      </c>
      <c r="B148" s="155">
        <v>42382</v>
      </c>
      <c r="C148" s="155"/>
      <c r="D148" s="156" t="s">
        <v>684</v>
      </c>
      <c r="E148" s="157" t="s">
        <v>602</v>
      </c>
      <c r="F148" s="158">
        <v>417.5</v>
      </c>
      <c r="G148" s="157"/>
      <c r="H148" s="157">
        <v>547</v>
      </c>
      <c r="I148" s="159">
        <v>535</v>
      </c>
      <c r="J148" s="160" t="s">
        <v>677</v>
      </c>
      <c r="K148" s="161">
        <f t="shared" si="39"/>
        <v>129.5</v>
      </c>
      <c r="L148" s="162">
        <f t="shared" si="40"/>
        <v>0.31017964071856285</v>
      </c>
      <c r="M148" s="157" t="s">
        <v>593</v>
      </c>
      <c r="N148" s="163">
        <v>42578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154">
        <v>48</v>
      </c>
      <c r="B149" s="155">
        <v>42408</v>
      </c>
      <c r="C149" s="155"/>
      <c r="D149" s="156" t="s">
        <v>685</v>
      </c>
      <c r="E149" s="157" t="s">
        <v>590</v>
      </c>
      <c r="F149" s="158">
        <v>650</v>
      </c>
      <c r="G149" s="157"/>
      <c r="H149" s="157">
        <v>800</v>
      </c>
      <c r="I149" s="159">
        <v>800</v>
      </c>
      <c r="J149" s="160" t="s">
        <v>677</v>
      </c>
      <c r="K149" s="161">
        <f t="shared" si="39"/>
        <v>150</v>
      </c>
      <c r="L149" s="162">
        <f t="shared" si="40"/>
        <v>0.23076923076923078</v>
      </c>
      <c r="M149" s="157" t="s">
        <v>593</v>
      </c>
      <c r="N149" s="163">
        <v>43154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154">
        <v>49</v>
      </c>
      <c r="B150" s="155">
        <v>42433</v>
      </c>
      <c r="C150" s="155"/>
      <c r="D150" s="156" t="s">
        <v>237</v>
      </c>
      <c r="E150" s="157" t="s">
        <v>590</v>
      </c>
      <c r="F150" s="158">
        <v>437.5</v>
      </c>
      <c r="G150" s="157"/>
      <c r="H150" s="157">
        <v>504.5</v>
      </c>
      <c r="I150" s="159">
        <v>522</v>
      </c>
      <c r="J150" s="160" t="s">
        <v>686</v>
      </c>
      <c r="K150" s="161">
        <f t="shared" si="39"/>
        <v>67</v>
      </c>
      <c r="L150" s="162">
        <f t="shared" si="40"/>
        <v>0.15314285714285714</v>
      </c>
      <c r="M150" s="157" t="s">
        <v>593</v>
      </c>
      <c r="N150" s="163">
        <v>42480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154">
        <v>50</v>
      </c>
      <c r="B151" s="155">
        <v>42438</v>
      </c>
      <c r="C151" s="155"/>
      <c r="D151" s="156" t="s">
        <v>687</v>
      </c>
      <c r="E151" s="157" t="s">
        <v>590</v>
      </c>
      <c r="F151" s="158">
        <v>189.5</v>
      </c>
      <c r="G151" s="157"/>
      <c r="H151" s="157">
        <v>218</v>
      </c>
      <c r="I151" s="159">
        <v>218</v>
      </c>
      <c r="J151" s="160" t="s">
        <v>677</v>
      </c>
      <c r="K151" s="161">
        <f t="shared" si="39"/>
        <v>28.5</v>
      </c>
      <c r="L151" s="162">
        <f t="shared" si="40"/>
        <v>0.15039577836411611</v>
      </c>
      <c r="M151" s="157" t="s">
        <v>593</v>
      </c>
      <c r="N151" s="163">
        <v>43034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164">
        <v>51</v>
      </c>
      <c r="B152" s="165">
        <v>42471</v>
      </c>
      <c r="C152" s="165"/>
      <c r="D152" s="173" t="s">
        <v>688</v>
      </c>
      <c r="E152" s="168" t="s">
        <v>590</v>
      </c>
      <c r="F152" s="168">
        <v>36.5</v>
      </c>
      <c r="G152" s="169"/>
      <c r="H152" s="169">
        <v>15.85</v>
      </c>
      <c r="I152" s="169">
        <v>60</v>
      </c>
      <c r="J152" s="170" t="s">
        <v>689</v>
      </c>
      <c r="K152" s="171">
        <f t="shared" si="39"/>
        <v>-20.65</v>
      </c>
      <c r="L152" s="172">
        <f t="shared" si="40"/>
        <v>-0.5657534246575342</v>
      </c>
      <c r="M152" s="168" t="s">
        <v>603</v>
      </c>
      <c r="N152" s="176">
        <v>43627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154">
        <v>52</v>
      </c>
      <c r="B153" s="155">
        <v>42472</v>
      </c>
      <c r="C153" s="155"/>
      <c r="D153" s="156" t="s">
        <v>690</v>
      </c>
      <c r="E153" s="157" t="s">
        <v>590</v>
      </c>
      <c r="F153" s="158">
        <v>93</v>
      </c>
      <c r="G153" s="157"/>
      <c r="H153" s="157">
        <v>149</v>
      </c>
      <c r="I153" s="159">
        <v>140</v>
      </c>
      <c r="J153" s="160" t="s">
        <v>691</v>
      </c>
      <c r="K153" s="161">
        <f t="shared" si="39"/>
        <v>56</v>
      </c>
      <c r="L153" s="162">
        <f t="shared" si="40"/>
        <v>0.60215053763440862</v>
      </c>
      <c r="M153" s="157" t="s">
        <v>593</v>
      </c>
      <c r="N153" s="163">
        <v>42740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154">
        <v>53</v>
      </c>
      <c r="B154" s="155">
        <v>42472</v>
      </c>
      <c r="C154" s="155"/>
      <c r="D154" s="156" t="s">
        <v>692</v>
      </c>
      <c r="E154" s="157" t="s">
        <v>590</v>
      </c>
      <c r="F154" s="158">
        <v>130</v>
      </c>
      <c r="G154" s="157"/>
      <c r="H154" s="157">
        <v>150</v>
      </c>
      <c r="I154" s="159" t="s">
        <v>693</v>
      </c>
      <c r="J154" s="160" t="s">
        <v>677</v>
      </c>
      <c r="K154" s="161">
        <f t="shared" si="39"/>
        <v>20</v>
      </c>
      <c r="L154" s="162">
        <f t="shared" si="40"/>
        <v>0.15384615384615385</v>
      </c>
      <c r="M154" s="157" t="s">
        <v>593</v>
      </c>
      <c r="N154" s="163">
        <v>42564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154">
        <v>54</v>
      </c>
      <c r="B155" s="155">
        <v>42473</v>
      </c>
      <c r="C155" s="155"/>
      <c r="D155" s="156" t="s">
        <v>694</v>
      </c>
      <c r="E155" s="157" t="s">
        <v>590</v>
      </c>
      <c r="F155" s="158">
        <v>196</v>
      </c>
      <c r="G155" s="157"/>
      <c r="H155" s="157">
        <v>299</v>
      </c>
      <c r="I155" s="159">
        <v>299</v>
      </c>
      <c r="J155" s="160" t="s">
        <v>677</v>
      </c>
      <c r="K155" s="161">
        <v>103</v>
      </c>
      <c r="L155" s="162">
        <v>0.52551020408163296</v>
      </c>
      <c r="M155" s="157" t="s">
        <v>593</v>
      </c>
      <c r="N155" s="163">
        <v>42620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154">
        <v>55</v>
      </c>
      <c r="B156" s="155">
        <v>42473</v>
      </c>
      <c r="C156" s="155"/>
      <c r="D156" s="156" t="s">
        <v>695</v>
      </c>
      <c r="E156" s="157" t="s">
        <v>590</v>
      </c>
      <c r="F156" s="158">
        <v>88</v>
      </c>
      <c r="G156" s="157"/>
      <c r="H156" s="157">
        <v>103</v>
      </c>
      <c r="I156" s="159">
        <v>103</v>
      </c>
      <c r="J156" s="160" t="s">
        <v>677</v>
      </c>
      <c r="K156" s="161">
        <v>15</v>
      </c>
      <c r="L156" s="162">
        <v>0.170454545454545</v>
      </c>
      <c r="M156" s="157" t="s">
        <v>593</v>
      </c>
      <c r="N156" s="163">
        <v>42530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154">
        <v>56</v>
      </c>
      <c r="B157" s="155">
        <v>42492</v>
      </c>
      <c r="C157" s="155"/>
      <c r="D157" s="156" t="s">
        <v>696</v>
      </c>
      <c r="E157" s="157" t="s">
        <v>590</v>
      </c>
      <c r="F157" s="158">
        <v>127.5</v>
      </c>
      <c r="G157" s="157"/>
      <c r="H157" s="157">
        <v>148</v>
      </c>
      <c r="I157" s="159" t="s">
        <v>697</v>
      </c>
      <c r="J157" s="160" t="s">
        <v>677</v>
      </c>
      <c r="K157" s="161">
        <f t="shared" ref="K157:K161" si="41">H157-F157</f>
        <v>20.5</v>
      </c>
      <c r="L157" s="162">
        <f t="shared" ref="L157:L161" si="42">K157/F157</f>
        <v>0.16078431372549021</v>
      </c>
      <c r="M157" s="157" t="s">
        <v>593</v>
      </c>
      <c r="N157" s="163">
        <v>42564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154">
        <v>57</v>
      </c>
      <c r="B158" s="155">
        <v>42493</v>
      </c>
      <c r="C158" s="155"/>
      <c r="D158" s="156" t="s">
        <v>698</v>
      </c>
      <c r="E158" s="157" t="s">
        <v>590</v>
      </c>
      <c r="F158" s="158">
        <v>675</v>
      </c>
      <c r="G158" s="157"/>
      <c r="H158" s="157">
        <v>815</v>
      </c>
      <c r="I158" s="159" t="s">
        <v>699</v>
      </c>
      <c r="J158" s="160" t="s">
        <v>677</v>
      </c>
      <c r="K158" s="161">
        <f t="shared" si="41"/>
        <v>140</v>
      </c>
      <c r="L158" s="162">
        <f t="shared" si="42"/>
        <v>0.2074074074074074</v>
      </c>
      <c r="M158" s="157" t="s">
        <v>593</v>
      </c>
      <c r="N158" s="163">
        <v>43154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164">
        <v>58</v>
      </c>
      <c r="B159" s="165">
        <v>42522</v>
      </c>
      <c r="C159" s="165"/>
      <c r="D159" s="166" t="s">
        <v>700</v>
      </c>
      <c r="E159" s="167" t="s">
        <v>590</v>
      </c>
      <c r="F159" s="168">
        <v>500</v>
      </c>
      <c r="G159" s="168"/>
      <c r="H159" s="169">
        <v>232.5</v>
      </c>
      <c r="I159" s="169" t="s">
        <v>701</v>
      </c>
      <c r="J159" s="170" t="s">
        <v>702</v>
      </c>
      <c r="K159" s="171">
        <f t="shared" si="41"/>
        <v>-267.5</v>
      </c>
      <c r="L159" s="172">
        <f t="shared" si="42"/>
        <v>-0.53500000000000003</v>
      </c>
      <c r="M159" s="168" t="s">
        <v>603</v>
      </c>
      <c r="N159" s="165">
        <v>43735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154">
        <v>59</v>
      </c>
      <c r="B160" s="155">
        <v>42527</v>
      </c>
      <c r="C160" s="155"/>
      <c r="D160" s="156" t="s">
        <v>542</v>
      </c>
      <c r="E160" s="157" t="s">
        <v>590</v>
      </c>
      <c r="F160" s="158">
        <v>110</v>
      </c>
      <c r="G160" s="157"/>
      <c r="H160" s="157">
        <v>126.5</v>
      </c>
      <c r="I160" s="159">
        <v>125</v>
      </c>
      <c r="J160" s="160" t="s">
        <v>629</v>
      </c>
      <c r="K160" s="161">
        <f t="shared" si="41"/>
        <v>16.5</v>
      </c>
      <c r="L160" s="162">
        <f t="shared" si="42"/>
        <v>0.15</v>
      </c>
      <c r="M160" s="157" t="s">
        <v>593</v>
      </c>
      <c r="N160" s="163">
        <v>42552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154">
        <v>60</v>
      </c>
      <c r="B161" s="155">
        <v>42538</v>
      </c>
      <c r="C161" s="155"/>
      <c r="D161" s="156" t="s">
        <v>703</v>
      </c>
      <c r="E161" s="157" t="s">
        <v>590</v>
      </c>
      <c r="F161" s="158">
        <v>44</v>
      </c>
      <c r="G161" s="157"/>
      <c r="H161" s="157">
        <v>69.5</v>
      </c>
      <c r="I161" s="159">
        <v>69.5</v>
      </c>
      <c r="J161" s="160" t="s">
        <v>704</v>
      </c>
      <c r="K161" s="161">
        <f t="shared" si="41"/>
        <v>25.5</v>
      </c>
      <c r="L161" s="162">
        <f t="shared" si="42"/>
        <v>0.57954545454545459</v>
      </c>
      <c r="M161" s="157" t="s">
        <v>593</v>
      </c>
      <c r="N161" s="163">
        <v>42977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154">
        <v>61</v>
      </c>
      <c r="B162" s="155">
        <v>42549</v>
      </c>
      <c r="C162" s="155"/>
      <c r="D162" s="156" t="s">
        <v>705</v>
      </c>
      <c r="E162" s="157" t="s">
        <v>590</v>
      </c>
      <c r="F162" s="158">
        <v>262.5</v>
      </c>
      <c r="G162" s="157"/>
      <c r="H162" s="157">
        <v>340</v>
      </c>
      <c r="I162" s="159">
        <v>333</v>
      </c>
      <c r="J162" s="160" t="s">
        <v>706</v>
      </c>
      <c r="K162" s="161">
        <v>77.5</v>
      </c>
      <c r="L162" s="162">
        <v>0.29523809523809502</v>
      </c>
      <c r="M162" s="157" t="s">
        <v>593</v>
      </c>
      <c r="N162" s="163">
        <v>43017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154">
        <v>62</v>
      </c>
      <c r="B163" s="155">
        <v>42549</v>
      </c>
      <c r="C163" s="155"/>
      <c r="D163" s="156" t="s">
        <v>707</v>
      </c>
      <c r="E163" s="157" t="s">
        <v>590</v>
      </c>
      <c r="F163" s="158">
        <v>840</v>
      </c>
      <c r="G163" s="157"/>
      <c r="H163" s="157">
        <v>1230</v>
      </c>
      <c r="I163" s="159">
        <v>1230</v>
      </c>
      <c r="J163" s="160" t="s">
        <v>677</v>
      </c>
      <c r="K163" s="161">
        <v>390</v>
      </c>
      <c r="L163" s="162">
        <v>0.46428571428571402</v>
      </c>
      <c r="M163" s="157" t="s">
        <v>593</v>
      </c>
      <c r="N163" s="163">
        <v>42649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177">
        <v>63</v>
      </c>
      <c r="B164" s="178">
        <v>42556</v>
      </c>
      <c r="C164" s="178"/>
      <c r="D164" s="179" t="s">
        <v>708</v>
      </c>
      <c r="E164" s="180" t="s">
        <v>590</v>
      </c>
      <c r="F164" s="180">
        <v>395</v>
      </c>
      <c r="G164" s="181"/>
      <c r="H164" s="181">
        <f>(468.5+342.5)/2</f>
        <v>405.5</v>
      </c>
      <c r="I164" s="181">
        <v>510</v>
      </c>
      <c r="J164" s="182" t="s">
        <v>709</v>
      </c>
      <c r="K164" s="183">
        <f t="shared" ref="K164:K170" si="43">H164-F164</f>
        <v>10.5</v>
      </c>
      <c r="L164" s="184">
        <f t="shared" ref="L164:L170" si="44">K164/F164</f>
        <v>2.6582278481012658E-2</v>
      </c>
      <c r="M164" s="180" t="s">
        <v>610</v>
      </c>
      <c r="N164" s="178">
        <v>43606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164">
        <v>64</v>
      </c>
      <c r="B165" s="165">
        <v>42584</v>
      </c>
      <c r="C165" s="165"/>
      <c r="D165" s="166" t="s">
        <v>710</v>
      </c>
      <c r="E165" s="167" t="s">
        <v>602</v>
      </c>
      <c r="F165" s="168">
        <f>169.5-12.8</f>
        <v>156.69999999999999</v>
      </c>
      <c r="G165" s="168"/>
      <c r="H165" s="169">
        <v>77</v>
      </c>
      <c r="I165" s="169" t="s">
        <v>711</v>
      </c>
      <c r="J165" s="170" t="s">
        <v>712</v>
      </c>
      <c r="K165" s="171">
        <f t="shared" si="43"/>
        <v>-79.699999999999989</v>
      </c>
      <c r="L165" s="172">
        <f t="shared" si="44"/>
        <v>-0.50861518825781749</v>
      </c>
      <c r="M165" s="168" t="s">
        <v>603</v>
      </c>
      <c r="N165" s="165">
        <v>43522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164">
        <v>65</v>
      </c>
      <c r="B166" s="165">
        <v>42586</v>
      </c>
      <c r="C166" s="165"/>
      <c r="D166" s="166" t="s">
        <v>713</v>
      </c>
      <c r="E166" s="167" t="s">
        <v>590</v>
      </c>
      <c r="F166" s="168">
        <v>400</v>
      </c>
      <c r="G166" s="168"/>
      <c r="H166" s="169">
        <v>305</v>
      </c>
      <c r="I166" s="169">
        <v>475</v>
      </c>
      <c r="J166" s="170" t="s">
        <v>714</v>
      </c>
      <c r="K166" s="171">
        <f t="shared" si="43"/>
        <v>-95</v>
      </c>
      <c r="L166" s="172">
        <f t="shared" si="44"/>
        <v>-0.23749999999999999</v>
      </c>
      <c r="M166" s="168" t="s">
        <v>603</v>
      </c>
      <c r="N166" s="165">
        <v>43606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154">
        <v>66</v>
      </c>
      <c r="B167" s="155">
        <v>42593</v>
      </c>
      <c r="C167" s="155"/>
      <c r="D167" s="156" t="s">
        <v>715</v>
      </c>
      <c r="E167" s="157" t="s">
        <v>590</v>
      </c>
      <c r="F167" s="158">
        <v>86.5</v>
      </c>
      <c r="G167" s="157"/>
      <c r="H167" s="157">
        <v>130</v>
      </c>
      <c r="I167" s="159">
        <v>130</v>
      </c>
      <c r="J167" s="160" t="s">
        <v>716</v>
      </c>
      <c r="K167" s="161">
        <f t="shared" si="43"/>
        <v>43.5</v>
      </c>
      <c r="L167" s="162">
        <f t="shared" si="44"/>
        <v>0.50289017341040465</v>
      </c>
      <c r="M167" s="157" t="s">
        <v>593</v>
      </c>
      <c r="N167" s="163">
        <v>43091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164">
        <v>67</v>
      </c>
      <c r="B168" s="165">
        <v>42600</v>
      </c>
      <c r="C168" s="165"/>
      <c r="D168" s="166" t="s">
        <v>122</v>
      </c>
      <c r="E168" s="167" t="s">
        <v>590</v>
      </c>
      <c r="F168" s="168">
        <v>133.5</v>
      </c>
      <c r="G168" s="168"/>
      <c r="H168" s="169">
        <v>126.5</v>
      </c>
      <c r="I168" s="169">
        <v>178</v>
      </c>
      <c r="J168" s="170" t="s">
        <v>717</v>
      </c>
      <c r="K168" s="171">
        <f t="shared" si="43"/>
        <v>-7</v>
      </c>
      <c r="L168" s="172">
        <f t="shared" si="44"/>
        <v>-5.2434456928838954E-2</v>
      </c>
      <c r="M168" s="168" t="s">
        <v>603</v>
      </c>
      <c r="N168" s="165">
        <v>42615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154">
        <v>68</v>
      </c>
      <c r="B169" s="155">
        <v>42613</v>
      </c>
      <c r="C169" s="155"/>
      <c r="D169" s="156" t="s">
        <v>718</v>
      </c>
      <c r="E169" s="157" t="s">
        <v>590</v>
      </c>
      <c r="F169" s="158">
        <v>560</v>
      </c>
      <c r="G169" s="157"/>
      <c r="H169" s="157">
        <v>725</v>
      </c>
      <c r="I169" s="159">
        <v>725</v>
      </c>
      <c r="J169" s="160" t="s">
        <v>623</v>
      </c>
      <c r="K169" s="161">
        <f t="shared" si="43"/>
        <v>165</v>
      </c>
      <c r="L169" s="162">
        <f t="shared" si="44"/>
        <v>0.29464285714285715</v>
      </c>
      <c r="M169" s="157" t="s">
        <v>593</v>
      </c>
      <c r="N169" s="163">
        <v>42456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154">
        <v>69</v>
      </c>
      <c r="B170" s="155">
        <v>42614</v>
      </c>
      <c r="C170" s="155"/>
      <c r="D170" s="156" t="s">
        <v>719</v>
      </c>
      <c r="E170" s="157" t="s">
        <v>590</v>
      </c>
      <c r="F170" s="158">
        <v>160.5</v>
      </c>
      <c r="G170" s="157"/>
      <c r="H170" s="157">
        <v>210</v>
      </c>
      <c r="I170" s="159">
        <v>210</v>
      </c>
      <c r="J170" s="160" t="s">
        <v>623</v>
      </c>
      <c r="K170" s="161">
        <f t="shared" si="43"/>
        <v>49.5</v>
      </c>
      <c r="L170" s="162">
        <f t="shared" si="44"/>
        <v>0.30841121495327101</v>
      </c>
      <c r="M170" s="157" t="s">
        <v>593</v>
      </c>
      <c r="N170" s="163">
        <v>42871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154">
        <v>70</v>
      </c>
      <c r="B171" s="155">
        <v>42646</v>
      </c>
      <c r="C171" s="155"/>
      <c r="D171" s="156" t="s">
        <v>415</v>
      </c>
      <c r="E171" s="157" t="s">
        <v>590</v>
      </c>
      <c r="F171" s="158">
        <v>430</v>
      </c>
      <c r="G171" s="157"/>
      <c r="H171" s="157">
        <v>596</v>
      </c>
      <c r="I171" s="159">
        <v>575</v>
      </c>
      <c r="J171" s="160" t="s">
        <v>720</v>
      </c>
      <c r="K171" s="161">
        <v>166</v>
      </c>
      <c r="L171" s="162">
        <v>0.38604651162790699</v>
      </c>
      <c r="M171" s="157" t="s">
        <v>593</v>
      </c>
      <c r="N171" s="163">
        <v>42769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154">
        <v>71</v>
      </c>
      <c r="B172" s="155">
        <v>42657</v>
      </c>
      <c r="C172" s="155"/>
      <c r="D172" s="156" t="s">
        <v>721</v>
      </c>
      <c r="E172" s="157" t="s">
        <v>590</v>
      </c>
      <c r="F172" s="158">
        <v>280</v>
      </c>
      <c r="G172" s="157"/>
      <c r="H172" s="157">
        <v>345</v>
      </c>
      <c r="I172" s="159">
        <v>345</v>
      </c>
      <c r="J172" s="160" t="s">
        <v>623</v>
      </c>
      <c r="K172" s="161">
        <f t="shared" ref="K172:K177" si="45">H172-F172</f>
        <v>65</v>
      </c>
      <c r="L172" s="162">
        <f t="shared" ref="L172:L173" si="46">K172/F172</f>
        <v>0.23214285714285715</v>
      </c>
      <c r="M172" s="157" t="s">
        <v>593</v>
      </c>
      <c r="N172" s="163">
        <v>42814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154">
        <v>72</v>
      </c>
      <c r="B173" s="155">
        <v>42657</v>
      </c>
      <c r="C173" s="155"/>
      <c r="D173" s="156" t="s">
        <v>722</v>
      </c>
      <c r="E173" s="157" t="s">
        <v>590</v>
      </c>
      <c r="F173" s="158">
        <v>245</v>
      </c>
      <c r="G173" s="157"/>
      <c r="H173" s="157">
        <v>325.5</v>
      </c>
      <c r="I173" s="159">
        <v>330</v>
      </c>
      <c r="J173" s="160" t="s">
        <v>723</v>
      </c>
      <c r="K173" s="161">
        <f t="shared" si="45"/>
        <v>80.5</v>
      </c>
      <c r="L173" s="162">
        <f t="shared" si="46"/>
        <v>0.32857142857142857</v>
      </c>
      <c r="M173" s="157" t="s">
        <v>593</v>
      </c>
      <c r="N173" s="163">
        <v>42769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154">
        <v>73</v>
      </c>
      <c r="B174" s="155">
        <v>42660</v>
      </c>
      <c r="C174" s="155"/>
      <c r="D174" s="156" t="s">
        <v>724</v>
      </c>
      <c r="E174" s="157" t="s">
        <v>590</v>
      </c>
      <c r="F174" s="158">
        <v>125</v>
      </c>
      <c r="G174" s="157"/>
      <c r="H174" s="157">
        <v>160</v>
      </c>
      <c r="I174" s="159">
        <v>160</v>
      </c>
      <c r="J174" s="160" t="s">
        <v>677</v>
      </c>
      <c r="K174" s="161">
        <f t="shared" si="45"/>
        <v>35</v>
      </c>
      <c r="L174" s="162">
        <v>0.28000000000000003</v>
      </c>
      <c r="M174" s="157" t="s">
        <v>593</v>
      </c>
      <c r="N174" s="163">
        <v>42803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154">
        <v>74</v>
      </c>
      <c r="B175" s="155">
        <v>42660</v>
      </c>
      <c r="C175" s="155"/>
      <c r="D175" s="156" t="s">
        <v>725</v>
      </c>
      <c r="E175" s="157" t="s">
        <v>590</v>
      </c>
      <c r="F175" s="158">
        <v>114</v>
      </c>
      <c r="G175" s="157"/>
      <c r="H175" s="157">
        <v>145</v>
      </c>
      <c r="I175" s="159">
        <v>145</v>
      </c>
      <c r="J175" s="160" t="s">
        <v>677</v>
      </c>
      <c r="K175" s="161">
        <f t="shared" si="45"/>
        <v>31</v>
      </c>
      <c r="L175" s="162">
        <f t="shared" ref="L175:L177" si="47">K175/F175</f>
        <v>0.27192982456140352</v>
      </c>
      <c r="M175" s="157" t="s">
        <v>593</v>
      </c>
      <c r="N175" s="163">
        <v>42859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154">
        <v>75</v>
      </c>
      <c r="B176" s="155">
        <v>42660</v>
      </c>
      <c r="C176" s="155"/>
      <c r="D176" s="156" t="s">
        <v>726</v>
      </c>
      <c r="E176" s="157" t="s">
        <v>590</v>
      </c>
      <c r="F176" s="158">
        <v>212</v>
      </c>
      <c r="G176" s="157"/>
      <c r="H176" s="157">
        <v>280</v>
      </c>
      <c r="I176" s="159">
        <v>276</v>
      </c>
      <c r="J176" s="160" t="s">
        <v>727</v>
      </c>
      <c r="K176" s="161">
        <f t="shared" si="45"/>
        <v>68</v>
      </c>
      <c r="L176" s="162">
        <f t="shared" si="47"/>
        <v>0.32075471698113206</v>
      </c>
      <c r="M176" s="157" t="s">
        <v>593</v>
      </c>
      <c r="N176" s="163">
        <v>42858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154">
        <v>76</v>
      </c>
      <c r="B177" s="155">
        <v>42678</v>
      </c>
      <c r="C177" s="155"/>
      <c r="D177" s="156" t="s">
        <v>464</v>
      </c>
      <c r="E177" s="157" t="s">
        <v>590</v>
      </c>
      <c r="F177" s="158">
        <v>155</v>
      </c>
      <c r="G177" s="157"/>
      <c r="H177" s="157">
        <v>210</v>
      </c>
      <c r="I177" s="159">
        <v>210</v>
      </c>
      <c r="J177" s="160" t="s">
        <v>728</v>
      </c>
      <c r="K177" s="161">
        <f t="shared" si="45"/>
        <v>55</v>
      </c>
      <c r="L177" s="162">
        <f t="shared" si="47"/>
        <v>0.35483870967741937</v>
      </c>
      <c r="M177" s="157" t="s">
        <v>593</v>
      </c>
      <c r="N177" s="163">
        <v>42944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164">
        <v>77</v>
      </c>
      <c r="B178" s="165">
        <v>42710</v>
      </c>
      <c r="C178" s="165"/>
      <c r="D178" s="166" t="s">
        <v>729</v>
      </c>
      <c r="E178" s="167" t="s">
        <v>590</v>
      </c>
      <c r="F178" s="168">
        <v>150.5</v>
      </c>
      <c r="G178" s="168"/>
      <c r="H178" s="169">
        <v>72.5</v>
      </c>
      <c r="I178" s="169">
        <v>174</v>
      </c>
      <c r="J178" s="170" t="s">
        <v>730</v>
      </c>
      <c r="K178" s="171">
        <v>-78</v>
      </c>
      <c r="L178" s="172">
        <v>-0.51827242524916906</v>
      </c>
      <c r="M178" s="168" t="s">
        <v>603</v>
      </c>
      <c r="N178" s="165">
        <v>43333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154">
        <v>78</v>
      </c>
      <c r="B179" s="155">
        <v>42712</v>
      </c>
      <c r="C179" s="155"/>
      <c r="D179" s="156" t="s">
        <v>731</v>
      </c>
      <c r="E179" s="157" t="s">
        <v>590</v>
      </c>
      <c r="F179" s="158">
        <v>380</v>
      </c>
      <c r="G179" s="157"/>
      <c r="H179" s="157">
        <v>478</v>
      </c>
      <c r="I179" s="159">
        <v>468</v>
      </c>
      <c r="J179" s="160" t="s">
        <v>677</v>
      </c>
      <c r="K179" s="161">
        <f t="shared" ref="K179:K181" si="48">H179-F179</f>
        <v>98</v>
      </c>
      <c r="L179" s="162">
        <f t="shared" ref="L179:L181" si="49">K179/F179</f>
        <v>0.25789473684210529</v>
      </c>
      <c r="M179" s="157" t="s">
        <v>593</v>
      </c>
      <c r="N179" s="163">
        <v>43025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154">
        <v>79</v>
      </c>
      <c r="B180" s="155">
        <v>42734</v>
      </c>
      <c r="C180" s="155"/>
      <c r="D180" s="156" t="s">
        <v>121</v>
      </c>
      <c r="E180" s="157" t="s">
        <v>590</v>
      </c>
      <c r="F180" s="158">
        <v>305</v>
      </c>
      <c r="G180" s="157"/>
      <c r="H180" s="157">
        <v>375</v>
      </c>
      <c r="I180" s="159">
        <v>375</v>
      </c>
      <c r="J180" s="160" t="s">
        <v>677</v>
      </c>
      <c r="K180" s="161">
        <f t="shared" si="48"/>
        <v>70</v>
      </c>
      <c r="L180" s="162">
        <f t="shared" si="49"/>
        <v>0.22950819672131148</v>
      </c>
      <c r="M180" s="157" t="s">
        <v>593</v>
      </c>
      <c r="N180" s="163">
        <v>42768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154">
        <v>80</v>
      </c>
      <c r="B181" s="155">
        <v>42739</v>
      </c>
      <c r="C181" s="155"/>
      <c r="D181" s="156" t="s">
        <v>104</v>
      </c>
      <c r="E181" s="157" t="s">
        <v>590</v>
      </c>
      <c r="F181" s="158">
        <v>99.5</v>
      </c>
      <c r="G181" s="157"/>
      <c r="H181" s="157">
        <v>158</v>
      </c>
      <c r="I181" s="159">
        <v>158</v>
      </c>
      <c r="J181" s="160" t="s">
        <v>677</v>
      </c>
      <c r="K181" s="161">
        <f t="shared" si="48"/>
        <v>58.5</v>
      </c>
      <c r="L181" s="162">
        <f t="shared" si="49"/>
        <v>0.5879396984924623</v>
      </c>
      <c r="M181" s="157" t="s">
        <v>593</v>
      </c>
      <c r="N181" s="163">
        <v>42898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154">
        <v>81</v>
      </c>
      <c r="B182" s="155">
        <v>42739</v>
      </c>
      <c r="C182" s="155"/>
      <c r="D182" s="156" t="s">
        <v>104</v>
      </c>
      <c r="E182" s="157" t="s">
        <v>590</v>
      </c>
      <c r="F182" s="158">
        <v>99.5</v>
      </c>
      <c r="G182" s="157"/>
      <c r="H182" s="157">
        <v>158</v>
      </c>
      <c r="I182" s="159">
        <v>158</v>
      </c>
      <c r="J182" s="160" t="s">
        <v>677</v>
      </c>
      <c r="K182" s="161">
        <v>58.5</v>
      </c>
      <c r="L182" s="162">
        <v>0.58793969849246197</v>
      </c>
      <c r="M182" s="157" t="s">
        <v>593</v>
      </c>
      <c r="N182" s="163">
        <v>42898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154">
        <v>82</v>
      </c>
      <c r="B183" s="155">
        <v>42786</v>
      </c>
      <c r="C183" s="155"/>
      <c r="D183" s="156" t="s">
        <v>210</v>
      </c>
      <c r="E183" s="157" t="s">
        <v>590</v>
      </c>
      <c r="F183" s="158">
        <v>140.5</v>
      </c>
      <c r="G183" s="157"/>
      <c r="H183" s="157">
        <v>220</v>
      </c>
      <c r="I183" s="159">
        <v>220</v>
      </c>
      <c r="J183" s="160" t="s">
        <v>677</v>
      </c>
      <c r="K183" s="161">
        <f>H183-F183</f>
        <v>79.5</v>
      </c>
      <c r="L183" s="162">
        <f>K183/F183</f>
        <v>0.5658362989323843</v>
      </c>
      <c r="M183" s="157" t="s">
        <v>593</v>
      </c>
      <c r="N183" s="163">
        <v>42864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154">
        <v>83</v>
      </c>
      <c r="B184" s="155">
        <v>42786</v>
      </c>
      <c r="C184" s="155"/>
      <c r="D184" s="156" t="s">
        <v>732</v>
      </c>
      <c r="E184" s="157" t="s">
        <v>590</v>
      </c>
      <c r="F184" s="158">
        <v>202.5</v>
      </c>
      <c r="G184" s="157"/>
      <c r="H184" s="157">
        <v>234</v>
      </c>
      <c r="I184" s="159">
        <v>234</v>
      </c>
      <c r="J184" s="160" t="s">
        <v>677</v>
      </c>
      <c r="K184" s="161">
        <v>31.5</v>
      </c>
      <c r="L184" s="162">
        <v>0.155555555555556</v>
      </c>
      <c r="M184" s="157" t="s">
        <v>593</v>
      </c>
      <c r="N184" s="163">
        <v>42836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154">
        <v>84</v>
      </c>
      <c r="B185" s="155">
        <v>42818</v>
      </c>
      <c r="C185" s="155"/>
      <c r="D185" s="156" t="s">
        <v>733</v>
      </c>
      <c r="E185" s="157" t="s">
        <v>590</v>
      </c>
      <c r="F185" s="158">
        <v>300.5</v>
      </c>
      <c r="G185" s="157"/>
      <c r="H185" s="157">
        <v>417.5</v>
      </c>
      <c r="I185" s="159">
        <v>420</v>
      </c>
      <c r="J185" s="160" t="s">
        <v>734</v>
      </c>
      <c r="K185" s="161">
        <f>H185-F185</f>
        <v>117</v>
      </c>
      <c r="L185" s="162">
        <f>K185/F185</f>
        <v>0.38935108153078202</v>
      </c>
      <c r="M185" s="157" t="s">
        <v>593</v>
      </c>
      <c r="N185" s="163">
        <v>43070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154">
        <v>85</v>
      </c>
      <c r="B186" s="155">
        <v>42818</v>
      </c>
      <c r="C186" s="155"/>
      <c r="D186" s="156" t="s">
        <v>707</v>
      </c>
      <c r="E186" s="157" t="s">
        <v>590</v>
      </c>
      <c r="F186" s="158">
        <v>850</v>
      </c>
      <c r="G186" s="157"/>
      <c r="H186" s="157">
        <v>1042.5</v>
      </c>
      <c r="I186" s="159">
        <v>1023</v>
      </c>
      <c r="J186" s="160" t="s">
        <v>735</v>
      </c>
      <c r="K186" s="161">
        <v>192.5</v>
      </c>
      <c r="L186" s="162">
        <v>0.22647058823529401</v>
      </c>
      <c r="M186" s="157" t="s">
        <v>593</v>
      </c>
      <c r="N186" s="163">
        <v>42830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154">
        <v>86</v>
      </c>
      <c r="B187" s="155">
        <v>42830</v>
      </c>
      <c r="C187" s="155"/>
      <c r="D187" s="156" t="s">
        <v>495</v>
      </c>
      <c r="E187" s="157" t="s">
        <v>590</v>
      </c>
      <c r="F187" s="158">
        <v>785</v>
      </c>
      <c r="G187" s="157"/>
      <c r="H187" s="157">
        <v>930</v>
      </c>
      <c r="I187" s="159">
        <v>920</v>
      </c>
      <c r="J187" s="160" t="s">
        <v>736</v>
      </c>
      <c r="K187" s="161">
        <f>H187-F187</f>
        <v>145</v>
      </c>
      <c r="L187" s="162">
        <f>K187/F187</f>
        <v>0.18471337579617833</v>
      </c>
      <c r="M187" s="157" t="s">
        <v>593</v>
      </c>
      <c r="N187" s="163">
        <v>42976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164">
        <v>87</v>
      </c>
      <c r="B188" s="165">
        <v>42831</v>
      </c>
      <c r="C188" s="165"/>
      <c r="D188" s="166" t="s">
        <v>737</v>
      </c>
      <c r="E188" s="167" t="s">
        <v>590</v>
      </c>
      <c r="F188" s="168">
        <v>40</v>
      </c>
      <c r="G188" s="168"/>
      <c r="H188" s="169">
        <v>13.1</v>
      </c>
      <c r="I188" s="169">
        <v>60</v>
      </c>
      <c r="J188" s="170" t="s">
        <v>738</v>
      </c>
      <c r="K188" s="171">
        <v>-26.9</v>
      </c>
      <c r="L188" s="172">
        <v>-0.67249999999999999</v>
      </c>
      <c r="M188" s="168" t="s">
        <v>603</v>
      </c>
      <c r="N188" s="165">
        <v>43138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154">
        <v>88</v>
      </c>
      <c r="B189" s="155">
        <v>42837</v>
      </c>
      <c r="C189" s="155"/>
      <c r="D189" s="156" t="s">
        <v>102</v>
      </c>
      <c r="E189" s="157" t="s">
        <v>590</v>
      </c>
      <c r="F189" s="158">
        <v>289.5</v>
      </c>
      <c r="G189" s="157"/>
      <c r="H189" s="157">
        <v>354</v>
      </c>
      <c r="I189" s="159">
        <v>360</v>
      </c>
      <c r="J189" s="160" t="s">
        <v>739</v>
      </c>
      <c r="K189" s="161">
        <f t="shared" ref="K189:K197" si="50">H189-F189</f>
        <v>64.5</v>
      </c>
      <c r="L189" s="162">
        <f t="shared" ref="L189:L197" si="51">K189/F189</f>
        <v>0.22279792746113988</v>
      </c>
      <c r="M189" s="157" t="s">
        <v>593</v>
      </c>
      <c r="N189" s="163">
        <v>43040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154">
        <v>89</v>
      </c>
      <c r="B190" s="155">
        <v>42845</v>
      </c>
      <c r="C190" s="155"/>
      <c r="D190" s="156" t="s">
        <v>435</v>
      </c>
      <c r="E190" s="157" t="s">
        <v>590</v>
      </c>
      <c r="F190" s="158">
        <v>700</v>
      </c>
      <c r="G190" s="157"/>
      <c r="H190" s="157">
        <v>840</v>
      </c>
      <c r="I190" s="159">
        <v>840</v>
      </c>
      <c r="J190" s="160" t="s">
        <v>740</v>
      </c>
      <c r="K190" s="161">
        <f t="shared" si="50"/>
        <v>140</v>
      </c>
      <c r="L190" s="162">
        <f t="shared" si="51"/>
        <v>0.2</v>
      </c>
      <c r="M190" s="157" t="s">
        <v>593</v>
      </c>
      <c r="N190" s="163">
        <v>42893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154">
        <v>90</v>
      </c>
      <c r="B191" s="155">
        <v>42887</v>
      </c>
      <c r="C191" s="155"/>
      <c r="D191" s="156" t="s">
        <v>741</v>
      </c>
      <c r="E191" s="157" t="s">
        <v>590</v>
      </c>
      <c r="F191" s="158">
        <v>130</v>
      </c>
      <c r="G191" s="157"/>
      <c r="H191" s="157">
        <v>144.25</v>
      </c>
      <c r="I191" s="159">
        <v>170</v>
      </c>
      <c r="J191" s="160" t="s">
        <v>742</v>
      </c>
      <c r="K191" s="161">
        <f t="shared" si="50"/>
        <v>14.25</v>
      </c>
      <c r="L191" s="162">
        <f t="shared" si="51"/>
        <v>0.10961538461538461</v>
      </c>
      <c r="M191" s="157" t="s">
        <v>593</v>
      </c>
      <c r="N191" s="163">
        <v>43675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154">
        <v>91</v>
      </c>
      <c r="B192" s="155">
        <v>42901</v>
      </c>
      <c r="C192" s="155"/>
      <c r="D192" s="156" t="s">
        <v>743</v>
      </c>
      <c r="E192" s="157" t="s">
        <v>590</v>
      </c>
      <c r="F192" s="158">
        <v>214.5</v>
      </c>
      <c r="G192" s="157"/>
      <c r="H192" s="157">
        <v>262</v>
      </c>
      <c r="I192" s="159">
        <v>262</v>
      </c>
      <c r="J192" s="160" t="s">
        <v>612</v>
      </c>
      <c r="K192" s="161">
        <f t="shared" si="50"/>
        <v>47.5</v>
      </c>
      <c r="L192" s="162">
        <f t="shared" si="51"/>
        <v>0.22144522144522144</v>
      </c>
      <c r="M192" s="157" t="s">
        <v>593</v>
      </c>
      <c r="N192" s="163">
        <v>42977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185">
        <v>92</v>
      </c>
      <c r="B193" s="186">
        <v>42933</v>
      </c>
      <c r="C193" s="186"/>
      <c r="D193" s="187" t="s">
        <v>744</v>
      </c>
      <c r="E193" s="188" t="s">
        <v>590</v>
      </c>
      <c r="F193" s="189">
        <v>370</v>
      </c>
      <c r="G193" s="188"/>
      <c r="H193" s="188">
        <v>447.5</v>
      </c>
      <c r="I193" s="190">
        <v>450</v>
      </c>
      <c r="J193" s="191" t="s">
        <v>677</v>
      </c>
      <c r="K193" s="161">
        <f t="shared" si="50"/>
        <v>77.5</v>
      </c>
      <c r="L193" s="192">
        <f t="shared" si="51"/>
        <v>0.20945945945945946</v>
      </c>
      <c r="M193" s="188" t="s">
        <v>593</v>
      </c>
      <c r="N193" s="193">
        <v>43035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185">
        <v>93</v>
      </c>
      <c r="B194" s="186">
        <v>42943</v>
      </c>
      <c r="C194" s="186"/>
      <c r="D194" s="187" t="s">
        <v>208</v>
      </c>
      <c r="E194" s="188" t="s">
        <v>590</v>
      </c>
      <c r="F194" s="189">
        <v>657.5</v>
      </c>
      <c r="G194" s="188"/>
      <c r="H194" s="188">
        <v>825</v>
      </c>
      <c r="I194" s="190">
        <v>820</v>
      </c>
      <c r="J194" s="191" t="s">
        <v>677</v>
      </c>
      <c r="K194" s="161">
        <f t="shared" si="50"/>
        <v>167.5</v>
      </c>
      <c r="L194" s="192">
        <f t="shared" si="51"/>
        <v>0.25475285171102663</v>
      </c>
      <c r="M194" s="188" t="s">
        <v>593</v>
      </c>
      <c r="N194" s="193">
        <v>43090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154">
        <v>94</v>
      </c>
      <c r="B195" s="155">
        <v>42964</v>
      </c>
      <c r="C195" s="155"/>
      <c r="D195" s="156" t="s">
        <v>383</v>
      </c>
      <c r="E195" s="157" t="s">
        <v>590</v>
      </c>
      <c r="F195" s="158">
        <v>605</v>
      </c>
      <c r="G195" s="157"/>
      <c r="H195" s="157">
        <v>750</v>
      </c>
      <c r="I195" s="159">
        <v>750</v>
      </c>
      <c r="J195" s="160" t="s">
        <v>736</v>
      </c>
      <c r="K195" s="161">
        <f t="shared" si="50"/>
        <v>145</v>
      </c>
      <c r="L195" s="162">
        <f t="shared" si="51"/>
        <v>0.23966942148760331</v>
      </c>
      <c r="M195" s="157" t="s">
        <v>593</v>
      </c>
      <c r="N195" s="163">
        <v>43027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164">
        <v>95</v>
      </c>
      <c r="B196" s="165">
        <v>42979</v>
      </c>
      <c r="C196" s="165"/>
      <c r="D196" s="173" t="s">
        <v>745</v>
      </c>
      <c r="E196" s="168" t="s">
        <v>590</v>
      </c>
      <c r="F196" s="168">
        <v>255</v>
      </c>
      <c r="G196" s="169"/>
      <c r="H196" s="169">
        <v>217.25</v>
      </c>
      <c r="I196" s="169">
        <v>320</v>
      </c>
      <c r="J196" s="170" t="s">
        <v>746</v>
      </c>
      <c r="K196" s="171">
        <f t="shared" si="50"/>
        <v>-37.75</v>
      </c>
      <c r="L196" s="174">
        <f t="shared" si="51"/>
        <v>-0.14803921568627451</v>
      </c>
      <c r="M196" s="168" t="s">
        <v>603</v>
      </c>
      <c r="N196" s="165">
        <v>43661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154">
        <v>96</v>
      </c>
      <c r="B197" s="155">
        <v>42997</v>
      </c>
      <c r="C197" s="155"/>
      <c r="D197" s="156" t="s">
        <v>747</v>
      </c>
      <c r="E197" s="157" t="s">
        <v>590</v>
      </c>
      <c r="F197" s="158">
        <v>215</v>
      </c>
      <c r="G197" s="157"/>
      <c r="H197" s="157">
        <v>258</v>
      </c>
      <c r="I197" s="159">
        <v>258</v>
      </c>
      <c r="J197" s="160" t="s">
        <v>677</v>
      </c>
      <c r="K197" s="161">
        <f t="shared" si="50"/>
        <v>43</v>
      </c>
      <c r="L197" s="162">
        <f t="shared" si="51"/>
        <v>0.2</v>
      </c>
      <c r="M197" s="157" t="s">
        <v>593</v>
      </c>
      <c r="N197" s="163">
        <v>43040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154">
        <v>97</v>
      </c>
      <c r="B198" s="155">
        <v>42997</v>
      </c>
      <c r="C198" s="155"/>
      <c r="D198" s="156" t="s">
        <v>747</v>
      </c>
      <c r="E198" s="157" t="s">
        <v>590</v>
      </c>
      <c r="F198" s="158">
        <v>215</v>
      </c>
      <c r="G198" s="157"/>
      <c r="H198" s="157">
        <v>258</v>
      </c>
      <c r="I198" s="159">
        <v>258</v>
      </c>
      <c r="J198" s="191" t="s">
        <v>677</v>
      </c>
      <c r="K198" s="161">
        <v>43</v>
      </c>
      <c r="L198" s="162">
        <v>0.2</v>
      </c>
      <c r="M198" s="157" t="s">
        <v>593</v>
      </c>
      <c r="N198" s="163">
        <v>43040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185">
        <v>98</v>
      </c>
      <c r="B199" s="186">
        <v>42998</v>
      </c>
      <c r="C199" s="186"/>
      <c r="D199" s="187" t="s">
        <v>748</v>
      </c>
      <c r="E199" s="188" t="s">
        <v>590</v>
      </c>
      <c r="F199" s="158">
        <v>75</v>
      </c>
      <c r="G199" s="188"/>
      <c r="H199" s="188">
        <v>90</v>
      </c>
      <c r="I199" s="190">
        <v>90</v>
      </c>
      <c r="J199" s="160" t="s">
        <v>749</v>
      </c>
      <c r="K199" s="161">
        <f t="shared" ref="K199:K204" si="52">H199-F199</f>
        <v>15</v>
      </c>
      <c r="L199" s="162">
        <f t="shared" ref="L199:L204" si="53">K199/F199</f>
        <v>0.2</v>
      </c>
      <c r="M199" s="157" t="s">
        <v>593</v>
      </c>
      <c r="N199" s="163">
        <v>43019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185">
        <v>99</v>
      </c>
      <c r="B200" s="186">
        <v>43011</v>
      </c>
      <c r="C200" s="186"/>
      <c r="D200" s="187" t="s">
        <v>750</v>
      </c>
      <c r="E200" s="188" t="s">
        <v>590</v>
      </c>
      <c r="F200" s="189">
        <v>315</v>
      </c>
      <c r="G200" s="188"/>
      <c r="H200" s="188">
        <v>392</v>
      </c>
      <c r="I200" s="190">
        <v>384</v>
      </c>
      <c r="J200" s="191" t="s">
        <v>751</v>
      </c>
      <c r="K200" s="161">
        <f t="shared" si="52"/>
        <v>77</v>
      </c>
      <c r="L200" s="192">
        <f t="shared" si="53"/>
        <v>0.24444444444444444</v>
      </c>
      <c r="M200" s="188" t="s">
        <v>593</v>
      </c>
      <c r="N200" s="193">
        <v>43017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185">
        <v>100</v>
      </c>
      <c r="B201" s="186">
        <v>43013</v>
      </c>
      <c r="C201" s="186"/>
      <c r="D201" s="187" t="s">
        <v>468</v>
      </c>
      <c r="E201" s="188" t="s">
        <v>590</v>
      </c>
      <c r="F201" s="189">
        <v>145</v>
      </c>
      <c r="G201" s="188"/>
      <c r="H201" s="188">
        <v>179</v>
      </c>
      <c r="I201" s="190">
        <v>180</v>
      </c>
      <c r="J201" s="191" t="s">
        <v>752</v>
      </c>
      <c r="K201" s="161">
        <f t="shared" si="52"/>
        <v>34</v>
      </c>
      <c r="L201" s="192">
        <f t="shared" si="53"/>
        <v>0.23448275862068965</v>
      </c>
      <c r="M201" s="188" t="s">
        <v>593</v>
      </c>
      <c r="N201" s="193">
        <v>43025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185">
        <v>101</v>
      </c>
      <c r="B202" s="186">
        <v>43014</v>
      </c>
      <c r="C202" s="186"/>
      <c r="D202" s="187" t="s">
        <v>358</v>
      </c>
      <c r="E202" s="188" t="s">
        <v>590</v>
      </c>
      <c r="F202" s="189">
        <v>256</v>
      </c>
      <c r="G202" s="188"/>
      <c r="H202" s="188">
        <v>323</v>
      </c>
      <c r="I202" s="190">
        <v>320</v>
      </c>
      <c r="J202" s="191" t="s">
        <v>677</v>
      </c>
      <c r="K202" s="161">
        <f t="shared" si="52"/>
        <v>67</v>
      </c>
      <c r="L202" s="192">
        <f t="shared" si="53"/>
        <v>0.26171875</v>
      </c>
      <c r="M202" s="188" t="s">
        <v>593</v>
      </c>
      <c r="N202" s="193">
        <v>43067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185">
        <v>102</v>
      </c>
      <c r="B203" s="186">
        <v>43017</v>
      </c>
      <c r="C203" s="186"/>
      <c r="D203" s="187" t="s">
        <v>372</v>
      </c>
      <c r="E203" s="188" t="s">
        <v>590</v>
      </c>
      <c r="F203" s="189">
        <v>137.5</v>
      </c>
      <c r="G203" s="188"/>
      <c r="H203" s="188">
        <v>184</v>
      </c>
      <c r="I203" s="190">
        <v>183</v>
      </c>
      <c r="J203" s="191" t="s">
        <v>753</v>
      </c>
      <c r="K203" s="161">
        <f t="shared" si="52"/>
        <v>46.5</v>
      </c>
      <c r="L203" s="192">
        <f t="shared" si="53"/>
        <v>0.33818181818181819</v>
      </c>
      <c r="M203" s="188" t="s">
        <v>593</v>
      </c>
      <c r="N203" s="193">
        <v>43108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185">
        <v>103</v>
      </c>
      <c r="B204" s="186">
        <v>43018</v>
      </c>
      <c r="C204" s="186"/>
      <c r="D204" s="187" t="s">
        <v>754</v>
      </c>
      <c r="E204" s="188" t="s">
        <v>590</v>
      </c>
      <c r="F204" s="189">
        <v>125.5</v>
      </c>
      <c r="G204" s="188"/>
      <c r="H204" s="188">
        <v>158</v>
      </c>
      <c r="I204" s="190">
        <v>155</v>
      </c>
      <c r="J204" s="191" t="s">
        <v>755</v>
      </c>
      <c r="K204" s="161">
        <f t="shared" si="52"/>
        <v>32.5</v>
      </c>
      <c r="L204" s="192">
        <f t="shared" si="53"/>
        <v>0.25896414342629481</v>
      </c>
      <c r="M204" s="188" t="s">
        <v>593</v>
      </c>
      <c r="N204" s="193">
        <v>43067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185">
        <v>104</v>
      </c>
      <c r="B205" s="186">
        <v>43018</v>
      </c>
      <c r="C205" s="186"/>
      <c r="D205" s="187" t="s">
        <v>756</v>
      </c>
      <c r="E205" s="188" t="s">
        <v>590</v>
      </c>
      <c r="F205" s="189">
        <v>895</v>
      </c>
      <c r="G205" s="188"/>
      <c r="H205" s="188">
        <v>1122.5</v>
      </c>
      <c r="I205" s="190">
        <v>1078</v>
      </c>
      <c r="J205" s="191" t="s">
        <v>757</v>
      </c>
      <c r="K205" s="161">
        <v>227.5</v>
      </c>
      <c r="L205" s="192">
        <v>0.25418994413407803</v>
      </c>
      <c r="M205" s="188" t="s">
        <v>593</v>
      </c>
      <c r="N205" s="193">
        <v>43117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185">
        <v>105</v>
      </c>
      <c r="B206" s="186">
        <v>43020</v>
      </c>
      <c r="C206" s="186"/>
      <c r="D206" s="187" t="s">
        <v>367</v>
      </c>
      <c r="E206" s="188" t="s">
        <v>590</v>
      </c>
      <c r="F206" s="189">
        <v>525</v>
      </c>
      <c r="G206" s="188"/>
      <c r="H206" s="188">
        <v>629</v>
      </c>
      <c r="I206" s="190">
        <v>629</v>
      </c>
      <c r="J206" s="191" t="s">
        <v>677</v>
      </c>
      <c r="K206" s="161">
        <v>104</v>
      </c>
      <c r="L206" s="192">
        <v>0.19809523809523799</v>
      </c>
      <c r="M206" s="188" t="s">
        <v>593</v>
      </c>
      <c r="N206" s="193">
        <v>43119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185">
        <v>106</v>
      </c>
      <c r="B207" s="186">
        <v>43046</v>
      </c>
      <c r="C207" s="186"/>
      <c r="D207" s="187" t="s">
        <v>408</v>
      </c>
      <c r="E207" s="188" t="s">
        <v>590</v>
      </c>
      <c r="F207" s="189">
        <v>740</v>
      </c>
      <c r="G207" s="188"/>
      <c r="H207" s="188">
        <v>892.5</v>
      </c>
      <c r="I207" s="190">
        <v>900</v>
      </c>
      <c r="J207" s="191" t="s">
        <v>758</v>
      </c>
      <c r="K207" s="161">
        <f t="shared" ref="K207:K209" si="54">H207-F207</f>
        <v>152.5</v>
      </c>
      <c r="L207" s="192">
        <f t="shared" ref="L207:L209" si="55">K207/F207</f>
        <v>0.20608108108108109</v>
      </c>
      <c r="M207" s="188" t="s">
        <v>593</v>
      </c>
      <c r="N207" s="193">
        <v>43052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154">
        <v>107</v>
      </c>
      <c r="B208" s="155">
        <v>43073</v>
      </c>
      <c r="C208" s="155"/>
      <c r="D208" s="156" t="s">
        <v>759</v>
      </c>
      <c r="E208" s="157" t="s">
        <v>590</v>
      </c>
      <c r="F208" s="158">
        <v>118.5</v>
      </c>
      <c r="G208" s="157"/>
      <c r="H208" s="157">
        <v>143.5</v>
      </c>
      <c r="I208" s="159">
        <v>145</v>
      </c>
      <c r="J208" s="160" t="s">
        <v>760</v>
      </c>
      <c r="K208" s="161">
        <f t="shared" si="54"/>
        <v>25</v>
      </c>
      <c r="L208" s="162">
        <f t="shared" si="55"/>
        <v>0.2109704641350211</v>
      </c>
      <c r="M208" s="157" t="s">
        <v>593</v>
      </c>
      <c r="N208" s="163">
        <v>43097</v>
      </c>
      <c r="O208" s="1"/>
      <c r="P208" s="1"/>
      <c r="Q208" s="239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164">
        <v>108</v>
      </c>
      <c r="B209" s="165">
        <v>43090</v>
      </c>
      <c r="C209" s="165"/>
      <c r="D209" s="166" t="s">
        <v>440</v>
      </c>
      <c r="E209" s="167" t="s">
        <v>590</v>
      </c>
      <c r="F209" s="168">
        <v>715</v>
      </c>
      <c r="G209" s="168"/>
      <c r="H209" s="169">
        <v>500</v>
      </c>
      <c r="I209" s="169">
        <v>872</v>
      </c>
      <c r="J209" s="170" t="s">
        <v>761</v>
      </c>
      <c r="K209" s="171">
        <f t="shared" si="54"/>
        <v>-215</v>
      </c>
      <c r="L209" s="172">
        <f t="shared" si="55"/>
        <v>-0.30069930069930068</v>
      </c>
      <c r="M209" s="168" t="s">
        <v>603</v>
      </c>
      <c r="N209" s="165">
        <v>43670</v>
      </c>
      <c r="O209" s="1"/>
      <c r="P209" s="1"/>
      <c r="Q209" s="239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154">
        <v>109</v>
      </c>
      <c r="B210" s="155">
        <v>43098</v>
      </c>
      <c r="C210" s="155"/>
      <c r="D210" s="156" t="s">
        <v>750</v>
      </c>
      <c r="E210" s="157" t="s">
        <v>590</v>
      </c>
      <c r="F210" s="158">
        <v>435</v>
      </c>
      <c r="G210" s="157"/>
      <c r="H210" s="157">
        <v>542.5</v>
      </c>
      <c r="I210" s="159">
        <v>539</v>
      </c>
      <c r="J210" s="160" t="s">
        <v>677</v>
      </c>
      <c r="K210" s="161">
        <v>107.5</v>
      </c>
      <c r="L210" s="162">
        <v>0.247126436781609</v>
      </c>
      <c r="M210" s="157" t="s">
        <v>593</v>
      </c>
      <c r="N210" s="163">
        <v>43206</v>
      </c>
      <c r="O210" s="1"/>
      <c r="P210" s="1"/>
      <c r="Q210" s="239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154">
        <v>110</v>
      </c>
      <c r="B211" s="155">
        <v>43098</v>
      </c>
      <c r="C211" s="155"/>
      <c r="D211" s="156" t="s">
        <v>559</v>
      </c>
      <c r="E211" s="157" t="s">
        <v>590</v>
      </c>
      <c r="F211" s="158">
        <v>885</v>
      </c>
      <c r="G211" s="157"/>
      <c r="H211" s="157">
        <v>1090</v>
      </c>
      <c r="I211" s="159">
        <v>1084</v>
      </c>
      <c r="J211" s="160" t="s">
        <v>677</v>
      </c>
      <c r="K211" s="161">
        <v>205</v>
      </c>
      <c r="L211" s="162">
        <v>0.23163841807909599</v>
      </c>
      <c r="M211" s="157" t="s">
        <v>593</v>
      </c>
      <c r="N211" s="163">
        <v>43213</v>
      </c>
      <c r="O211" s="1"/>
      <c r="P211" s="1"/>
      <c r="Q211" s="239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194">
        <v>111</v>
      </c>
      <c r="B212" s="195">
        <v>43192</v>
      </c>
      <c r="C212" s="195"/>
      <c r="D212" s="173" t="s">
        <v>762</v>
      </c>
      <c r="E212" s="168" t="s">
        <v>590</v>
      </c>
      <c r="F212" s="196">
        <v>478.5</v>
      </c>
      <c r="G212" s="168"/>
      <c r="H212" s="168">
        <v>442</v>
      </c>
      <c r="I212" s="169">
        <v>613</v>
      </c>
      <c r="J212" s="170" t="s">
        <v>763</v>
      </c>
      <c r="K212" s="171">
        <f t="shared" ref="K212:K215" si="56">H212-F212</f>
        <v>-36.5</v>
      </c>
      <c r="L212" s="172">
        <f t="shared" ref="L212:L215" si="57">K212/F212</f>
        <v>-7.6280041797283177E-2</v>
      </c>
      <c r="M212" s="168" t="s">
        <v>603</v>
      </c>
      <c r="N212" s="165">
        <v>43762</v>
      </c>
      <c r="O212" s="1"/>
      <c r="P212" s="1"/>
      <c r="Q212" s="239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164">
        <v>112</v>
      </c>
      <c r="B213" s="165">
        <v>43194</v>
      </c>
      <c r="C213" s="165"/>
      <c r="D213" s="166" t="s">
        <v>764</v>
      </c>
      <c r="E213" s="167" t="s">
        <v>590</v>
      </c>
      <c r="F213" s="168">
        <f>141.5-7.3</f>
        <v>134.19999999999999</v>
      </c>
      <c r="G213" s="168"/>
      <c r="H213" s="169">
        <v>77</v>
      </c>
      <c r="I213" s="169">
        <v>180</v>
      </c>
      <c r="J213" s="170" t="s">
        <v>765</v>
      </c>
      <c r="K213" s="171">
        <f t="shared" si="56"/>
        <v>-57.199999999999989</v>
      </c>
      <c r="L213" s="172">
        <f t="shared" si="57"/>
        <v>-0.42622950819672129</v>
      </c>
      <c r="M213" s="168" t="s">
        <v>603</v>
      </c>
      <c r="N213" s="165">
        <v>43522</v>
      </c>
      <c r="O213" s="1"/>
      <c r="P213" s="1"/>
      <c r="Q213" s="239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164">
        <v>113</v>
      </c>
      <c r="B214" s="165">
        <v>43209</v>
      </c>
      <c r="C214" s="165"/>
      <c r="D214" s="166" t="s">
        <v>766</v>
      </c>
      <c r="E214" s="167" t="s">
        <v>590</v>
      </c>
      <c r="F214" s="168">
        <v>430</v>
      </c>
      <c r="G214" s="168"/>
      <c r="H214" s="169">
        <v>220</v>
      </c>
      <c r="I214" s="169">
        <v>537</v>
      </c>
      <c r="J214" s="170" t="s">
        <v>767</v>
      </c>
      <c r="K214" s="171">
        <f t="shared" si="56"/>
        <v>-210</v>
      </c>
      <c r="L214" s="172">
        <f t="shared" si="57"/>
        <v>-0.48837209302325579</v>
      </c>
      <c r="M214" s="168" t="s">
        <v>603</v>
      </c>
      <c r="N214" s="165">
        <v>43252</v>
      </c>
      <c r="O214" s="1"/>
      <c r="P214" s="1"/>
      <c r="Q214" s="239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185">
        <v>114</v>
      </c>
      <c r="B215" s="186">
        <v>43220</v>
      </c>
      <c r="C215" s="186"/>
      <c r="D215" s="187" t="s">
        <v>768</v>
      </c>
      <c r="E215" s="188" t="s">
        <v>590</v>
      </c>
      <c r="F215" s="188">
        <v>153.5</v>
      </c>
      <c r="G215" s="188"/>
      <c r="H215" s="188">
        <v>196</v>
      </c>
      <c r="I215" s="190">
        <v>196</v>
      </c>
      <c r="J215" s="160" t="s">
        <v>769</v>
      </c>
      <c r="K215" s="161">
        <f t="shared" si="56"/>
        <v>42.5</v>
      </c>
      <c r="L215" s="162">
        <f t="shared" si="57"/>
        <v>0.27687296416938112</v>
      </c>
      <c r="M215" s="157" t="s">
        <v>593</v>
      </c>
      <c r="N215" s="163">
        <v>43605</v>
      </c>
      <c r="O215" s="1"/>
      <c r="P215" s="1"/>
      <c r="Q215" s="239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164">
        <v>115</v>
      </c>
      <c r="B216" s="165">
        <v>43306</v>
      </c>
      <c r="C216" s="165"/>
      <c r="D216" s="166" t="s">
        <v>737</v>
      </c>
      <c r="E216" s="167" t="s">
        <v>590</v>
      </c>
      <c r="F216" s="168">
        <v>27.5</v>
      </c>
      <c r="G216" s="168"/>
      <c r="H216" s="169">
        <v>13.1</v>
      </c>
      <c r="I216" s="169">
        <v>60</v>
      </c>
      <c r="J216" s="170" t="s">
        <v>770</v>
      </c>
      <c r="K216" s="171">
        <v>-14.4</v>
      </c>
      <c r="L216" s="172">
        <v>-0.52363636363636401</v>
      </c>
      <c r="M216" s="168" t="s">
        <v>603</v>
      </c>
      <c r="N216" s="165">
        <v>43138</v>
      </c>
      <c r="O216" s="1"/>
      <c r="P216" s="1"/>
      <c r="Q216" s="239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194">
        <v>116</v>
      </c>
      <c r="B217" s="195">
        <v>43318</v>
      </c>
      <c r="C217" s="195"/>
      <c r="D217" s="173" t="s">
        <v>771</v>
      </c>
      <c r="E217" s="168" t="s">
        <v>590</v>
      </c>
      <c r="F217" s="168">
        <v>148.5</v>
      </c>
      <c r="G217" s="168"/>
      <c r="H217" s="168">
        <v>102</v>
      </c>
      <c r="I217" s="169">
        <v>182</v>
      </c>
      <c r="J217" s="170" t="s">
        <v>772</v>
      </c>
      <c r="K217" s="171">
        <f>H217-F217</f>
        <v>-46.5</v>
      </c>
      <c r="L217" s="172">
        <f>K217/F217</f>
        <v>-0.31313131313131315</v>
      </c>
      <c r="M217" s="168" t="s">
        <v>603</v>
      </c>
      <c r="N217" s="165">
        <v>43661</v>
      </c>
      <c r="O217" s="1"/>
      <c r="P217" s="1"/>
      <c r="Q217" s="239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154">
        <v>117</v>
      </c>
      <c r="B218" s="155">
        <v>43335</v>
      </c>
      <c r="C218" s="155"/>
      <c r="D218" s="156" t="s">
        <v>773</v>
      </c>
      <c r="E218" s="157" t="s">
        <v>590</v>
      </c>
      <c r="F218" s="188">
        <v>285</v>
      </c>
      <c r="G218" s="157"/>
      <c r="H218" s="157">
        <v>355</v>
      </c>
      <c r="I218" s="159">
        <v>364</v>
      </c>
      <c r="J218" s="160" t="s">
        <v>774</v>
      </c>
      <c r="K218" s="161">
        <v>70</v>
      </c>
      <c r="L218" s="162">
        <v>0.24561403508771901</v>
      </c>
      <c r="M218" s="157" t="s">
        <v>593</v>
      </c>
      <c r="N218" s="163">
        <v>43455</v>
      </c>
      <c r="O218" s="1"/>
      <c r="P218" s="1"/>
      <c r="Q218" s="239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154">
        <v>118</v>
      </c>
      <c r="B219" s="155">
        <v>43341</v>
      </c>
      <c r="C219" s="155"/>
      <c r="D219" s="156" t="s">
        <v>398</v>
      </c>
      <c r="E219" s="157" t="s">
        <v>590</v>
      </c>
      <c r="F219" s="188">
        <v>525</v>
      </c>
      <c r="G219" s="157"/>
      <c r="H219" s="157">
        <v>585</v>
      </c>
      <c r="I219" s="159">
        <v>635</v>
      </c>
      <c r="J219" s="160" t="s">
        <v>775</v>
      </c>
      <c r="K219" s="161">
        <f t="shared" ref="K219:K270" si="58">H219-F219</f>
        <v>60</v>
      </c>
      <c r="L219" s="162">
        <f t="shared" ref="L219:L270" si="59">K219/F219</f>
        <v>0.11428571428571428</v>
      </c>
      <c r="M219" s="157" t="s">
        <v>593</v>
      </c>
      <c r="N219" s="163">
        <v>43662</v>
      </c>
      <c r="O219" s="1"/>
      <c r="P219" s="1"/>
      <c r="Q219" s="239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154">
        <v>119</v>
      </c>
      <c r="B220" s="155">
        <v>43395</v>
      </c>
      <c r="C220" s="155"/>
      <c r="D220" s="156" t="s">
        <v>383</v>
      </c>
      <c r="E220" s="157" t="s">
        <v>590</v>
      </c>
      <c r="F220" s="188">
        <v>475</v>
      </c>
      <c r="G220" s="157"/>
      <c r="H220" s="157">
        <v>574</v>
      </c>
      <c r="I220" s="159">
        <v>570</v>
      </c>
      <c r="J220" s="160" t="s">
        <v>677</v>
      </c>
      <c r="K220" s="161">
        <f t="shared" si="58"/>
        <v>99</v>
      </c>
      <c r="L220" s="162">
        <f t="shared" si="59"/>
        <v>0.20842105263157895</v>
      </c>
      <c r="M220" s="157" t="s">
        <v>593</v>
      </c>
      <c r="N220" s="163">
        <v>43403</v>
      </c>
      <c r="O220" s="1"/>
      <c r="P220" s="1"/>
      <c r="Q220" s="239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185">
        <v>120</v>
      </c>
      <c r="B221" s="186">
        <v>43397</v>
      </c>
      <c r="C221" s="186"/>
      <c r="D221" s="187" t="s">
        <v>776</v>
      </c>
      <c r="E221" s="188" t="s">
        <v>590</v>
      </c>
      <c r="F221" s="188">
        <v>707.5</v>
      </c>
      <c r="G221" s="188"/>
      <c r="H221" s="188">
        <v>872</v>
      </c>
      <c r="I221" s="190">
        <v>872</v>
      </c>
      <c r="J221" s="191" t="s">
        <v>677</v>
      </c>
      <c r="K221" s="161">
        <f t="shared" si="58"/>
        <v>164.5</v>
      </c>
      <c r="L221" s="192">
        <f t="shared" si="59"/>
        <v>0.23250883392226149</v>
      </c>
      <c r="M221" s="188" t="s">
        <v>593</v>
      </c>
      <c r="N221" s="193">
        <v>43482</v>
      </c>
      <c r="O221" s="1"/>
      <c r="P221" s="1"/>
      <c r="Q221" s="239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185">
        <v>121</v>
      </c>
      <c r="B222" s="186">
        <v>43398</v>
      </c>
      <c r="C222" s="186"/>
      <c r="D222" s="187" t="s">
        <v>777</v>
      </c>
      <c r="E222" s="188" t="s">
        <v>590</v>
      </c>
      <c r="F222" s="188">
        <v>162</v>
      </c>
      <c r="G222" s="188"/>
      <c r="H222" s="188">
        <v>204</v>
      </c>
      <c r="I222" s="190">
        <v>209</v>
      </c>
      <c r="J222" s="191" t="s">
        <v>778</v>
      </c>
      <c r="K222" s="161">
        <f t="shared" si="58"/>
        <v>42</v>
      </c>
      <c r="L222" s="192">
        <f t="shared" si="59"/>
        <v>0.25925925925925924</v>
      </c>
      <c r="M222" s="188" t="s">
        <v>593</v>
      </c>
      <c r="N222" s="193">
        <v>43539</v>
      </c>
      <c r="O222" s="1"/>
      <c r="P222" s="1"/>
      <c r="Q222" s="239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185">
        <v>122</v>
      </c>
      <c r="B223" s="186">
        <v>43399</v>
      </c>
      <c r="C223" s="186"/>
      <c r="D223" s="187" t="s">
        <v>488</v>
      </c>
      <c r="E223" s="188" t="s">
        <v>590</v>
      </c>
      <c r="F223" s="188">
        <v>240</v>
      </c>
      <c r="G223" s="188"/>
      <c r="H223" s="188">
        <v>297</v>
      </c>
      <c r="I223" s="190">
        <v>297</v>
      </c>
      <c r="J223" s="191" t="s">
        <v>677</v>
      </c>
      <c r="K223" s="197">
        <f t="shared" si="58"/>
        <v>57</v>
      </c>
      <c r="L223" s="192">
        <f t="shared" si="59"/>
        <v>0.23749999999999999</v>
      </c>
      <c r="M223" s="188" t="s">
        <v>593</v>
      </c>
      <c r="N223" s="193">
        <v>43417</v>
      </c>
      <c r="O223" s="1"/>
      <c r="P223" s="1"/>
      <c r="Q223" s="239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154">
        <v>123</v>
      </c>
      <c r="B224" s="155">
        <v>43439</v>
      </c>
      <c r="C224" s="155"/>
      <c r="D224" s="156" t="s">
        <v>779</v>
      </c>
      <c r="E224" s="157" t="s">
        <v>590</v>
      </c>
      <c r="F224" s="157">
        <v>202.5</v>
      </c>
      <c r="G224" s="157"/>
      <c r="H224" s="157">
        <v>255</v>
      </c>
      <c r="I224" s="159">
        <v>252</v>
      </c>
      <c r="J224" s="160" t="s">
        <v>677</v>
      </c>
      <c r="K224" s="161">
        <f t="shared" si="58"/>
        <v>52.5</v>
      </c>
      <c r="L224" s="162">
        <f t="shared" si="59"/>
        <v>0.25925925925925924</v>
      </c>
      <c r="M224" s="157" t="s">
        <v>593</v>
      </c>
      <c r="N224" s="163">
        <v>43542</v>
      </c>
      <c r="O224" s="1"/>
      <c r="P224" s="1"/>
      <c r="Q224" s="239"/>
      <c r="R224" s="1"/>
      <c r="S224" s="6" t="s">
        <v>780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185">
        <v>124</v>
      </c>
      <c r="B225" s="186">
        <v>43465</v>
      </c>
      <c r="C225" s="155"/>
      <c r="D225" s="187" t="s">
        <v>159</v>
      </c>
      <c r="E225" s="188" t="s">
        <v>590</v>
      </c>
      <c r="F225" s="188">
        <v>710</v>
      </c>
      <c r="G225" s="188"/>
      <c r="H225" s="188">
        <v>866</v>
      </c>
      <c r="I225" s="190">
        <v>866</v>
      </c>
      <c r="J225" s="191" t="s">
        <v>677</v>
      </c>
      <c r="K225" s="161">
        <f t="shared" si="58"/>
        <v>156</v>
      </c>
      <c r="L225" s="162">
        <f t="shared" si="59"/>
        <v>0.21971830985915494</v>
      </c>
      <c r="M225" s="157" t="s">
        <v>593</v>
      </c>
      <c r="N225" s="163">
        <v>43553</v>
      </c>
      <c r="O225" s="1"/>
      <c r="P225" s="1"/>
      <c r="Q225" s="239"/>
      <c r="R225" s="1"/>
      <c r="S225" s="6" t="s">
        <v>780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185">
        <v>125</v>
      </c>
      <c r="B226" s="186">
        <v>43522</v>
      </c>
      <c r="C226" s="186"/>
      <c r="D226" s="187" t="s">
        <v>174</v>
      </c>
      <c r="E226" s="188" t="s">
        <v>590</v>
      </c>
      <c r="F226" s="188">
        <v>337.25</v>
      </c>
      <c r="G226" s="188"/>
      <c r="H226" s="188">
        <v>398.5</v>
      </c>
      <c r="I226" s="190">
        <v>411</v>
      </c>
      <c r="J226" s="160" t="s">
        <v>781</v>
      </c>
      <c r="K226" s="161">
        <f t="shared" si="58"/>
        <v>61.25</v>
      </c>
      <c r="L226" s="162">
        <f t="shared" si="59"/>
        <v>0.1816160118606375</v>
      </c>
      <c r="M226" s="157" t="s">
        <v>593</v>
      </c>
      <c r="N226" s="163">
        <v>43760</v>
      </c>
      <c r="O226" s="1"/>
      <c r="P226" s="1"/>
      <c r="Q226" s="239"/>
      <c r="R226" s="1"/>
      <c r="S226" s="6" t="s">
        <v>780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198">
        <v>126</v>
      </c>
      <c r="B227" s="199">
        <v>43559</v>
      </c>
      <c r="C227" s="199"/>
      <c r="D227" s="200" t="s">
        <v>782</v>
      </c>
      <c r="E227" s="201" t="s">
        <v>590</v>
      </c>
      <c r="F227" s="201">
        <v>130</v>
      </c>
      <c r="G227" s="201"/>
      <c r="H227" s="201">
        <v>65</v>
      </c>
      <c r="I227" s="202">
        <v>158</v>
      </c>
      <c r="J227" s="170" t="s">
        <v>783</v>
      </c>
      <c r="K227" s="171">
        <f t="shared" si="58"/>
        <v>-65</v>
      </c>
      <c r="L227" s="172">
        <f t="shared" si="59"/>
        <v>-0.5</v>
      </c>
      <c r="M227" s="168" t="s">
        <v>603</v>
      </c>
      <c r="N227" s="165">
        <v>43726</v>
      </c>
      <c r="O227" s="1"/>
      <c r="P227" s="1"/>
      <c r="Q227" s="239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185">
        <v>127</v>
      </c>
      <c r="B228" s="186">
        <v>43017</v>
      </c>
      <c r="C228" s="186"/>
      <c r="D228" s="187" t="s">
        <v>210</v>
      </c>
      <c r="E228" s="188" t="s">
        <v>590</v>
      </c>
      <c r="F228" s="188">
        <v>141.5</v>
      </c>
      <c r="G228" s="188"/>
      <c r="H228" s="188">
        <v>183.5</v>
      </c>
      <c r="I228" s="190">
        <v>210</v>
      </c>
      <c r="J228" s="160" t="s">
        <v>778</v>
      </c>
      <c r="K228" s="161">
        <f t="shared" si="58"/>
        <v>42</v>
      </c>
      <c r="L228" s="162">
        <f t="shared" si="59"/>
        <v>0.29681978798586572</v>
      </c>
      <c r="M228" s="157" t="s">
        <v>593</v>
      </c>
      <c r="N228" s="163">
        <v>43042</v>
      </c>
      <c r="O228" s="1"/>
      <c r="P228" s="1"/>
      <c r="Q228" s="239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198">
        <v>128</v>
      </c>
      <c r="B229" s="199">
        <v>43074</v>
      </c>
      <c r="C229" s="199"/>
      <c r="D229" s="200" t="s">
        <v>785</v>
      </c>
      <c r="E229" s="201" t="s">
        <v>590</v>
      </c>
      <c r="F229" s="196">
        <v>172</v>
      </c>
      <c r="G229" s="201"/>
      <c r="H229" s="201">
        <v>155.25</v>
      </c>
      <c r="I229" s="202">
        <v>230</v>
      </c>
      <c r="J229" s="170" t="s">
        <v>786</v>
      </c>
      <c r="K229" s="171">
        <f t="shared" si="58"/>
        <v>-16.75</v>
      </c>
      <c r="L229" s="172">
        <f t="shared" si="59"/>
        <v>-9.7383720930232565E-2</v>
      </c>
      <c r="M229" s="168" t="s">
        <v>603</v>
      </c>
      <c r="N229" s="165">
        <v>43787</v>
      </c>
      <c r="O229" s="1"/>
      <c r="P229" s="1"/>
      <c r="Q229" s="239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185">
        <v>129</v>
      </c>
      <c r="B230" s="186">
        <v>43398</v>
      </c>
      <c r="C230" s="186"/>
      <c r="D230" s="187" t="s">
        <v>120</v>
      </c>
      <c r="E230" s="188" t="s">
        <v>590</v>
      </c>
      <c r="F230" s="188">
        <v>698.5</v>
      </c>
      <c r="G230" s="188"/>
      <c r="H230" s="188">
        <v>890</v>
      </c>
      <c r="I230" s="190">
        <v>890</v>
      </c>
      <c r="J230" s="160" t="s">
        <v>787</v>
      </c>
      <c r="K230" s="161">
        <f t="shared" si="58"/>
        <v>191.5</v>
      </c>
      <c r="L230" s="162">
        <f t="shared" si="59"/>
        <v>0.27415891195418757</v>
      </c>
      <c r="M230" s="157" t="s">
        <v>593</v>
      </c>
      <c r="N230" s="163">
        <v>44328</v>
      </c>
      <c r="O230" s="1"/>
      <c r="P230" s="1"/>
      <c r="Q230" s="239"/>
      <c r="R230" s="1"/>
      <c r="S230" s="6" t="s">
        <v>780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185">
        <v>130</v>
      </c>
      <c r="B231" s="186">
        <v>42877</v>
      </c>
      <c r="C231" s="186"/>
      <c r="D231" s="187" t="s">
        <v>788</v>
      </c>
      <c r="E231" s="188" t="s">
        <v>590</v>
      </c>
      <c r="F231" s="188">
        <v>127.6</v>
      </c>
      <c r="G231" s="188"/>
      <c r="H231" s="188">
        <v>138</v>
      </c>
      <c r="I231" s="190">
        <v>190</v>
      </c>
      <c r="J231" s="160" t="s">
        <v>789</v>
      </c>
      <c r="K231" s="161">
        <f t="shared" si="58"/>
        <v>10.400000000000006</v>
      </c>
      <c r="L231" s="162">
        <f t="shared" si="59"/>
        <v>8.1504702194357417E-2</v>
      </c>
      <c r="M231" s="157" t="s">
        <v>593</v>
      </c>
      <c r="N231" s="163">
        <v>43774</v>
      </c>
      <c r="O231" s="1"/>
      <c r="P231" s="1"/>
      <c r="Q231" s="239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185">
        <v>131</v>
      </c>
      <c r="B232" s="186">
        <v>43158</v>
      </c>
      <c r="C232" s="186"/>
      <c r="D232" s="187" t="s">
        <v>790</v>
      </c>
      <c r="E232" s="188" t="s">
        <v>590</v>
      </c>
      <c r="F232" s="188">
        <v>317</v>
      </c>
      <c r="G232" s="188"/>
      <c r="H232" s="188">
        <v>382.5</v>
      </c>
      <c r="I232" s="190">
        <v>398</v>
      </c>
      <c r="J232" s="160" t="s">
        <v>791</v>
      </c>
      <c r="K232" s="161">
        <f t="shared" si="58"/>
        <v>65.5</v>
      </c>
      <c r="L232" s="162">
        <f t="shared" si="59"/>
        <v>0.20662460567823343</v>
      </c>
      <c r="M232" s="157" t="s">
        <v>593</v>
      </c>
      <c r="N232" s="163">
        <v>44238</v>
      </c>
      <c r="O232" s="1"/>
      <c r="P232" s="1"/>
      <c r="Q232" s="239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198">
        <v>132</v>
      </c>
      <c r="B233" s="199">
        <v>43164</v>
      </c>
      <c r="C233" s="199"/>
      <c r="D233" s="200" t="s">
        <v>166</v>
      </c>
      <c r="E233" s="201" t="s">
        <v>590</v>
      </c>
      <c r="F233" s="196">
        <f>510-14.4</f>
        <v>495.6</v>
      </c>
      <c r="G233" s="201"/>
      <c r="H233" s="201">
        <v>350</v>
      </c>
      <c r="I233" s="202">
        <v>672</v>
      </c>
      <c r="J233" s="170" t="s">
        <v>792</v>
      </c>
      <c r="K233" s="171">
        <f t="shared" si="58"/>
        <v>-145.60000000000002</v>
      </c>
      <c r="L233" s="172">
        <f t="shared" si="59"/>
        <v>-0.29378531073446329</v>
      </c>
      <c r="M233" s="168" t="s">
        <v>603</v>
      </c>
      <c r="N233" s="165">
        <v>43887</v>
      </c>
      <c r="O233" s="1"/>
      <c r="P233" s="1"/>
      <c r="Q233" s="239"/>
      <c r="R233" s="1"/>
      <c r="S233" s="6" t="s">
        <v>780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198">
        <v>133</v>
      </c>
      <c r="B234" s="199">
        <v>43237</v>
      </c>
      <c r="C234" s="199"/>
      <c r="D234" s="200" t="s">
        <v>793</v>
      </c>
      <c r="E234" s="201" t="s">
        <v>590</v>
      </c>
      <c r="F234" s="196">
        <v>230.3</v>
      </c>
      <c r="G234" s="201"/>
      <c r="H234" s="201">
        <v>102.5</v>
      </c>
      <c r="I234" s="202">
        <v>348</v>
      </c>
      <c r="J234" s="170" t="s">
        <v>794</v>
      </c>
      <c r="K234" s="171">
        <f t="shared" si="58"/>
        <v>-127.80000000000001</v>
      </c>
      <c r="L234" s="172">
        <f t="shared" si="59"/>
        <v>-0.55492835432045162</v>
      </c>
      <c r="M234" s="168" t="s">
        <v>603</v>
      </c>
      <c r="N234" s="165">
        <v>43896</v>
      </c>
      <c r="O234" s="1"/>
      <c r="P234" s="1"/>
      <c r="Q234" s="239"/>
      <c r="R234" s="1"/>
      <c r="S234" s="6" t="s">
        <v>780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185">
        <v>134</v>
      </c>
      <c r="B235" s="186">
        <v>43258</v>
      </c>
      <c r="C235" s="186"/>
      <c r="D235" s="187" t="s">
        <v>444</v>
      </c>
      <c r="E235" s="188" t="s">
        <v>590</v>
      </c>
      <c r="F235" s="188">
        <f>342.5-5.1</f>
        <v>337.4</v>
      </c>
      <c r="G235" s="188"/>
      <c r="H235" s="188">
        <v>412.5</v>
      </c>
      <c r="I235" s="190">
        <v>439</v>
      </c>
      <c r="J235" s="160" t="s">
        <v>795</v>
      </c>
      <c r="K235" s="161">
        <f t="shared" si="58"/>
        <v>75.100000000000023</v>
      </c>
      <c r="L235" s="162">
        <f t="shared" si="59"/>
        <v>0.22258446947243635</v>
      </c>
      <c r="M235" s="157" t="s">
        <v>593</v>
      </c>
      <c r="N235" s="163">
        <v>44230</v>
      </c>
      <c r="O235" s="1"/>
      <c r="P235" s="1"/>
      <c r="Q235" s="239"/>
      <c r="R235" s="1"/>
      <c r="S235" s="6" t="s">
        <v>784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179">
        <v>135</v>
      </c>
      <c r="B236" s="178">
        <v>43285</v>
      </c>
      <c r="C236" s="178"/>
      <c r="D236" s="179" t="s">
        <v>58</v>
      </c>
      <c r="E236" s="180" t="s">
        <v>590</v>
      </c>
      <c r="F236" s="180">
        <f>127.5-5.53</f>
        <v>121.97</v>
      </c>
      <c r="G236" s="181"/>
      <c r="H236" s="181">
        <v>122.5</v>
      </c>
      <c r="I236" s="181">
        <v>170</v>
      </c>
      <c r="J236" s="182" t="s">
        <v>796</v>
      </c>
      <c r="K236" s="183">
        <f t="shared" si="58"/>
        <v>0.53000000000000114</v>
      </c>
      <c r="L236" s="184">
        <f t="shared" si="59"/>
        <v>4.3453308190538747E-3</v>
      </c>
      <c r="M236" s="180" t="s">
        <v>610</v>
      </c>
      <c r="N236" s="178">
        <v>44431</v>
      </c>
      <c r="O236" s="1"/>
      <c r="P236" s="1"/>
      <c r="Q236" s="239"/>
      <c r="R236" s="1"/>
      <c r="S236" s="6" t="s">
        <v>780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198">
        <v>136</v>
      </c>
      <c r="B237" s="199">
        <v>43294</v>
      </c>
      <c r="C237" s="199"/>
      <c r="D237" s="200" t="s">
        <v>797</v>
      </c>
      <c r="E237" s="201" t="s">
        <v>590</v>
      </c>
      <c r="F237" s="196">
        <v>46.5</v>
      </c>
      <c r="G237" s="201"/>
      <c r="H237" s="201">
        <v>17</v>
      </c>
      <c r="I237" s="202">
        <v>59</v>
      </c>
      <c r="J237" s="170" t="s">
        <v>798</v>
      </c>
      <c r="K237" s="171">
        <f t="shared" si="58"/>
        <v>-29.5</v>
      </c>
      <c r="L237" s="172">
        <f t="shared" si="59"/>
        <v>-0.63440860215053763</v>
      </c>
      <c r="M237" s="168" t="s">
        <v>603</v>
      </c>
      <c r="N237" s="165">
        <v>43887</v>
      </c>
      <c r="O237" s="1"/>
      <c r="P237" s="1"/>
      <c r="Q237" s="239"/>
      <c r="R237" s="1"/>
      <c r="S237" s="6" t="s">
        <v>780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185">
        <v>137</v>
      </c>
      <c r="B238" s="186">
        <v>43396</v>
      </c>
      <c r="C238" s="186"/>
      <c r="D238" s="187" t="s">
        <v>427</v>
      </c>
      <c r="E238" s="188" t="s">
        <v>590</v>
      </c>
      <c r="F238" s="188">
        <v>156.5</v>
      </c>
      <c r="G238" s="188"/>
      <c r="H238" s="188">
        <v>207.5</v>
      </c>
      <c r="I238" s="190">
        <v>191</v>
      </c>
      <c r="J238" s="160" t="s">
        <v>677</v>
      </c>
      <c r="K238" s="161">
        <f t="shared" si="58"/>
        <v>51</v>
      </c>
      <c r="L238" s="162">
        <f t="shared" si="59"/>
        <v>0.32587859424920129</v>
      </c>
      <c r="M238" s="157" t="s">
        <v>593</v>
      </c>
      <c r="N238" s="163">
        <v>44369</v>
      </c>
      <c r="O238" s="1"/>
      <c r="P238" s="1"/>
      <c r="Q238" s="239"/>
      <c r="R238" s="1"/>
      <c r="S238" s="6" t="s">
        <v>780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185">
        <v>138</v>
      </c>
      <c r="B239" s="186">
        <v>43439</v>
      </c>
      <c r="C239" s="186"/>
      <c r="D239" s="187" t="s">
        <v>346</v>
      </c>
      <c r="E239" s="188" t="s">
        <v>590</v>
      </c>
      <c r="F239" s="188">
        <v>259.5</v>
      </c>
      <c r="G239" s="188"/>
      <c r="H239" s="188">
        <v>320</v>
      </c>
      <c r="I239" s="190">
        <v>320</v>
      </c>
      <c r="J239" s="160" t="s">
        <v>677</v>
      </c>
      <c r="K239" s="161">
        <f t="shared" si="58"/>
        <v>60.5</v>
      </c>
      <c r="L239" s="162">
        <f t="shared" si="59"/>
        <v>0.23314065510597304</v>
      </c>
      <c r="M239" s="157" t="s">
        <v>593</v>
      </c>
      <c r="N239" s="163">
        <v>44323</v>
      </c>
      <c r="O239" s="1"/>
      <c r="P239" s="1"/>
      <c r="Q239" s="239"/>
      <c r="R239" s="1"/>
      <c r="S239" s="6" t="s">
        <v>780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198">
        <v>139</v>
      </c>
      <c r="B240" s="199">
        <v>43439</v>
      </c>
      <c r="C240" s="199"/>
      <c r="D240" s="200" t="s">
        <v>799</v>
      </c>
      <c r="E240" s="201" t="s">
        <v>590</v>
      </c>
      <c r="F240" s="201">
        <v>715</v>
      </c>
      <c r="G240" s="201"/>
      <c r="H240" s="201">
        <v>445</v>
      </c>
      <c r="I240" s="202">
        <v>840</v>
      </c>
      <c r="J240" s="170" t="s">
        <v>800</v>
      </c>
      <c r="K240" s="171">
        <f t="shared" si="58"/>
        <v>-270</v>
      </c>
      <c r="L240" s="172">
        <f t="shared" si="59"/>
        <v>-0.3776223776223776</v>
      </c>
      <c r="M240" s="168" t="s">
        <v>603</v>
      </c>
      <c r="N240" s="165">
        <v>43800</v>
      </c>
      <c r="O240" s="1"/>
      <c r="P240" s="1"/>
      <c r="Q240" s="239"/>
      <c r="R240" s="1"/>
      <c r="S240" s="6" t="s">
        <v>780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185">
        <v>140</v>
      </c>
      <c r="B241" s="186">
        <v>43469</v>
      </c>
      <c r="C241" s="186"/>
      <c r="D241" s="187" t="s">
        <v>180</v>
      </c>
      <c r="E241" s="188" t="s">
        <v>590</v>
      </c>
      <c r="F241" s="188">
        <v>875</v>
      </c>
      <c r="G241" s="188"/>
      <c r="H241" s="188">
        <v>1165</v>
      </c>
      <c r="I241" s="190">
        <v>1185</v>
      </c>
      <c r="J241" s="160" t="s">
        <v>801</v>
      </c>
      <c r="K241" s="161">
        <f t="shared" si="58"/>
        <v>290</v>
      </c>
      <c r="L241" s="162">
        <f t="shared" si="59"/>
        <v>0.33142857142857141</v>
      </c>
      <c r="M241" s="157" t="s">
        <v>593</v>
      </c>
      <c r="N241" s="163">
        <v>43847</v>
      </c>
      <c r="O241" s="1"/>
      <c r="P241" s="1"/>
      <c r="Q241" s="239"/>
      <c r="R241" s="1"/>
      <c r="S241" s="6" t="s">
        <v>780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185">
        <v>141</v>
      </c>
      <c r="B242" s="186">
        <v>43559</v>
      </c>
      <c r="C242" s="186"/>
      <c r="D242" s="187" t="s">
        <v>364</v>
      </c>
      <c r="E242" s="188" t="s">
        <v>590</v>
      </c>
      <c r="F242" s="188">
        <f>387-14.63</f>
        <v>372.37</v>
      </c>
      <c r="G242" s="188"/>
      <c r="H242" s="188">
        <v>490</v>
      </c>
      <c r="I242" s="190">
        <v>490</v>
      </c>
      <c r="J242" s="160" t="s">
        <v>677</v>
      </c>
      <c r="K242" s="161">
        <f t="shared" si="58"/>
        <v>117.63</v>
      </c>
      <c r="L242" s="162">
        <f t="shared" si="59"/>
        <v>0.31589548030185027</v>
      </c>
      <c r="M242" s="157" t="s">
        <v>593</v>
      </c>
      <c r="N242" s="163">
        <v>43850</v>
      </c>
      <c r="O242" s="1"/>
      <c r="P242" s="1"/>
      <c r="Q242" s="239"/>
      <c r="R242" s="1"/>
      <c r="S242" s="6" t="s">
        <v>780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198">
        <v>142</v>
      </c>
      <c r="B243" s="199">
        <v>43578</v>
      </c>
      <c r="C243" s="199"/>
      <c r="D243" s="200" t="s">
        <v>802</v>
      </c>
      <c r="E243" s="201" t="s">
        <v>602</v>
      </c>
      <c r="F243" s="201">
        <v>220</v>
      </c>
      <c r="G243" s="201"/>
      <c r="H243" s="201">
        <v>127.5</v>
      </c>
      <c r="I243" s="202">
        <v>284</v>
      </c>
      <c r="J243" s="170" t="s">
        <v>803</v>
      </c>
      <c r="K243" s="171">
        <f t="shared" si="58"/>
        <v>-92.5</v>
      </c>
      <c r="L243" s="172">
        <f t="shared" si="59"/>
        <v>-0.42045454545454547</v>
      </c>
      <c r="M243" s="168" t="s">
        <v>603</v>
      </c>
      <c r="N243" s="165">
        <v>43896</v>
      </c>
      <c r="O243" s="1"/>
      <c r="P243" s="1"/>
      <c r="Q243" s="239"/>
      <c r="R243" s="1"/>
      <c r="S243" s="6" t="s">
        <v>780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185">
        <v>143</v>
      </c>
      <c r="B244" s="186">
        <v>43622</v>
      </c>
      <c r="C244" s="186"/>
      <c r="D244" s="187" t="s">
        <v>489</v>
      </c>
      <c r="E244" s="188" t="s">
        <v>602</v>
      </c>
      <c r="F244" s="188">
        <v>332.8</v>
      </c>
      <c r="G244" s="188"/>
      <c r="H244" s="188">
        <v>405</v>
      </c>
      <c r="I244" s="190">
        <v>419</v>
      </c>
      <c r="J244" s="160" t="s">
        <v>804</v>
      </c>
      <c r="K244" s="161">
        <f t="shared" si="58"/>
        <v>72.199999999999989</v>
      </c>
      <c r="L244" s="162">
        <f t="shared" si="59"/>
        <v>0.21694711538461534</v>
      </c>
      <c r="M244" s="157" t="s">
        <v>593</v>
      </c>
      <c r="N244" s="163">
        <v>43860</v>
      </c>
      <c r="O244" s="1"/>
      <c r="P244" s="1"/>
      <c r="Q244" s="239"/>
      <c r="R244" s="1"/>
      <c r="S244" s="6" t="s">
        <v>784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179">
        <v>144</v>
      </c>
      <c r="B245" s="178">
        <v>43641</v>
      </c>
      <c r="C245" s="178"/>
      <c r="D245" s="179" t="s">
        <v>172</v>
      </c>
      <c r="E245" s="180" t="s">
        <v>590</v>
      </c>
      <c r="F245" s="180">
        <v>386</v>
      </c>
      <c r="G245" s="181"/>
      <c r="H245" s="181">
        <v>395</v>
      </c>
      <c r="I245" s="181">
        <v>452</v>
      </c>
      <c r="J245" s="182" t="s">
        <v>805</v>
      </c>
      <c r="K245" s="183">
        <f t="shared" si="58"/>
        <v>9</v>
      </c>
      <c r="L245" s="184">
        <f t="shared" si="59"/>
        <v>2.3316062176165803E-2</v>
      </c>
      <c r="M245" s="180" t="s">
        <v>610</v>
      </c>
      <c r="N245" s="178">
        <v>43868</v>
      </c>
      <c r="O245" s="1"/>
      <c r="P245" s="1"/>
      <c r="Q245" s="239"/>
      <c r="R245" s="1"/>
      <c r="S245" s="6" t="s">
        <v>784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179">
        <v>145</v>
      </c>
      <c r="B246" s="178">
        <v>43707</v>
      </c>
      <c r="C246" s="178"/>
      <c r="D246" s="179" t="s">
        <v>146</v>
      </c>
      <c r="E246" s="180" t="s">
        <v>590</v>
      </c>
      <c r="F246" s="180">
        <v>137.5</v>
      </c>
      <c r="G246" s="181"/>
      <c r="H246" s="181">
        <v>138.5</v>
      </c>
      <c r="I246" s="181">
        <v>190</v>
      </c>
      <c r="J246" s="182" t="s">
        <v>806</v>
      </c>
      <c r="K246" s="183">
        <f t="shared" si="58"/>
        <v>1</v>
      </c>
      <c r="L246" s="184">
        <f t="shared" si="59"/>
        <v>7.2727272727272727E-3</v>
      </c>
      <c r="M246" s="180" t="s">
        <v>610</v>
      </c>
      <c r="N246" s="178">
        <v>44432</v>
      </c>
      <c r="O246" s="1"/>
      <c r="P246" s="1"/>
      <c r="Q246" s="239"/>
      <c r="R246" s="1"/>
      <c r="S246" s="6" t="s">
        <v>780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185">
        <v>146</v>
      </c>
      <c r="B247" s="186">
        <v>43731</v>
      </c>
      <c r="C247" s="186"/>
      <c r="D247" s="187" t="s">
        <v>437</v>
      </c>
      <c r="E247" s="188" t="s">
        <v>590</v>
      </c>
      <c r="F247" s="188">
        <v>235</v>
      </c>
      <c r="G247" s="188"/>
      <c r="H247" s="188">
        <v>295</v>
      </c>
      <c r="I247" s="190">
        <v>296</v>
      </c>
      <c r="J247" s="160" t="s">
        <v>807</v>
      </c>
      <c r="K247" s="161">
        <f t="shared" si="58"/>
        <v>60</v>
      </c>
      <c r="L247" s="162">
        <f t="shared" si="59"/>
        <v>0.25531914893617019</v>
      </c>
      <c r="M247" s="157" t="s">
        <v>593</v>
      </c>
      <c r="N247" s="163">
        <v>43844</v>
      </c>
      <c r="O247" s="1"/>
      <c r="P247" s="1"/>
      <c r="Q247" s="239"/>
      <c r="R247" s="1"/>
      <c r="S247" s="6" t="s">
        <v>784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185">
        <v>147</v>
      </c>
      <c r="B248" s="186">
        <v>43752</v>
      </c>
      <c r="C248" s="186"/>
      <c r="D248" s="187" t="s">
        <v>808</v>
      </c>
      <c r="E248" s="188" t="s">
        <v>590</v>
      </c>
      <c r="F248" s="188">
        <v>277.5</v>
      </c>
      <c r="G248" s="188"/>
      <c r="H248" s="188">
        <v>333</v>
      </c>
      <c r="I248" s="190">
        <v>333</v>
      </c>
      <c r="J248" s="160" t="s">
        <v>809</v>
      </c>
      <c r="K248" s="161">
        <f t="shared" si="58"/>
        <v>55.5</v>
      </c>
      <c r="L248" s="162">
        <f t="shared" si="59"/>
        <v>0.2</v>
      </c>
      <c r="M248" s="157" t="s">
        <v>593</v>
      </c>
      <c r="N248" s="163">
        <v>43846</v>
      </c>
      <c r="O248" s="1"/>
      <c r="P248" s="1"/>
      <c r="Q248" s="239"/>
      <c r="R248" s="1"/>
      <c r="S248" s="6" t="s">
        <v>780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185">
        <v>148</v>
      </c>
      <c r="B249" s="186">
        <v>43752</v>
      </c>
      <c r="C249" s="186"/>
      <c r="D249" s="187" t="s">
        <v>810</v>
      </c>
      <c r="E249" s="188" t="s">
        <v>590</v>
      </c>
      <c r="F249" s="188">
        <v>930</v>
      </c>
      <c r="G249" s="188"/>
      <c r="H249" s="188">
        <v>1165</v>
      </c>
      <c r="I249" s="190">
        <v>1200</v>
      </c>
      <c r="J249" s="160" t="s">
        <v>811</v>
      </c>
      <c r="K249" s="161">
        <f t="shared" si="58"/>
        <v>235</v>
      </c>
      <c r="L249" s="162">
        <f t="shared" si="59"/>
        <v>0.25268817204301075</v>
      </c>
      <c r="M249" s="157" t="s">
        <v>593</v>
      </c>
      <c r="N249" s="163">
        <v>43847</v>
      </c>
      <c r="O249" s="1"/>
      <c r="P249" s="1"/>
      <c r="Q249" s="239"/>
      <c r="R249" s="1"/>
      <c r="S249" s="6" t="s">
        <v>784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185">
        <v>149</v>
      </c>
      <c r="B250" s="186">
        <v>43753</v>
      </c>
      <c r="C250" s="186"/>
      <c r="D250" s="187" t="s">
        <v>812</v>
      </c>
      <c r="E250" s="188" t="s">
        <v>590</v>
      </c>
      <c r="F250" s="158">
        <v>111</v>
      </c>
      <c r="G250" s="188"/>
      <c r="H250" s="188">
        <v>141</v>
      </c>
      <c r="I250" s="190">
        <v>141</v>
      </c>
      <c r="J250" s="160" t="s">
        <v>813</v>
      </c>
      <c r="K250" s="161">
        <f t="shared" si="58"/>
        <v>30</v>
      </c>
      <c r="L250" s="162">
        <f t="shared" si="59"/>
        <v>0.27027027027027029</v>
      </c>
      <c r="M250" s="157" t="s">
        <v>593</v>
      </c>
      <c r="N250" s="163">
        <v>44328</v>
      </c>
      <c r="O250" s="1"/>
      <c r="P250" s="1"/>
      <c r="Q250" s="239"/>
      <c r="R250" s="1"/>
      <c r="S250" s="6" t="s">
        <v>784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185">
        <v>150</v>
      </c>
      <c r="B251" s="186">
        <v>43753</v>
      </c>
      <c r="C251" s="186"/>
      <c r="D251" s="187" t="s">
        <v>814</v>
      </c>
      <c r="E251" s="188" t="s">
        <v>590</v>
      </c>
      <c r="F251" s="158">
        <v>296</v>
      </c>
      <c r="G251" s="188"/>
      <c r="H251" s="188">
        <v>370</v>
      </c>
      <c r="I251" s="190">
        <v>370</v>
      </c>
      <c r="J251" s="160" t="s">
        <v>677</v>
      </c>
      <c r="K251" s="161">
        <f t="shared" si="58"/>
        <v>74</v>
      </c>
      <c r="L251" s="162">
        <f t="shared" si="59"/>
        <v>0.25</v>
      </c>
      <c r="M251" s="157" t="s">
        <v>593</v>
      </c>
      <c r="N251" s="163">
        <v>43853</v>
      </c>
      <c r="O251" s="1"/>
      <c r="P251" s="1"/>
      <c r="Q251" s="239"/>
      <c r="R251" s="1"/>
      <c r="S251" s="6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185">
        <v>151</v>
      </c>
      <c r="B252" s="186">
        <v>43754</v>
      </c>
      <c r="C252" s="186"/>
      <c r="D252" s="187" t="s">
        <v>815</v>
      </c>
      <c r="E252" s="188" t="s">
        <v>590</v>
      </c>
      <c r="F252" s="158">
        <v>300</v>
      </c>
      <c r="G252" s="188"/>
      <c r="H252" s="188">
        <v>382.5</v>
      </c>
      <c r="I252" s="190">
        <v>344</v>
      </c>
      <c r="J252" s="160" t="s">
        <v>816</v>
      </c>
      <c r="K252" s="161">
        <f t="shared" si="58"/>
        <v>82.5</v>
      </c>
      <c r="L252" s="162">
        <f t="shared" si="59"/>
        <v>0.27500000000000002</v>
      </c>
      <c r="M252" s="157" t="s">
        <v>593</v>
      </c>
      <c r="N252" s="163">
        <v>44238</v>
      </c>
      <c r="O252" s="1"/>
      <c r="P252" s="1"/>
      <c r="Q252" s="239"/>
      <c r="R252" s="1"/>
      <c r="S252" s="6" t="s">
        <v>784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185">
        <v>152</v>
      </c>
      <c r="B253" s="186">
        <v>43832</v>
      </c>
      <c r="C253" s="186"/>
      <c r="D253" s="187" t="s">
        <v>817</v>
      </c>
      <c r="E253" s="188" t="s">
        <v>590</v>
      </c>
      <c r="F253" s="158">
        <v>495</v>
      </c>
      <c r="G253" s="188"/>
      <c r="H253" s="188">
        <v>595</v>
      </c>
      <c r="I253" s="190">
        <v>590</v>
      </c>
      <c r="J253" s="160" t="s">
        <v>613</v>
      </c>
      <c r="K253" s="161">
        <f t="shared" si="58"/>
        <v>100</v>
      </c>
      <c r="L253" s="162">
        <f t="shared" si="59"/>
        <v>0.20202020202020202</v>
      </c>
      <c r="M253" s="157" t="s">
        <v>593</v>
      </c>
      <c r="N253" s="163">
        <v>44589</v>
      </c>
      <c r="O253" s="1"/>
      <c r="P253" s="1"/>
      <c r="Q253" s="239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185">
        <v>153</v>
      </c>
      <c r="B254" s="186">
        <v>43966</v>
      </c>
      <c r="C254" s="186"/>
      <c r="D254" s="187" t="s">
        <v>76</v>
      </c>
      <c r="E254" s="188" t="s">
        <v>590</v>
      </c>
      <c r="F254" s="158">
        <v>67.5</v>
      </c>
      <c r="G254" s="188"/>
      <c r="H254" s="188">
        <v>86</v>
      </c>
      <c r="I254" s="190">
        <v>86</v>
      </c>
      <c r="J254" s="160" t="s">
        <v>818</v>
      </c>
      <c r="K254" s="161">
        <f t="shared" si="58"/>
        <v>18.5</v>
      </c>
      <c r="L254" s="162">
        <f t="shared" si="59"/>
        <v>0.27407407407407408</v>
      </c>
      <c r="M254" s="157" t="s">
        <v>593</v>
      </c>
      <c r="N254" s="163">
        <v>44008</v>
      </c>
      <c r="O254" s="1"/>
      <c r="P254" s="1"/>
      <c r="Q254" s="239"/>
      <c r="R254" s="1"/>
      <c r="S254" s="6" t="s">
        <v>784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185">
        <v>154</v>
      </c>
      <c r="B255" s="186">
        <v>44035</v>
      </c>
      <c r="C255" s="186"/>
      <c r="D255" s="187" t="s">
        <v>488</v>
      </c>
      <c r="E255" s="188" t="s">
        <v>590</v>
      </c>
      <c r="F255" s="158">
        <v>231</v>
      </c>
      <c r="G255" s="188"/>
      <c r="H255" s="188">
        <v>281</v>
      </c>
      <c r="I255" s="190">
        <v>281</v>
      </c>
      <c r="J255" s="160" t="s">
        <v>677</v>
      </c>
      <c r="K255" s="161">
        <f t="shared" si="58"/>
        <v>50</v>
      </c>
      <c r="L255" s="162">
        <f t="shared" si="59"/>
        <v>0.21645021645021645</v>
      </c>
      <c r="M255" s="157" t="s">
        <v>593</v>
      </c>
      <c r="N255" s="163">
        <v>44358</v>
      </c>
      <c r="O255" s="1"/>
      <c r="P255" s="1"/>
      <c r="Q255" s="239"/>
      <c r="R255" s="1"/>
      <c r="S255" s="6" t="s">
        <v>784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185">
        <v>155</v>
      </c>
      <c r="B256" s="186">
        <v>44092</v>
      </c>
      <c r="C256" s="186"/>
      <c r="D256" s="187" t="s">
        <v>144</v>
      </c>
      <c r="E256" s="188" t="s">
        <v>590</v>
      </c>
      <c r="F256" s="188">
        <v>206</v>
      </c>
      <c r="G256" s="188"/>
      <c r="H256" s="188">
        <v>248</v>
      </c>
      <c r="I256" s="190">
        <v>248</v>
      </c>
      <c r="J256" s="160" t="s">
        <v>677</v>
      </c>
      <c r="K256" s="161">
        <f t="shared" si="58"/>
        <v>42</v>
      </c>
      <c r="L256" s="162">
        <f t="shared" si="59"/>
        <v>0.20388349514563106</v>
      </c>
      <c r="M256" s="157" t="s">
        <v>593</v>
      </c>
      <c r="N256" s="163">
        <v>44214</v>
      </c>
      <c r="O256" s="1"/>
      <c r="P256" s="1"/>
      <c r="Q256" s="239"/>
      <c r="R256" s="1"/>
      <c r="S256" s="6" t="s">
        <v>784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185">
        <v>156</v>
      </c>
      <c r="B257" s="186">
        <v>44140</v>
      </c>
      <c r="C257" s="186"/>
      <c r="D257" s="187" t="s">
        <v>144</v>
      </c>
      <c r="E257" s="188" t="s">
        <v>590</v>
      </c>
      <c r="F257" s="188">
        <v>182.5</v>
      </c>
      <c r="G257" s="188"/>
      <c r="H257" s="188">
        <v>248</v>
      </c>
      <c r="I257" s="190">
        <v>248</v>
      </c>
      <c r="J257" s="160" t="s">
        <v>677</v>
      </c>
      <c r="K257" s="161">
        <f t="shared" si="58"/>
        <v>65.5</v>
      </c>
      <c r="L257" s="162">
        <f t="shared" si="59"/>
        <v>0.35890410958904112</v>
      </c>
      <c r="M257" s="157" t="s">
        <v>593</v>
      </c>
      <c r="N257" s="163">
        <v>44214</v>
      </c>
      <c r="O257" s="1"/>
      <c r="P257" s="1"/>
      <c r="Q257" s="239"/>
      <c r="R257" s="1"/>
      <c r="S257" s="6" t="s">
        <v>784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185">
        <v>157</v>
      </c>
      <c r="B258" s="186">
        <v>44140</v>
      </c>
      <c r="C258" s="186"/>
      <c r="D258" s="187" t="s">
        <v>346</v>
      </c>
      <c r="E258" s="188" t="s">
        <v>590</v>
      </c>
      <c r="F258" s="188">
        <v>247.5</v>
      </c>
      <c r="G258" s="188"/>
      <c r="H258" s="188">
        <v>320</v>
      </c>
      <c r="I258" s="190">
        <v>320</v>
      </c>
      <c r="J258" s="160" t="s">
        <v>677</v>
      </c>
      <c r="K258" s="161">
        <f t="shared" si="58"/>
        <v>72.5</v>
      </c>
      <c r="L258" s="162">
        <f t="shared" si="59"/>
        <v>0.29292929292929293</v>
      </c>
      <c r="M258" s="157" t="s">
        <v>593</v>
      </c>
      <c r="N258" s="163">
        <v>44323</v>
      </c>
      <c r="O258" s="1"/>
      <c r="P258" s="1"/>
      <c r="Q258" s="239"/>
      <c r="R258" s="1"/>
      <c r="S258" s="6" t="s">
        <v>784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185">
        <v>158</v>
      </c>
      <c r="B259" s="186">
        <v>44140</v>
      </c>
      <c r="C259" s="186"/>
      <c r="D259" s="187" t="s">
        <v>203</v>
      </c>
      <c r="E259" s="188" t="s">
        <v>590</v>
      </c>
      <c r="F259" s="158">
        <v>925</v>
      </c>
      <c r="G259" s="188"/>
      <c r="H259" s="188">
        <v>1095</v>
      </c>
      <c r="I259" s="190">
        <v>1093</v>
      </c>
      <c r="J259" s="160" t="s">
        <v>819</v>
      </c>
      <c r="K259" s="161">
        <f t="shared" si="58"/>
        <v>170</v>
      </c>
      <c r="L259" s="162">
        <f t="shared" si="59"/>
        <v>0.18378378378378379</v>
      </c>
      <c r="M259" s="157" t="s">
        <v>593</v>
      </c>
      <c r="N259" s="163">
        <v>44201</v>
      </c>
      <c r="O259" s="1"/>
      <c r="P259" s="1"/>
      <c r="Q259" s="239"/>
      <c r="R259" s="1"/>
      <c r="S259" s="6" t="s">
        <v>784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185">
        <v>159</v>
      </c>
      <c r="B260" s="186">
        <v>44140</v>
      </c>
      <c r="C260" s="186"/>
      <c r="D260" s="187" t="s">
        <v>364</v>
      </c>
      <c r="E260" s="188" t="s">
        <v>590</v>
      </c>
      <c r="F260" s="158">
        <v>332.5</v>
      </c>
      <c r="G260" s="188"/>
      <c r="H260" s="188">
        <v>393</v>
      </c>
      <c r="I260" s="190">
        <v>406</v>
      </c>
      <c r="J260" s="160" t="s">
        <v>820</v>
      </c>
      <c r="K260" s="161">
        <f t="shared" si="58"/>
        <v>60.5</v>
      </c>
      <c r="L260" s="162">
        <f t="shared" si="59"/>
        <v>0.18195488721804512</v>
      </c>
      <c r="M260" s="157" t="s">
        <v>593</v>
      </c>
      <c r="N260" s="163">
        <v>44256</v>
      </c>
      <c r="O260" s="1"/>
      <c r="P260" s="1"/>
      <c r="Q260" s="239"/>
      <c r="R260" s="1"/>
      <c r="S260" s="6" t="s">
        <v>784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185">
        <v>160</v>
      </c>
      <c r="B261" s="186">
        <v>44141</v>
      </c>
      <c r="C261" s="186"/>
      <c r="D261" s="187" t="s">
        <v>488</v>
      </c>
      <c r="E261" s="188" t="s">
        <v>590</v>
      </c>
      <c r="F261" s="158">
        <v>231</v>
      </c>
      <c r="G261" s="188"/>
      <c r="H261" s="188">
        <v>281</v>
      </c>
      <c r="I261" s="190">
        <v>281</v>
      </c>
      <c r="J261" s="160" t="s">
        <v>677</v>
      </c>
      <c r="K261" s="161">
        <f t="shared" si="58"/>
        <v>50</v>
      </c>
      <c r="L261" s="162">
        <f t="shared" si="59"/>
        <v>0.21645021645021645</v>
      </c>
      <c r="M261" s="157" t="s">
        <v>593</v>
      </c>
      <c r="N261" s="163">
        <v>44358</v>
      </c>
      <c r="O261" s="1"/>
      <c r="P261" s="1"/>
      <c r="Q261" s="239"/>
      <c r="R261" s="1"/>
      <c r="S261" s="6" t="s">
        <v>784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185">
        <v>161</v>
      </c>
      <c r="B262" s="186">
        <v>44187</v>
      </c>
      <c r="C262" s="186"/>
      <c r="D262" s="187" t="s">
        <v>821</v>
      </c>
      <c r="E262" s="188" t="s">
        <v>590</v>
      </c>
      <c r="F262" s="158">
        <v>190</v>
      </c>
      <c r="G262" s="188"/>
      <c r="H262" s="188">
        <v>239</v>
      </c>
      <c r="I262" s="190">
        <v>239</v>
      </c>
      <c r="J262" s="160" t="s">
        <v>822</v>
      </c>
      <c r="K262" s="161">
        <f t="shared" si="58"/>
        <v>49</v>
      </c>
      <c r="L262" s="162">
        <f t="shared" si="59"/>
        <v>0.25789473684210529</v>
      </c>
      <c r="M262" s="157" t="s">
        <v>593</v>
      </c>
      <c r="N262" s="163">
        <v>44844</v>
      </c>
      <c r="O262" s="1"/>
      <c r="P262" s="1"/>
      <c r="Q262" s="239"/>
      <c r="R262" s="1"/>
      <c r="S262" s="6" t="s">
        <v>784</v>
      </c>
    </row>
    <row r="263" spans="1:27" ht="12.75" customHeight="1" x14ac:dyDescent="0.2">
      <c r="A263" s="185">
        <v>162</v>
      </c>
      <c r="B263" s="186">
        <v>44258</v>
      </c>
      <c r="C263" s="186"/>
      <c r="D263" s="187" t="s">
        <v>817</v>
      </c>
      <c r="E263" s="188" t="s">
        <v>590</v>
      </c>
      <c r="F263" s="158">
        <v>495</v>
      </c>
      <c r="G263" s="188"/>
      <c r="H263" s="188">
        <v>595</v>
      </c>
      <c r="I263" s="190">
        <v>590</v>
      </c>
      <c r="J263" s="160" t="s">
        <v>613</v>
      </c>
      <c r="K263" s="161">
        <f t="shared" si="58"/>
        <v>100</v>
      </c>
      <c r="L263" s="162">
        <f t="shared" si="59"/>
        <v>0.20202020202020202</v>
      </c>
      <c r="M263" s="157" t="s">
        <v>593</v>
      </c>
      <c r="N263" s="163">
        <v>44589</v>
      </c>
      <c r="O263" s="1"/>
      <c r="P263" s="1"/>
      <c r="Q263" s="239"/>
      <c r="S263" s="6" t="s">
        <v>784</v>
      </c>
    </row>
    <row r="264" spans="1:27" ht="12.75" customHeight="1" x14ac:dyDescent="0.2">
      <c r="A264" s="185">
        <v>163</v>
      </c>
      <c r="B264" s="186">
        <v>44274</v>
      </c>
      <c r="C264" s="186"/>
      <c r="D264" s="187" t="s">
        <v>364</v>
      </c>
      <c r="E264" s="188" t="s">
        <v>590</v>
      </c>
      <c r="F264" s="158">
        <v>355</v>
      </c>
      <c r="G264" s="188"/>
      <c r="H264" s="188">
        <v>422.5</v>
      </c>
      <c r="I264" s="190">
        <v>420</v>
      </c>
      <c r="J264" s="160" t="s">
        <v>823</v>
      </c>
      <c r="K264" s="161">
        <f t="shared" si="58"/>
        <v>67.5</v>
      </c>
      <c r="L264" s="162">
        <f t="shared" si="59"/>
        <v>0.19014084507042253</v>
      </c>
      <c r="M264" s="157" t="s">
        <v>593</v>
      </c>
      <c r="N264" s="163">
        <v>44361</v>
      </c>
      <c r="O264" s="1"/>
      <c r="S264" s="203" t="s">
        <v>784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185">
        <v>164</v>
      </c>
      <c r="B265" s="186">
        <v>44295</v>
      </c>
      <c r="C265" s="186"/>
      <c r="D265" s="187" t="s">
        <v>326</v>
      </c>
      <c r="E265" s="188" t="s">
        <v>590</v>
      </c>
      <c r="F265" s="158">
        <v>555</v>
      </c>
      <c r="G265" s="188"/>
      <c r="H265" s="188">
        <v>663</v>
      </c>
      <c r="I265" s="190">
        <v>663</v>
      </c>
      <c r="J265" s="160" t="s">
        <v>824</v>
      </c>
      <c r="K265" s="161">
        <f t="shared" si="58"/>
        <v>108</v>
      </c>
      <c r="L265" s="162">
        <f t="shared" si="59"/>
        <v>0.19459459459459461</v>
      </c>
      <c r="M265" s="157" t="s">
        <v>593</v>
      </c>
      <c r="N265" s="163">
        <v>44321</v>
      </c>
      <c r="O265" s="1"/>
      <c r="P265" s="1"/>
      <c r="Q265" s="239"/>
      <c r="R265" s="1"/>
      <c r="S265" s="203" t="s">
        <v>784</v>
      </c>
    </row>
    <row r="266" spans="1:27" ht="12.75" customHeight="1" x14ac:dyDescent="0.2">
      <c r="A266" s="185">
        <v>165</v>
      </c>
      <c r="B266" s="186">
        <v>44308</v>
      </c>
      <c r="C266" s="186"/>
      <c r="D266" s="187" t="s">
        <v>788</v>
      </c>
      <c r="E266" s="188" t="s">
        <v>590</v>
      </c>
      <c r="F266" s="158">
        <v>126.5</v>
      </c>
      <c r="G266" s="188"/>
      <c r="H266" s="188">
        <v>155</v>
      </c>
      <c r="I266" s="190">
        <v>155</v>
      </c>
      <c r="J266" s="160" t="s">
        <v>677</v>
      </c>
      <c r="K266" s="161">
        <f t="shared" si="58"/>
        <v>28.5</v>
      </c>
      <c r="L266" s="162">
        <f t="shared" si="59"/>
        <v>0.22529644268774704</v>
      </c>
      <c r="M266" s="157" t="s">
        <v>593</v>
      </c>
      <c r="N266" s="163">
        <v>44362</v>
      </c>
      <c r="O266" s="1"/>
      <c r="S266" s="203" t="s">
        <v>784</v>
      </c>
    </row>
    <row r="267" spans="1:27" ht="12.75" customHeight="1" x14ac:dyDescent="0.2">
      <c r="A267" s="164">
        <v>166</v>
      </c>
      <c r="B267" s="195">
        <v>44368</v>
      </c>
      <c r="C267" s="195"/>
      <c r="D267" s="166" t="s">
        <v>825</v>
      </c>
      <c r="E267" s="168" t="s">
        <v>590</v>
      </c>
      <c r="F267" s="196">
        <v>287.5</v>
      </c>
      <c r="G267" s="168"/>
      <c r="H267" s="168">
        <v>245</v>
      </c>
      <c r="I267" s="169">
        <v>344</v>
      </c>
      <c r="J267" s="170" t="s">
        <v>826</v>
      </c>
      <c r="K267" s="171">
        <f t="shared" si="58"/>
        <v>-42.5</v>
      </c>
      <c r="L267" s="172">
        <f t="shared" si="59"/>
        <v>-0.14782608695652175</v>
      </c>
      <c r="M267" s="168" t="s">
        <v>603</v>
      </c>
      <c r="N267" s="165">
        <v>44508</v>
      </c>
      <c r="O267" s="1"/>
      <c r="S267" s="203" t="s">
        <v>784</v>
      </c>
    </row>
    <row r="268" spans="1:27" ht="12.75" customHeight="1" x14ac:dyDescent="0.2">
      <c r="A268" s="185">
        <v>167</v>
      </c>
      <c r="B268" s="186">
        <v>44368</v>
      </c>
      <c r="C268" s="186"/>
      <c r="D268" s="187" t="s">
        <v>488</v>
      </c>
      <c r="E268" s="188" t="s">
        <v>590</v>
      </c>
      <c r="F268" s="158">
        <v>241</v>
      </c>
      <c r="G268" s="188"/>
      <c r="H268" s="188">
        <v>298</v>
      </c>
      <c r="I268" s="190">
        <v>320</v>
      </c>
      <c r="J268" s="160" t="s">
        <v>677</v>
      </c>
      <c r="K268" s="161">
        <f t="shared" si="58"/>
        <v>57</v>
      </c>
      <c r="L268" s="162">
        <f t="shared" si="59"/>
        <v>0.23651452282157676</v>
      </c>
      <c r="M268" s="157" t="s">
        <v>593</v>
      </c>
      <c r="N268" s="163">
        <v>44802</v>
      </c>
      <c r="O268" s="37"/>
      <c r="S268" s="203" t="s">
        <v>784</v>
      </c>
    </row>
    <row r="269" spans="1:27" ht="12.75" customHeight="1" x14ac:dyDescent="0.2">
      <c r="A269" s="185">
        <v>168</v>
      </c>
      <c r="B269" s="186">
        <v>44406</v>
      </c>
      <c r="C269" s="186"/>
      <c r="D269" s="187" t="s">
        <v>788</v>
      </c>
      <c r="E269" s="188" t="s">
        <v>590</v>
      </c>
      <c r="F269" s="158">
        <v>162.5</v>
      </c>
      <c r="G269" s="188"/>
      <c r="H269" s="188">
        <v>200</v>
      </c>
      <c r="I269" s="190">
        <v>200</v>
      </c>
      <c r="J269" s="160" t="s">
        <v>677</v>
      </c>
      <c r="K269" s="161">
        <f t="shared" si="58"/>
        <v>37.5</v>
      </c>
      <c r="L269" s="162">
        <f t="shared" si="59"/>
        <v>0.23076923076923078</v>
      </c>
      <c r="M269" s="157" t="s">
        <v>593</v>
      </c>
      <c r="N269" s="163">
        <v>44802</v>
      </c>
      <c r="O269" s="1"/>
      <c r="S269" s="203" t="s">
        <v>784</v>
      </c>
    </row>
    <row r="270" spans="1:27" ht="12.75" customHeight="1" x14ac:dyDescent="0.2">
      <c r="A270" s="185">
        <v>169</v>
      </c>
      <c r="B270" s="186">
        <v>44462</v>
      </c>
      <c r="C270" s="186"/>
      <c r="D270" s="187" t="s">
        <v>445</v>
      </c>
      <c r="E270" s="188" t="s">
        <v>590</v>
      </c>
      <c r="F270" s="158">
        <v>1235</v>
      </c>
      <c r="G270" s="188"/>
      <c r="H270" s="188">
        <v>1505</v>
      </c>
      <c r="I270" s="190">
        <v>1500</v>
      </c>
      <c r="J270" s="160" t="s">
        <v>677</v>
      </c>
      <c r="K270" s="161">
        <f t="shared" si="58"/>
        <v>270</v>
      </c>
      <c r="L270" s="162">
        <f t="shared" si="59"/>
        <v>0.21862348178137653</v>
      </c>
      <c r="M270" s="157" t="s">
        <v>593</v>
      </c>
      <c r="N270" s="163">
        <v>44564</v>
      </c>
      <c r="O270" s="1"/>
      <c r="S270" s="203" t="s">
        <v>784</v>
      </c>
    </row>
    <row r="271" spans="1:27" ht="12.75" customHeight="1" x14ac:dyDescent="0.2">
      <c r="A271" s="204">
        <v>170</v>
      </c>
      <c r="B271" s="205">
        <v>44480</v>
      </c>
      <c r="C271" s="205"/>
      <c r="D271" s="206" t="s">
        <v>827</v>
      </c>
      <c r="E271" s="207" t="s">
        <v>590</v>
      </c>
      <c r="F271" s="55">
        <v>58.75</v>
      </c>
      <c r="G271" s="207"/>
      <c r="H271" s="208"/>
      <c r="I271" s="51"/>
      <c r="J271" s="209" t="s">
        <v>591</v>
      </c>
      <c r="K271" s="204"/>
      <c r="L271" s="205"/>
      <c r="M271" s="205"/>
      <c r="N271" s="206"/>
      <c r="O271" s="37"/>
      <c r="S271" s="203" t="s">
        <v>784</v>
      </c>
    </row>
    <row r="272" spans="1:27" ht="12.75" customHeight="1" x14ac:dyDescent="0.2">
      <c r="A272" s="154">
        <v>171</v>
      </c>
      <c r="B272" s="155">
        <v>44481</v>
      </c>
      <c r="C272" s="155"/>
      <c r="D272" s="156" t="s">
        <v>278</v>
      </c>
      <c r="E272" s="157" t="s">
        <v>590</v>
      </c>
      <c r="F272" s="158">
        <v>315</v>
      </c>
      <c r="G272" s="157"/>
      <c r="H272" s="157">
        <v>335</v>
      </c>
      <c r="I272" s="159">
        <v>380</v>
      </c>
      <c r="J272" s="160" t="s">
        <v>945</v>
      </c>
      <c r="K272" s="161">
        <f t="shared" ref="K272" si="60">H272-F272</f>
        <v>20</v>
      </c>
      <c r="L272" s="162">
        <f t="shared" ref="L272" si="61">K272/F272</f>
        <v>6.3492063492063489E-2</v>
      </c>
      <c r="M272" s="157" t="s">
        <v>593</v>
      </c>
      <c r="N272" s="163">
        <v>45297</v>
      </c>
      <c r="O272" s="37"/>
      <c r="S272" s="203" t="s">
        <v>784</v>
      </c>
    </row>
    <row r="273" spans="1:39" ht="12.75" customHeight="1" x14ac:dyDescent="0.2">
      <c r="A273" s="154">
        <v>172</v>
      </c>
      <c r="B273" s="155">
        <v>44481</v>
      </c>
      <c r="C273" s="155"/>
      <c r="D273" s="156" t="s">
        <v>828</v>
      </c>
      <c r="E273" s="157" t="s">
        <v>590</v>
      </c>
      <c r="F273" s="158">
        <v>45.5</v>
      </c>
      <c r="G273" s="157"/>
      <c r="H273" s="157">
        <v>56.5</v>
      </c>
      <c r="I273" s="159">
        <v>56</v>
      </c>
      <c r="J273" s="160" t="s">
        <v>677</v>
      </c>
      <c r="K273" s="161">
        <f t="shared" ref="K273:K274" si="62">H273-F273</f>
        <v>11</v>
      </c>
      <c r="L273" s="162">
        <f t="shared" ref="L273:L274" si="63">K273/F273</f>
        <v>0.24175824175824176</v>
      </c>
      <c r="M273" s="157" t="s">
        <v>593</v>
      </c>
      <c r="N273" s="163">
        <v>44881</v>
      </c>
      <c r="O273" s="37"/>
      <c r="S273" s="203"/>
    </row>
    <row r="274" spans="1:39" ht="12.75" customHeight="1" x14ac:dyDescent="0.2">
      <c r="A274" s="154">
        <v>173</v>
      </c>
      <c r="B274" s="155">
        <v>44551</v>
      </c>
      <c r="C274" s="155"/>
      <c r="D274" s="156" t="s">
        <v>131</v>
      </c>
      <c r="E274" s="157" t="s">
        <v>590</v>
      </c>
      <c r="F274" s="158">
        <v>2300</v>
      </c>
      <c r="G274" s="157"/>
      <c r="H274" s="157">
        <f>(2820+2200)/2</f>
        <v>2510</v>
      </c>
      <c r="I274" s="159">
        <v>3000</v>
      </c>
      <c r="J274" s="160" t="s">
        <v>829</v>
      </c>
      <c r="K274" s="161">
        <f t="shared" si="62"/>
        <v>210</v>
      </c>
      <c r="L274" s="162">
        <f t="shared" si="63"/>
        <v>9.1304347826086957E-2</v>
      </c>
      <c r="M274" s="157" t="s">
        <v>593</v>
      </c>
      <c r="N274" s="163">
        <v>44649</v>
      </c>
      <c r="O274" s="1"/>
      <c r="S274" s="203"/>
    </row>
    <row r="275" spans="1:39" ht="12.75" customHeight="1" x14ac:dyDescent="0.2">
      <c r="A275" s="154">
        <v>174</v>
      </c>
      <c r="B275" s="155">
        <v>44606</v>
      </c>
      <c r="C275" s="155"/>
      <c r="D275" s="156" t="s">
        <v>435</v>
      </c>
      <c r="E275" s="157" t="s">
        <v>590</v>
      </c>
      <c r="F275" s="158">
        <v>635</v>
      </c>
      <c r="G275" s="157"/>
      <c r="H275" s="157">
        <v>700</v>
      </c>
      <c r="I275" s="159">
        <v>764</v>
      </c>
      <c r="J275" s="160" t="s">
        <v>863</v>
      </c>
      <c r="K275" s="161">
        <f t="shared" ref="K275" si="64">H275-F275</f>
        <v>65</v>
      </c>
      <c r="L275" s="162">
        <f t="shared" ref="L275" si="65">K275/F275</f>
        <v>0.10236220472440945</v>
      </c>
      <c r="M275" s="157" t="s">
        <v>593</v>
      </c>
      <c r="N275" s="163">
        <v>45159</v>
      </c>
      <c r="O275" s="37"/>
      <c r="S275" s="203"/>
    </row>
    <row r="276" spans="1:39" ht="12.75" customHeight="1" x14ac:dyDescent="0.2">
      <c r="A276" s="154">
        <v>175</v>
      </c>
      <c r="B276" s="155">
        <v>44613</v>
      </c>
      <c r="C276" s="155"/>
      <c r="D276" s="156" t="s">
        <v>445</v>
      </c>
      <c r="E276" s="157" t="s">
        <v>590</v>
      </c>
      <c r="F276" s="158">
        <v>1255</v>
      </c>
      <c r="G276" s="157"/>
      <c r="H276" s="157">
        <v>1515</v>
      </c>
      <c r="I276" s="159">
        <v>1510</v>
      </c>
      <c r="J276" s="160" t="s">
        <v>677</v>
      </c>
      <c r="K276" s="161">
        <f>H276-F276</f>
        <v>260</v>
      </c>
      <c r="L276" s="162">
        <f>K276/F276</f>
        <v>0.20717131474103587</v>
      </c>
      <c r="M276" s="157" t="s">
        <v>593</v>
      </c>
      <c r="N276" s="163">
        <v>44834</v>
      </c>
      <c r="O276" s="37"/>
      <c r="S276" s="203"/>
    </row>
    <row r="277" spans="1:39" ht="12.75" customHeight="1" x14ac:dyDescent="0.2">
      <c r="A277">
        <v>176</v>
      </c>
      <c r="B277" s="211">
        <v>44670</v>
      </c>
      <c r="C277" s="211"/>
      <c r="D277" s="53" t="s">
        <v>551</v>
      </c>
      <c r="E277" s="212" t="s">
        <v>590</v>
      </c>
      <c r="F277" s="51" t="s">
        <v>830</v>
      </c>
      <c r="G277" s="51"/>
      <c r="H277" s="51"/>
      <c r="I277" s="51">
        <v>553</v>
      </c>
      <c r="J277" s="51" t="s">
        <v>591</v>
      </c>
      <c r="K277" s="51"/>
      <c r="L277" s="51"/>
      <c r="M277" s="51"/>
      <c r="N277" s="51"/>
      <c r="O277" s="37"/>
      <c r="S277" s="203"/>
    </row>
    <row r="278" spans="1:39" ht="12.75" customHeight="1" x14ac:dyDescent="0.2">
      <c r="A278" s="185">
        <v>177</v>
      </c>
      <c r="B278" s="186">
        <v>44746</v>
      </c>
      <c r="C278" s="186"/>
      <c r="D278" s="187" t="s">
        <v>831</v>
      </c>
      <c r="E278" s="188" t="s">
        <v>590</v>
      </c>
      <c r="F278" s="188">
        <v>207.5</v>
      </c>
      <c r="G278" s="188"/>
      <c r="H278" s="188">
        <v>254</v>
      </c>
      <c r="I278" s="190">
        <v>254</v>
      </c>
      <c r="J278" s="160" t="s">
        <v>677</v>
      </c>
      <c r="K278" s="161">
        <f t="shared" ref="K278:K280" si="66">H278-F278</f>
        <v>46.5</v>
      </c>
      <c r="L278" s="162">
        <f t="shared" ref="L278:L280" si="67">K278/F278</f>
        <v>0.22409638554216868</v>
      </c>
      <c r="M278" s="157" t="s">
        <v>593</v>
      </c>
      <c r="N278" s="163">
        <v>44792</v>
      </c>
      <c r="O278" s="1"/>
      <c r="S278" s="203"/>
    </row>
    <row r="279" spans="1:39" ht="12.75" customHeight="1" x14ac:dyDescent="0.2">
      <c r="A279" s="185">
        <v>178</v>
      </c>
      <c r="B279" s="186">
        <v>44775</v>
      </c>
      <c r="C279" s="186"/>
      <c r="D279" s="187" t="s">
        <v>490</v>
      </c>
      <c r="E279" s="188" t="s">
        <v>590</v>
      </c>
      <c r="F279" s="188">
        <v>31.25</v>
      </c>
      <c r="G279" s="188"/>
      <c r="H279" s="188">
        <v>38.75</v>
      </c>
      <c r="I279" s="190">
        <v>38</v>
      </c>
      <c r="J279" s="160" t="s">
        <v>677</v>
      </c>
      <c r="K279" s="161">
        <f t="shared" si="66"/>
        <v>7.5</v>
      </c>
      <c r="L279" s="162">
        <f t="shared" si="67"/>
        <v>0.24</v>
      </c>
      <c r="M279" s="157" t="s">
        <v>593</v>
      </c>
      <c r="N279" s="163">
        <v>44844</v>
      </c>
      <c r="O279" s="37"/>
      <c r="S279" s="55"/>
    </row>
    <row r="280" spans="1:39" ht="12.75" customHeight="1" x14ac:dyDescent="0.2">
      <c r="A280" s="185">
        <v>179</v>
      </c>
      <c r="B280" s="186">
        <v>44841</v>
      </c>
      <c r="C280" s="186"/>
      <c r="D280" s="187" t="s">
        <v>832</v>
      </c>
      <c r="E280" s="188" t="s">
        <v>590</v>
      </c>
      <c r="F280" s="158">
        <v>665</v>
      </c>
      <c r="G280" s="188"/>
      <c r="H280" s="188">
        <v>807.5</v>
      </c>
      <c r="I280" s="190">
        <v>840</v>
      </c>
      <c r="J280" s="160" t="s">
        <v>829</v>
      </c>
      <c r="K280" s="161">
        <f t="shared" si="66"/>
        <v>142.5</v>
      </c>
      <c r="L280" s="162">
        <f t="shared" si="67"/>
        <v>0.21428571428571427</v>
      </c>
      <c r="M280" s="157" t="s">
        <v>593</v>
      </c>
      <c r="N280" s="163">
        <v>45097</v>
      </c>
      <c r="O280" s="37"/>
      <c r="S280" s="55"/>
    </row>
    <row r="281" spans="1:39" ht="12.75" customHeight="1" x14ac:dyDescent="0.2">
      <c r="A281" s="185">
        <v>180</v>
      </c>
      <c r="B281" s="186">
        <v>44844</v>
      </c>
      <c r="C281" s="186"/>
      <c r="D281" s="187" t="s">
        <v>437</v>
      </c>
      <c r="E281" s="188" t="s">
        <v>590</v>
      </c>
      <c r="F281" s="158">
        <v>227.5</v>
      </c>
      <c r="G281" s="188"/>
      <c r="H281" s="188">
        <v>270</v>
      </c>
      <c r="I281" s="190">
        <v>291</v>
      </c>
      <c r="J281" s="160" t="s">
        <v>865</v>
      </c>
      <c r="K281" s="161">
        <f t="shared" ref="K281" si="68">H281-F281</f>
        <v>42.5</v>
      </c>
      <c r="L281" s="162">
        <f t="shared" ref="L281" si="69">K281/F281</f>
        <v>0.18681318681318682</v>
      </c>
      <c r="M281" s="157" t="s">
        <v>593</v>
      </c>
      <c r="N281" s="163">
        <v>45160</v>
      </c>
      <c r="O281" s="37"/>
      <c r="R281" s="37"/>
      <c r="S281" s="55"/>
    </row>
    <row r="282" spans="1:39" ht="12.75" customHeight="1" x14ac:dyDescent="0.2">
      <c r="A282" s="185">
        <v>181</v>
      </c>
      <c r="B282" s="186">
        <v>44845</v>
      </c>
      <c r="C282" s="186"/>
      <c r="D282" s="187" t="s">
        <v>435</v>
      </c>
      <c r="E282" s="188" t="s">
        <v>590</v>
      </c>
      <c r="F282" s="158">
        <v>555</v>
      </c>
      <c r="G282" s="188"/>
      <c r="H282" s="188">
        <v>700</v>
      </c>
      <c r="I282" s="190">
        <v>765</v>
      </c>
      <c r="J282" s="160" t="s">
        <v>864</v>
      </c>
      <c r="K282" s="161">
        <f t="shared" ref="K282" si="70">H282-F282</f>
        <v>145</v>
      </c>
      <c r="L282" s="162">
        <f t="shared" ref="L282" si="71">K282/F282</f>
        <v>0.26126126126126126</v>
      </c>
      <c r="M282" s="157" t="s">
        <v>593</v>
      </c>
      <c r="N282" s="163">
        <v>45159</v>
      </c>
      <c r="O282" s="37"/>
      <c r="R282" s="37"/>
      <c r="S282" s="55"/>
    </row>
    <row r="283" spans="1:39" ht="12.75" customHeight="1" x14ac:dyDescent="0.2">
      <c r="A283" s="185">
        <v>182</v>
      </c>
      <c r="B283" s="186">
        <v>44981</v>
      </c>
      <c r="C283" s="186"/>
      <c r="D283" s="187" t="s">
        <v>452</v>
      </c>
      <c r="E283" s="188" t="s">
        <v>590</v>
      </c>
      <c r="F283" s="158">
        <v>1675</v>
      </c>
      <c r="G283" s="188"/>
      <c r="H283" s="188">
        <v>2080</v>
      </c>
      <c r="I283" s="190">
        <v>2080</v>
      </c>
      <c r="J283" s="160" t="s">
        <v>677</v>
      </c>
      <c r="K283" s="161">
        <f>H283-F283</f>
        <v>405</v>
      </c>
      <c r="L283" s="162">
        <f>K283/F283</f>
        <v>0.2417910447761194</v>
      </c>
      <c r="M283" s="157" t="s">
        <v>593</v>
      </c>
      <c r="N283" s="163">
        <v>45119</v>
      </c>
      <c r="O283" s="37"/>
      <c r="S283" s="55" t="s">
        <v>861</v>
      </c>
    </row>
    <row r="284" spans="1:39" ht="12.75" customHeight="1" x14ac:dyDescent="0.2">
      <c r="A284" s="185">
        <v>183</v>
      </c>
      <c r="B284" s="186">
        <v>44986</v>
      </c>
      <c r="C284" s="186"/>
      <c r="D284" s="187" t="s">
        <v>490</v>
      </c>
      <c r="E284" s="188" t="s">
        <v>590</v>
      </c>
      <c r="F284" s="158">
        <v>57.5</v>
      </c>
      <c r="G284" s="188"/>
      <c r="H284" s="188">
        <v>120</v>
      </c>
      <c r="I284" s="190">
        <v>120</v>
      </c>
      <c r="J284" s="160" t="s">
        <v>677</v>
      </c>
      <c r="K284" s="161">
        <f>H284-F284</f>
        <v>62.5</v>
      </c>
      <c r="L284" s="162">
        <f>K284/F284</f>
        <v>1.0869565217391304</v>
      </c>
      <c r="M284" s="157" t="s">
        <v>593</v>
      </c>
      <c r="N284" s="163">
        <v>45049</v>
      </c>
      <c r="O284" s="37"/>
      <c r="S284" s="55" t="s">
        <v>861</v>
      </c>
    </row>
    <row r="285" spans="1:39" ht="12.75" customHeight="1" x14ac:dyDescent="0.2">
      <c r="A285" s="185">
        <v>184</v>
      </c>
      <c r="B285" s="186">
        <v>45008</v>
      </c>
      <c r="C285" s="186"/>
      <c r="D285" s="187" t="s">
        <v>507</v>
      </c>
      <c r="E285" s="188" t="s">
        <v>590</v>
      </c>
      <c r="F285" s="158">
        <v>2765</v>
      </c>
      <c r="G285" s="188"/>
      <c r="H285" s="188">
        <v>3547.5</v>
      </c>
      <c r="I285" s="190">
        <v>3523</v>
      </c>
      <c r="J285" s="160" t="s">
        <v>677</v>
      </c>
      <c r="K285" s="161">
        <f>H285-F285</f>
        <v>782.5</v>
      </c>
      <c r="L285" s="162">
        <f>K285/F285</f>
        <v>0.28300180831826399</v>
      </c>
      <c r="M285" s="157" t="s">
        <v>593</v>
      </c>
      <c r="N285" s="163">
        <v>45177</v>
      </c>
      <c r="O285" s="37"/>
      <c r="S285" s="55" t="s">
        <v>861</v>
      </c>
    </row>
    <row r="286" spans="1:39" ht="12.75" customHeight="1" x14ac:dyDescent="0.2">
      <c r="A286" s="185">
        <v>185</v>
      </c>
      <c r="B286" s="186">
        <v>45027</v>
      </c>
      <c r="C286" s="186"/>
      <c r="D286" s="187" t="s">
        <v>833</v>
      </c>
      <c r="E286" s="188" t="s">
        <v>590</v>
      </c>
      <c r="F286" s="188">
        <v>460</v>
      </c>
      <c r="G286" s="188"/>
      <c r="H286" s="188">
        <v>825</v>
      </c>
      <c r="I286" s="190">
        <v>810</v>
      </c>
      <c r="J286" s="160" t="s">
        <v>677</v>
      </c>
      <c r="K286" s="161">
        <f>H286-F286</f>
        <v>365</v>
      </c>
      <c r="L286" s="162">
        <f>K286/F286</f>
        <v>0.79347826086956519</v>
      </c>
      <c r="M286" s="157" t="s">
        <v>593</v>
      </c>
      <c r="N286" s="163">
        <v>45155</v>
      </c>
      <c r="O286" s="37"/>
      <c r="S286" s="55" t="s">
        <v>861</v>
      </c>
    </row>
    <row r="287" spans="1:39" ht="12.75" customHeight="1" x14ac:dyDescent="0.2">
      <c r="A287" s="210">
        <v>186</v>
      </c>
      <c r="B287" s="211">
        <v>45050</v>
      </c>
      <c r="C287" s="53"/>
      <c r="D287" s="53" t="s">
        <v>42</v>
      </c>
      <c r="E287" s="212" t="s">
        <v>590</v>
      </c>
      <c r="F287" s="51" t="s">
        <v>834</v>
      </c>
      <c r="G287" s="51"/>
      <c r="H287" s="51"/>
      <c r="I287" s="51">
        <v>5040</v>
      </c>
      <c r="J287" s="51" t="s">
        <v>591</v>
      </c>
      <c r="K287" s="51"/>
      <c r="L287" s="51"/>
      <c r="M287" s="51"/>
      <c r="N287" s="51"/>
      <c r="O287" s="37"/>
      <c r="S287" s="55" t="s">
        <v>861</v>
      </c>
    </row>
    <row r="288" spans="1:39" ht="12.75" customHeight="1" x14ac:dyDescent="0.2">
      <c r="A288" s="185">
        <v>187</v>
      </c>
      <c r="B288" s="186">
        <v>45075</v>
      </c>
      <c r="C288" s="186"/>
      <c r="D288" s="187" t="s">
        <v>835</v>
      </c>
      <c r="E288" s="188" t="s">
        <v>590</v>
      </c>
      <c r="F288" s="158">
        <v>585</v>
      </c>
      <c r="G288" s="188"/>
      <c r="H288" s="188">
        <v>732</v>
      </c>
      <c r="I288" s="190">
        <v>732</v>
      </c>
      <c r="J288" s="160" t="s">
        <v>677</v>
      </c>
      <c r="K288" s="161">
        <f>H288-F288</f>
        <v>147</v>
      </c>
      <c r="L288" s="162">
        <f>K288/F288</f>
        <v>0.25128205128205128</v>
      </c>
      <c r="M288" s="157" t="s">
        <v>593</v>
      </c>
      <c r="N288" s="163">
        <v>45152</v>
      </c>
      <c r="O288" s="37"/>
      <c r="R288" s="37"/>
      <c r="S288" s="55" t="s">
        <v>861</v>
      </c>
      <c r="U288" s="37"/>
      <c r="W288" s="37"/>
      <c r="X288" s="55"/>
      <c r="Z288" s="37"/>
      <c r="AB288" s="37"/>
      <c r="AC288" s="55"/>
      <c r="AE288" s="37"/>
      <c r="AG288" s="37"/>
      <c r="AH288" s="55"/>
      <c r="AJ288" s="37"/>
      <c r="AL288" s="37"/>
      <c r="AM288" s="55"/>
    </row>
    <row r="289" spans="1:39" ht="12.75" customHeight="1" x14ac:dyDescent="0.2">
      <c r="A289" s="210">
        <v>188</v>
      </c>
      <c r="B289" s="211">
        <v>45078</v>
      </c>
      <c r="C289" s="53"/>
      <c r="D289" s="53" t="s">
        <v>539</v>
      </c>
      <c r="E289" s="212" t="s">
        <v>590</v>
      </c>
      <c r="F289" s="51" t="s">
        <v>836</v>
      </c>
      <c r="G289" s="51"/>
      <c r="H289" s="51"/>
      <c r="I289" s="51">
        <v>4300</v>
      </c>
      <c r="J289" s="51" t="s">
        <v>591</v>
      </c>
      <c r="K289" s="51"/>
      <c r="L289" s="51"/>
      <c r="M289" s="51"/>
      <c r="N289" s="51"/>
      <c r="O289" s="37"/>
      <c r="R289" s="37"/>
      <c r="S289" s="55" t="s">
        <v>861</v>
      </c>
      <c r="U289" s="37"/>
      <c r="W289" s="37"/>
      <c r="X289" s="55"/>
      <c r="Z289" s="37"/>
      <c r="AB289" s="37"/>
      <c r="AC289" s="55"/>
      <c r="AE289" s="37"/>
      <c r="AG289" s="37"/>
      <c r="AH289" s="55"/>
      <c r="AJ289" s="37"/>
      <c r="AL289" s="37"/>
      <c r="AM289" s="55"/>
    </row>
    <row r="290" spans="1:39" ht="12.75" customHeight="1" x14ac:dyDescent="0.2">
      <c r="A290" s="185">
        <v>189</v>
      </c>
      <c r="B290" s="186">
        <v>45103</v>
      </c>
      <c r="C290" s="186"/>
      <c r="D290" s="187" t="s">
        <v>858</v>
      </c>
      <c r="E290" s="188" t="s">
        <v>590</v>
      </c>
      <c r="F290" s="158">
        <v>282.5</v>
      </c>
      <c r="G290" s="188"/>
      <c r="H290" s="188">
        <v>383</v>
      </c>
      <c r="I290" s="190">
        <v>383</v>
      </c>
      <c r="J290" s="160" t="s">
        <v>677</v>
      </c>
      <c r="K290" s="161">
        <f>H290-F290</f>
        <v>100.5</v>
      </c>
      <c r="L290" s="162">
        <f>K290/F290</f>
        <v>0.35575221238938054</v>
      </c>
      <c r="M290" s="157" t="s">
        <v>593</v>
      </c>
      <c r="N290" s="163">
        <v>45265</v>
      </c>
      <c r="O290" s="37"/>
      <c r="R290" s="37"/>
      <c r="S290" s="55" t="s">
        <v>861</v>
      </c>
      <c r="U290" s="37"/>
      <c r="W290" s="37"/>
      <c r="X290" s="55"/>
      <c r="Z290" s="37"/>
      <c r="AB290" s="37"/>
      <c r="AC290" s="55"/>
      <c r="AE290" s="37"/>
      <c r="AG290" s="37"/>
      <c r="AH290" s="55"/>
      <c r="AJ290" s="37"/>
      <c r="AL290" s="37"/>
      <c r="AM290" s="55"/>
    </row>
    <row r="291" spans="1:39" ht="12.75" customHeight="1" x14ac:dyDescent="0.2">
      <c r="A291" s="185">
        <v>190</v>
      </c>
      <c r="B291" s="186">
        <v>45120</v>
      </c>
      <c r="C291" s="186"/>
      <c r="D291" s="187" t="s">
        <v>538</v>
      </c>
      <c r="E291" s="188" t="s">
        <v>590</v>
      </c>
      <c r="F291" s="158">
        <v>2312.5</v>
      </c>
      <c r="G291" s="188"/>
      <c r="H291" s="188">
        <v>2935</v>
      </c>
      <c r="I291" s="190">
        <v>2935</v>
      </c>
      <c r="J291" s="160" t="s">
        <v>677</v>
      </c>
      <c r="K291" s="161">
        <f>H291-F291</f>
        <v>622.5</v>
      </c>
      <c r="L291" s="162">
        <f>K291/F291</f>
        <v>0.26918918918918922</v>
      </c>
      <c r="M291" s="157" t="s">
        <v>593</v>
      </c>
      <c r="N291" s="163">
        <v>45177</v>
      </c>
      <c r="O291" s="37"/>
      <c r="R291" s="37"/>
      <c r="S291" s="55" t="s">
        <v>861</v>
      </c>
      <c r="U291" s="37"/>
      <c r="W291" s="37"/>
      <c r="X291" s="55"/>
      <c r="Z291" s="37"/>
      <c r="AB291" s="37"/>
      <c r="AC291" s="55"/>
      <c r="AE291" s="37"/>
      <c r="AG291" s="37"/>
      <c r="AH291" s="55"/>
      <c r="AJ291" s="37"/>
      <c r="AL291" s="37"/>
      <c r="AM291" s="55"/>
    </row>
    <row r="292" spans="1:39" ht="12.75" customHeight="1" x14ac:dyDescent="0.2">
      <c r="A292" s="185">
        <v>191</v>
      </c>
      <c r="B292" s="186">
        <v>45125</v>
      </c>
      <c r="C292" s="186"/>
      <c r="D292" s="187" t="s">
        <v>203</v>
      </c>
      <c r="E292" s="188" t="s">
        <v>590</v>
      </c>
      <c r="F292" s="158">
        <v>3980</v>
      </c>
      <c r="G292" s="188"/>
      <c r="H292" s="188">
        <v>4895</v>
      </c>
      <c r="I292" s="190">
        <v>4895</v>
      </c>
      <c r="J292" s="160" t="s">
        <v>677</v>
      </c>
      <c r="K292" s="161">
        <f>H292-F292</f>
        <v>915</v>
      </c>
      <c r="L292" s="162">
        <f>K292/F292</f>
        <v>0.22989949748743718</v>
      </c>
      <c r="M292" s="157" t="s">
        <v>593</v>
      </c>
      <c r="N292" s="163">
        <v>45155</v>
      </c>
      <c r="O292" s="37"/>
      <c r="S292" s="55" t="s">
        <v>861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 x14ac:dyDescent="0.2">
      <c r="A293" s="185">
        <v>192</v>
      </c>
      <c r="B293" s="186">
        <v>45145</v>
      </c>
      <c r="C293" s="186"/>
      <c r="D293" s="187" t="s">
        <v>862</v>
      </c>
      <c r="E293" s="188" t="s">
        <v>590</v>
      </c>
      <c r="F293" s="158">
        <v>565</v>
      </c>
      <c r="G293" s="188"/>
      <c r="H293" s="188">
        <v>725</v>
      </c>
      <c r="I293" s="190">
        <v>725</v>
      </c>
      <c r="J293" s="160" t="s">
        <v>677</v>
      </c>
      <c r="K293" s="161">
        <f>H293-F293</f>
        <v>160</v>
      </c>
      <c r="L293" s="162">
        <f>K293/F293</f>
        <v>0.2831858407079646</v>
      </c>
      <c r="M293" s="157" t="s">
        <v>593</v>
      </c>
      <c r="N293" s="163">
        <v>45169</v>
      </c>
      <c r="O293" s="37"/>
      <c r="S293" s="55" t="s">
        <v>861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 x14ac:dyDescent="0.2">
      <c r="A294" s="288">
        <v>193</v>
      </c>
      <c r="B294" s="289">
        <v>45167</v>
      </c>
      <c r="C294" s="289"/>
      <c r="D294" s="290" t="s">
        <v>866</v>
      </c>
      <c r="E294" s="291" t="s">
        <v>590</v>
      </c>
      <c r="F294" s="158">
        <v>700</v>
      </c>
      <c r="G294" s="291"/>
      <c r="H294" s="291">
        <v>950</v>
      </c>
      <c r="I294" s="292">
        <v>950</v>
      </c>
      <c r="J294" s="293" t="s">
        <v>677</v>
      </c>
      <c r="K294" s="161">
        <f>H294-F294</f>
        <v>250</v>
      </c>
      <c r="L294" s="162">
        <f>K294/F294</f>
        <v>0.35714285714285715</v>
      </c>
      <c r="M294" s="157" t="s">
        <v>593</v>
      </c>
      <c r="N294" s="163">
        <v>45261</v>
      </c>
      <c r="O294" s="37"/>
      <c r="S294" s="55" t="s">
        <v>861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 x14ac:dyDescent="0.2">
      <c r="A295" s="210">
        <v>194</v>
      </c>
      <c r="B295" s="211">
        <v>45184</v>
      </c>
      <c r="C295" s="53"/>
      <c r="D295" s="53" t="s">
        <v>541</v>
      </c>
      <c r="E295" s="212" t="s">
        <v>590</v>
      </c>
      <c r="F295" s="51" t="s">
        <v>868</v>
      </c>
      <c r="G295" s="51"/>
      <c r="H295" s="51"/>
      <c r="I295" s="51">
        <v>480</v>
      </c>
      <c r="J295" s="51" t="s">
        <v>591</v>
      </c>
      <c r="K295" s="51"/>
      <c r="L295" s="51"/>
      <c r="M295" s="51"/>
      <c r="N295" s="51"/>
      <c r="O295" s="37"/>
      <c r="S295" s="55" t="s">
        <v>861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 x14ac:dyDescent="0.2">
      <c r="A296" s="210">
        <v>195</v>
      </c>
      <c r="B296" s="211">
        <v>45203</v>
      </c>
      <c r="C296" s="53"/>
      <c r="D296" s="53" t="s">
        <v>176</v>
      </c>
      <c r="E296" s="212" t="s">
        <v>590</v>
      </c>
      <c r="F296" s="51" t="s">
        <v>869</v>
      </c>
      <c r="G296" s="51"/>
      <c r="H296" s="51"/>
      <c r="I296" s="51">
        <v>1198</v>
      </c>
      <c r="J296" s="51" t="s">
        <v>591</v>
      </c>
      <c r="K296" s="51"/>
      <c r="L296" s="51"/>
      <c r="M296" s="51"/>
      <c r="N296" s="51"/>
      <c r="O296" s="37"/>
      <c r="S296" s="55" t="s">
        <v>874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 x14ac:dyDescent="0.2">
      <c r="A297" s="210">
        <v>196</v>
      </c>
      <c r="B297" s="211">
        <v>45216</v>
      </c>
      <c r="C297" s="53"/>
      <c r="D297" s="53" t="s">
        <v>107</v>
      </c>
      <c r="E297" s="212" t="s">
        <v>590</v>
      </c>
      <c r="F297" s="51" t="s">
        <v>870</v>
      </c>
      <c r="G297" s="51"/>
      <c r="H297" s="51"/>
      <c r="I297" s="51">
        <v>6870</v>
      </c>
      <c r="J297" s="51" t="s">
        <v>591</v>
      </c>
      <c r="K297" s="51"/>
      <c r="L297" s="51"/>
      <c r="M297" s="51"/>
      <c r="N297" s="51"/>
      <c r="O297" s="37"/>
      <c r="S297" s="55" t="s">
        <v>874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 x14ac:dyDescent="0.2">
      <c r="A298" s="288">
        <v>197</v>
      </c>
      <c r="B298" s="289">
        <v>45216</v>
      </c>
      <c r="C298" s="289"/>
      <c r="D298" s="290" t="s">
        <v>871</v>
      </c>
      <c r="E298" s="291" t="s">
        <v>590</v>
      </c>
      <c r="F298" s="158">
        <v>1090</v>
      </c>
      <c r="G298" s="291"/>
      <c r="H298" s="291">
        <v>1415</v>
      </c>
      <c r="I298" s="292">
        <v>1415</v>
      </c>
      <c r="J298" s="293" t="s">
        <v>677</v>
      </c>
      <c r="K298" s="161">
        <f>H298-F298</f>
        <v>325</v>
      </c>
      <c r="L298" s="162">
        <f>K298/F298</f>
        <v>0.29816513761467889</v>
      </c>
      <c r="M298" s="157" t="s">
        <v>593</v>
      </c>
      <c r="N298" s="163">
        <v>45282</v>
      </c>
      <c r="O298" s="37"/>
      <c r="S298" s="55" t="s">
        <v>861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 x14ac:dyDescent="0.2">
      <c r="A299" s="288">
        <v>198</v>
      </c>
      <c r="B299" s="289">
        <v>45236</v>
      </c>
      <c r="C299" s="289"/>
      <c r="D299" s="290" t="s">
        <v>876</v>
      </c>
      <c r="E299" s="291" t="s">
        <v>590</v>
      </c>
      <c r="F299" s="158">
        <v>1270</v>
      </c>
      <c r="G299" s="291"/>
      <c r="H299" s="291">
        <v>1613</v>
      </c>
      <c r="I299" s="292">
        <v>1613</v>
      </c>
      <c r="J299" s="293" t="s">
        <v>677</v>
      </c>
      <c r="K299" s="161">
        <f>H299-F299</f>
        <v>343</v>
      </c>
      <c r="L299" s="162">
        <f>K299/F299</f>
        <v>0.27007874015748029</v>
      </c>
      <c r="M299" s="157" t="s">
        <v>593</v>
      </c>
      <c r="N299" s="163">
        <v>45246</v>
      </c>
      <c r="O299" s="37"/>
      <c r="S299" s="55" t="s">
        <v>874</v>
      </c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 x14ac:dyDescent="0.2">
      <c r="A300" s="210">
        <v>199</v>
      </c>
      <c r="B300" s="211">
        <v>45251</v>
      </c>
      <c r="C300" s="53"/>
      <c r="D300" s="53" t="s">
        <v>880</v>
      </c>
      <c r="E300" s="212" t="s">
        <v>590</v>
      </c>
      <c r="F300" s="51" t="s">
        <v>881</v>
      </c>
      <c r="G300" s="51"/>
      <c r="H300" s="51"/>
      <c r="I300" s="51">
        <v>1490</v>
      </c>
      <c r="J300" s="51" t="s">
        <v>591</v>
      </c>
      <c r="K300" s="51"/>
      <c r="L300" s="51"/>
      <c r="M300" s="51"/>
      <c r="N300" s="51"/>
      <c r="O300" s="37"/>
      <c r="S300" s="55" t="s">
        <v>861</v>
      </c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 x14ac:dyDescent="0.2">
      <c r="A301" s="210">
        <v>200</v>
      </c>
      <c r="B301" s="211">
        <v>45254</v>
      </c>
      <c r="C301" s="53"/>
      <c r="D301" s="53" t="s">
        <v>876</v>
      </c>
      <c r="E301" s="212" t="s">
        <v>590</v>
      </c>
      <c r="F301" s="51" t="s">
        <v>884</v>
      </c>
      <c r="G301" s="51"/>
      <c r="H301" s="51"/>
      <c r="I301" s="51">
        <v>1806</v>
      </c>
      <c r="J301" s="51" t="s">
        <v>591</v>
      </c>
      <c r="K301" s="51"/>
      <c r="L301" s="51"/>
      <c r="M301" s="51"/>
      <c r="N301" s="51"/>
      <c r="O301" s="37"/>
      <c r="S301" s="55" t="s">
        <v>874</v>
      </c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 x14ac:dyDescent="0.2">
      <c r="A302" s="210">
        <v>201</v>
      </c>
      <c r="B302" s="211">
        <v>45265</v>
      </c>
      <c r="C302" s="53"/>
      <c r="D302" s="227" t="s">
        <v>542</v>
      </c>
      <c r="E302" s="212" t="s">
        <v>590</v>
      </c>
      <c r="F302" s="51" t="s">
        <v>891</v>
      </c>
      <c r="G302" s="51"/>
      <c r="I302" s="51">
        <v>558</v>
      </c>
      <c r="J302" s="51" t="s">
        <v>591</v>
      </c>
      <c r="K302" s="51"/>
      <c r="L302" s="51"/>
      <c r="M302" s="51"/>
      <c r="N302" s="51"/>
      <c r="O302" s="37"/>
      <c r="S302" s="55" t="s">
        <v>861</v>
      </c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 x14ac:dyDescent="0.2">
      <c r="A303" s="210">
        <v>202</v>
      </c>
      <c r="B303" s="211">
        <v>45272</v>
      </c>
      <c r="C303" s="53"/>
      <c r="D303" s="53" t="s">
        <v>895</v>
      </c>
      <c r="E303" s="212" t="s">
        <v>590</v>
      </c>
      <c r="F303" s="51" t="s">
        <v>896</v>
      </c>
      <c r="G303" s="51"/>
      <c r="H303" s="51"/>
      <c r="I303" s="51">
        <v>5512</v>
      </c>
      <c r="J303" s="51" t="s">
        <v>591</v>
      </c>
      <c r="K303" s="51"/>
      <c r="L303" s="51"/>
      <c r="M303" s="51"/>
      <c r="N303" s="51"/>
      <c r="O303" s="37"/>
      <c r="S303" s="55" t="s">
        <v>874</v>
      </c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 x14ac:dyDescent="0.2">
      <c r="A304" s="210">
        <v>203</v>
      </c>
      <c r="B304" s="211">
        <v>45292</v>
      </c>
      <c r="C304" s="53"/>
      <c r="D304" s="53" t="s">
        <v>314</v>
      </c>
      <c r="E304" s="212" t="s">
        <v>590</v>
      </c>
      <c r="F304" s="51" t="s">
        <v>915</v>
      </c>
      <c r="G304" s="51"/>
      <c r="H304" s="51"/>
      <c r="I304" s="51">
        <v>4909</v>
      </c>
      <c r="J304" s="51" t="s">
        <v>591</v>
      </c>
      <c r="K304" s="51"/>
      <c r="L304" s="51"/>
      <c r="M304" s="51"/>
      <c r="N304" s="51"/>
      <c r="O304" s="37"/>
      <c r="S304" s="55"/>
      <c r="U304" s="37"/>
      <c r="X304" s="55"/>
      <c r="Z304" s="37"/>
      <c r="AC304" s="55"/>
      <c r="AE304" s="37"/>
      <c r="AH304" s="55"/>
      <c r="AJ304" s="37"/>
      <c r="AM304" s="55"/>
    </row>
    <row r="305" spans="1:39" ht="12.75" customHeight="1" x14ac:dyDescent="0.2">
      <c r="A305" s="210">
        <v>204</v>
      </c>
      <c r="B305" s="211">
        <v>45294</v>
      </c>
      <c r="C305" s="53"/>
      <c r="D305" s="53" t="s">
        <v>540</v>
      </c>
      <c r="E305" s="212" t="s">
        <v>590</v>
      </c>
      <c r="F305" s="51" t="s">
        <v>927</v>
      </c>
      <c r="G305" s="51"/>
      <c r="H305" s="51"/>
      <c r="I305" s="51">
        <v>1080</v>
      </c>
      <c r="J305" s="51" t="s">
        <v>591</v>
      </c>
      <c r="K305" s="51"/>
      <c r="L305" s="51"/>
      <c r="M305" s="51"/>
      <c r="N305" s="51"/>
      <c r="O305" s="37"/>
      <c r="S305" s="55"/>
      <c r="U305" s="37"/>
      <c r="X305" s="55"/>
      <c r="Z305" s="37"/>
      <c r="AC305" s="55"/>
      <c r="AE305" s="37"/>
      <c r="AH305" s="55"/>
      <c r="AJ305" s="37"/>
      <c r="AM305" s="55"/>
    </row>
    <row r="306" spans="1:39" ht="12.75" customHeight="1" x14ac:dyDescent="0.2">
      <c r="A306" s="53"/>
      <c r="B306" s="53"/>
      <c r="C306" s="53"/>
      <c r="D306" s="53"/>
      <c r="E306" s="53"/>
      <c r="F306" s="51"/>
      <c r="G306" s="51"/>
      <c r="H306" s="51"/>
      <c r="I306" s="51"/>
      <c r="J306" s="31"/>
      <c r="K306" s="51"/>
      <c r="L306" s="51"/>
      <c r="M306" s="51"/>
      <c r="N306" s="53"/>
      <c r="O306" s="37"/>
      <c r="S306" s="55"/>
      <c r="U306" s="37"/>
      <c r="X306" s="55"/>
      <c r="Z306" s="37"/>
      <c r="AC306" s="55"/>
      <c r="AE306" s="37"/>
      <c r="AH306" s="55"/>
      <c r="AJ306" s="37"/>
      <c r="AM306" s="55"/>
    </row>
    <row r="307" spans="1:39" ht="12.75" customHeight="1" x14ac:dyDescent="0.2">
      <c r="B307" s="213" t="s">
        <v>837</v>
      </c>
      <c r="F307" s="55"/>
      <c r="G307" s="55"/>
      <c r="H307" s="55"/>
      <c r="I307" s="55"/>
      <c r="J307" s="37"/>
      <c r="K307" s="55"/>
      <c r="L307" s="55"/>
      <c r="M307" s="55"/>
      <c r="O307" s="37"/>
      <c r="S307" s="55"/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 x14ac:dyDescent="0.2">
      <c r="A308" s="214"/>
      <c r="F308" s="55"/>
      <c r="G308" s="55"/>
      <c r="H308" s="55"/>
      <c r="I308" s="55"/>
      <c r="J308" s="37"/>
      <c r="K308" s="55"/>
      <c r="L308" s="55"/>
      <c r="M308" s="55"/>
      <c r="O308" s="37"/>
      <c r="S308" s="55"/>
      <c r="U308" s="37"/>
      <c r="X308" s="55"/>
      <c r="Z308" s="37"/>
      <c r="AC308" s="55"/>
      <c r="AE308" s="37"/>
      <c r="AH308" s="55"/>
      <c r="AJ308" s="37"/>
      <c r="AM308" s="55"/>
    </row>
    <row r="309" spans="1:39" ht="12.75" customHeight="1" x14ac:dyDescent="0.2">
      <c r="A309" s="214"/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1:39" ht="12.75" customHeight="1" x14ac:dyDescent="0.2">
      <c r="A310" s="51"/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1:39" ht="12.75" customHeight="1" x14ac:dyDescent="0.2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1:39" ht="12.75" customHeight="1" x14ac:dyDescent="0.2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1:39" ht="12.75" customHeight="1" x14ac:dyDescent="0.2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39" ht="12.75" customHeight="1" x14ac:dyDescent="0.2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39" ht="12.75" customHeight="1" x14ac:dyDescent="0.2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39" ht="12.75" customHeight="1" x14ac:dyDescent="0.2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39" ht="12.75" customHeight="1" x14ac:dyDescent="0.2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39" ht="12.75" customHeight="1" x14ac:dyDescent="0.2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39" ht="12.75" customHeight="1" x14ac:dyDescent="0.2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39" ht="12.75" customHeight="1" x14ac:dyDescent="0.2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 x14ac:dyDescent="0.2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 x14ac:dyDescent="0.2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 x14ac:dyDescent="0.2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 x14ac:dyDescent="0.2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 x14ac:dyDescent="0.2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 x14ac:dyDescent="0.2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 x14ac:dyDescent="0.2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 x14ac:dyDescent="0.2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 x14ac:dyDescent="0.2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 x14ac:dyDescent="0.2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 x14ac:dyDescent="0.2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 x14ac:dyDescent="0.2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 x14ac:dyDescent="0.2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 x14ac:dyDescent="0.2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 x14ac:dyDescent="0.2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 x14ac:dyDescent="0.2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 x14ac:dyDescent="0.2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 x14ac:dyDescent="0.2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 x14ac:dyDescent="0.2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 x14ac:dyDescent="0.2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 x14ac:dyDescent="0.2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 x14ac:dyDescent="0.2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 x14ac:dyDescent="0.2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 x14ac:dyDescent="0.2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 x14ac:dyDescent="0.2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 x14ac:dyDescent="0.2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 x14ac:dyDescent="0.2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 x14ac:dyDescent="0.2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 x14ac:dyDescent="0.2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 x14ac:dyDescent="0.2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 x14ac:dyDescent="0.2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 x14ac:dyDescent="0.2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 x14ac:dyDescent="0.2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 x14ac:dyDescent="0.2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 x14ac:dyDescent="0.2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 x14ac:dyDescent="0.2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 x14ac:dyDescent="0.2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 x14ac:dyDescent="0.2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 x14ac:dyDescent="0.2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 x14ac:dyDescent="0.2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 x14ac:dyDescent="0.2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 x14ac:dyDescent="0.2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 x14ac:dyDescent="0.2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 x14ac:dyDescent="0.2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 x14ac:dyDescent="0.2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 x14ac:dyDescent="0.2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 x14ac:dyDescent="0.2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 x14ac:dyDescent="0.2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 x14ac:dyDescent="0.2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 x14ac:dyDescent="0.2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 x14ac:dyDescent="0.2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 x14ac:dyDescent="0.2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 x14ac:dyDescent="0.2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 x14ac:dyDescent="0.2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 x14ac:dyDescent="0.2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 x14ac:dyDescent="0.2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 x14ac:dyDescent="0.2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 x14ac:dyDescent="0.2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 x14ac:dyDescent="0.2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 x14ac:dyDescent="0.2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 x14ac:dyDescent="0.2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 x14ac:dyDescent="0.2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 x14ac:dyDescent="0.2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 x14ac:dyDescent="0.2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 x14ac:dyDescent="0.2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 x14ac:dyDescent="0.2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 x14ac:dyDescent="0.2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 x14ac:dyDescent="0.2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 x14ac:dyDescent="0.2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 x14ac:dyDescent="0.2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 x14ac:dyDescent="0.2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 x14ac:dyDescent="0.2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 x14ac:dyDescent="0.2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 x14ac:dyDescent="0.2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 x14ac:dyDescent="0.2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 x14ac:dyDescent="0.2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 x14ac:dyDescent="0.2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 x14ac:dyDescent="0.2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 x14ac:dyDescent="0.2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 x14ac:dyDescent="0.2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 x14ac:dyDescent="0.2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 x14ac:dyDescent="0.2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 x14ac:dyDescent="0.2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 x14ac:dyDescent="0.2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 x14ac:dyDescent="0.2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 x14ac:dyDescent="0.2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 x14ac:dyDescent="0.2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 x14ac:dyDescent="0.2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 x14ac:dyDescent="0.2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 x14ac:dyDescent="0.2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 x14ac:dyDescent="0.2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 x14ac:dyDescent="0.2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 x14ac:dyDescent="0.2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 x14ac:dyDescent="0.2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 x14ac:dyDescent="0.2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 x14ac:dyDescent="0.2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 x14ac:dyDescent="0.2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 x14ac:dyDescent="0.2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 x14ac:dyDescent="0.2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 x14ac:dyDescent="0.2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 x14ac:dyDescent="0.2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 x14ac:dyDescent="0.2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 x14ac:dyDescent="0.2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 x14ac:dyDescent="0.2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 x14ac:dyDescent="0.2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 x14ac:dyDescent="0.2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 x14ac:dyDescent="0.2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 x14ac:dyDescent="0.2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 x14ac:dyDescent="0.2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 x14ac:dyDescent="0.2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 x14ac:dyDescent="0.2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 x14ac:dyDescent="0.2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 x14ac:dyDescent="0.2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 x14ac:dyDescent="0.2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 x14ac:dyDescent="0.2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 x14ac:dyDescent="0.2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 x14ac:dyDescent="0.2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 x14ac:dyDescent="0.2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 x14ac:dyDescent="0.2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 x14ac:dyDescent="0.2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 x14ac:dyDescent="0.2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 x14ac:dyDescent="0.2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 x14ac:dyDescent="0.2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 x14ac:dyDescent="0.2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 x14ac:dyDescent="0.2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 x14ac:dyDescent="0.2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 x14ac:dyDescent="0.2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 x14ac:dyDescent="0.2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 x14ac:dyDescent="0.2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 x14ac:dyDescent="0.2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 x14ac:dyDescent="0.2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 x14ac:dyDescent="0.2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 x14ac:dyDescent="0.2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 x14ac:dyDescent="0.2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 x14ac:dyDescent="0.2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 x14ac:dyDescent="0.2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 x14ac:dyDescent="0.2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 x14ac:dyDescent="0.2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 x14ac:dyDescent="0.2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 x14ac:dyDescent="0.2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 x14ac:dyDescent="0.2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 x14ac:dyDescent="0.2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 x14ac:dyDescent="0.2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 x14ac:dyDescent="0.2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 x14ac:dyDescent="0.2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 x14ac:dyDescent="0.2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 x14ac:dyDescent="0.2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 x14ac:dyDescent="0.2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 x14ac:dyDescent="0.2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 x14ac:dyDescent="0.2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 x14ac:dyDescent="0.2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 x14ac:dyDescent="0.2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 x14ac:dyDescent="0.2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 x14ac:dyDescent="0.2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 x14ac:dyDescent="0.2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 x14ac:dyDescent="0.2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 x14ac:dyDescent="0.2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 x14ac:dyDescent="0.2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 x14ac:dyDescent="0.2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 x14ac:dyDescent="0.2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 x14ac:dyDescent="0.2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 x14ac:dyDescent="0.2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5" customHeight="1" x14ac:dyDescent="0.2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</sheetData>
  <autoFilter ref="S1:S306" xr:uid="{00000000-0009-0000-0000-000005000000}"/>
  <mergeCells count="29">
    <mergeCell ref="M78:M79"/>
    <mergeCell ref="J78:J79"/>
    <mergeCell ref="P78:P79"/>
    <mergeCell ref="A78:A79"/>
    <mergeCell ref="B78:B79"/>
    <mergeCell ref="O78:O79"/>
    <mergeCell ref="O71:O72"/>
    <mergeCell ref="M71:M72"/>
    <mergeCell ref="A74:A75"/>
    <mergeCell ref="B74:B75"/>
    <mergeCell ref="P74:P75"/>
    <mergeCell ref="J74:J75"/>
    <mergeCell ref="A71:A72"/>
    <mergeCell ref="B71:B72"/>
    <mergeCell ref="J71:J72"/>
    <mergeCell ref="P71:P72"/>
    <mergeCell ref="O74:O75"/>
    <mergeCell ref="M61:M62"/>
    <mergeCell ref="O61:O62"/>
    <mergeCell ref="P61:P62"/>
    <mergeCell ref="A68:A69"/>
    <mergeCell ref="B68:B69"/>
    <mergeCell ref="J68:J69"/>
    <mergeCell ref="J61:J62"/>
    <mergeCell ref="A61:A62"/>
    <mergeCell ref="B61:B62"/>
    <mergeCell ref="M68:M69"/>
    <mergeCell ref="O68:O69"/>
    <mergeCell ref="P68:P6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2 K70 K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2024-01-19T17:55:26Z</dcterms:modified>
</cp:coreProperties>
</file>