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9C6C55BC-B02F-47EF-9580-7251BE91C7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F&amp;O)'!$S$1:$S$326</definedName>
  </definedNames>
  <calcPr calcId="181029"/>
</workbook>
</file>

<file path=xl/calcChain.xml><?xml version="1.0" encoding="utf-8"?>
<calcChain xmlns="http://schemas.openxmlformats.org/spreadsheetml/2006/main">
  <c r="P29" i="6" l="1"/>
  <c r="K91" i="6"/>
  <c r="K90" i="6"/>
  <c r="K102" i="6"/>
  <c r="M102" i="6" s="1"/>
  <c r="L70" i="6"/>
  <c r="K70" i="6"/>
  <c r="L28" i="6"/>
  <c r="K28" i="6"/>
  <c r="L65" i="6"/>
  <c r="K65" i="6"/>
  <c r="L67" i="6"/>
  <c r="K67" i="6"/>
  <c r="K94" i="6"/>
  <c r="K93" i="6"/>
  <c r="K101" i="6"/>
  <c r="M101" i="6" s="1"/>
  <c r="K98" i="6"/>
  <c r="K97" i="6"/>
  <c r="K100" i="6"/>
  <c r="K99" i="6"/>
  <c r="M70" i="6" l="1"/>
  <c r="M28" i="6"/>
  <c r="M65" i="6"/>
  <c r="M67" i="6"/>
  <c r="P27" i="6"/>
  <c r="L63" i="6"/>
  <c r="K63" i="6"/>
  <c r="L66" i="6"/>
  <c r="K66" i="6"/>
  <c r="K96" i="6"/>
  <c r="K95" i="6"/>
  <c r="L25" i="6"/>
  <c r="K25" i="6"/>
  <c r="M25" i="6" s="1"/>
  <c r="M66" i="6" l="1"/>
  <c r="M63" i="6"/>
  <c r="L64" i="6"/>
  <c r="K64" i="6"/>
  <c r="P26" i="6"/>
  <c r="L62" i="6"/>
  <c r="K62" i="6"/>
  <c r="M62" i="6" l="1"/>
  <c r="M64" i="6"/>
  <c r="K92" i="6"/>
  <c r="M92" i="6" s="1"/>
  <c r="L60" i="6"/>
  <c r="K60" i="6"/>
  <c r="L55" i="6"/>
  <c r="K55" i="6"/>
  <c r="M60" i="6" l="1"/>
  <c r="M55" i="6"/>
  <c r="L61" i="6"/>
  <c r="K61" i="6"/>
  <c r="M61" i="6" s="1"/>
  <c r="K89" i="6"/>
  <c r="M89" i="6" s="1"/>
  <c r="L58" i="6"/>
  <c r="K58" i="6"/>
  <c r="L59" i="6"/>
  <c r="K59" i="6"/>
  <c r="M59" i="6" l="1"/>
  <c r="M58" i="6"/>
  <c r="P109" i="6"/>
  <c r="P108" i="6"/>
  <c r="P107" i="6"/>
  <c r="L12" i="6"/>
  <c r="K12" i="6"/>
  <c r="P24" i="6"/>
  <c r="P23" i="6"/>
  <c r="M86" i="6"/>
  <c r="K86" i="6"/>
  <c r="L57" i="6"/>
  <c r="K57" i="6"/>
  <c r="K56" i="6"/>
  <c r="L56" i="6"/>
  <c r="L21" i="6"/>
  <c r="K21" i="6"/>
  <c r="M56" i="6" l="1"/>
  <c r="M12" i="6"/>
  <c r="M21" i="6"/>
  <c r="M57" i="6"/>
  <c r="L54" i="6"/>
  <c r="K54" i="6"/>
  <c r="L53" i="6"/>
  <c r="K53" i="6"/>
  <c r="K88" i="6"/>
  <c r="M88" i="6" s="1"/>
  <c r="K87" i="6"/>
  <c r="M54" i="6" l="1"/>
  <c r="M53" i="6"/>
  <c r="K84" i="6"/>
  <c r="M84" i="6" s="1"/>
  <c r="L20" i="6"/>
  <c r="K20" i="6"/>
  <c r="L10" i="6"/>
  <c r="K10" i="6"/>
  <c r="L51" i="6"/>
  <c r="K51" i="6"/>
  <c r="L52" i="6"/>
  <c r="K52" i="6"/>
  <c r="K80" i="6"/>
  <c r="K79" i="6"/>
  <c r="K85" i="6"/>
  <c r="M85" i="6" s="1"/>
  <c r="L48" i="6"/>
  <c r="K48" i="6"/>
  <c r="L49" i="6"/>
  <c r="K49" i="6"/>
  <c r="L50" i="6"/>
  <c r="K50" i="6"/>
  <c r="M50" i="6" s="1"/>
  <c r="K312" i="6"/>
  <c r="L312" i="6" s="1"/>
  <c r="K82" i="6"/>
  <c r="K81" i="6"/>
  <c r="K83" i="6"/>
  <c r="M83" i="6" s="1"/>
  <c r="M20" i="6" l="1"/>
  <c r="M52" i="6"/>
  <c r="M10" i="6"/>
  <c r="M51" i="6"/>
  <c r="M48" i="6"/>
  <c r="M49" i="6"/>
  <c r="L13" i="6"/>
  <c r="K13" i="6"/>
  <c r="L19" i="6"/>
  <c r="K19" i="6"/>
  <c r="K78" i="6"/>
  <c r="M78" i="6" s="1"/>
  <c r="M19" i="6" l="1"/>
  <c r="M13" i="6"/>
  <c r="L47" i="6"/>
  <c r="K47" i="6"/>
  <c r="L42" i="6"/>
  <c r="K42" i="6"/>
  <c r="L46" i="6"/>
  <c r="K46" i="6"/>
  <c r="L43" i="6"/>
  <c r="K43" i="6"/>
  <c r="L22" i="6"/>
  <c r="K22" i="6"/>
  <c r="L17" i="6"/>
  <c r="K17" i="6"/>
  <c r="K316" i="6"/>
  <c r="L316" i="6" s="1"/>
  <c r="L14" i="6"/>
  <c r="K14" i="6"/>
  <c r="L45" i="6"/>
  <c r="K45" i="6"/>
  <c r="L44" i="6"/>
  <c r="K44" i="6"/>
  <c r="M43" i="6" l="1"/>
  <c r="M22" i="6"/>
  <c r="M46" i="6"/>
  <c r="M17" i="6"/>
  <c r="M44" i="6"/>
  <c r="M42" i="6"/>
  <c r="M47" i="6"/>
  <c r="M14" i="6"/>
  <c r="M45" i="6"/>
  <c r="P18" i="6" l="1"/>
  <c r="P16" i="6" l="1"/>
  <c r="K321" i="6" l="1"/>
  <c r="L321" i="6" s="1"/>
  <c r="P15" i="6" l="1"/>
  <c r="P11" i="6" l="1"/>
  <c r="K313" i="6" l="1"/>
  <c r="L313" i="6" s="1"/>
  <c r="K307" i="6"/>
  <c r="L307" i="6" s="1"/>
  <c r="K315" i="6" l="1"/>
  <c r="L315" i="6" s="1"/>
  <c r="K303" i="6" l="1"/>
  <c r="L303" i="6" s="1"/>
  <c r="K304" i="6" l="1"/>
  <c r="L304" i="6" s="1"/>
  <c r="K297" i="6"/>
  <c r="L297" i="6" s="1"/>
  <c r="K314" i="6" l="1"/>
  <c r="L314" i="6" s="1"/>
  <c r="K308" i="6"/>
  <c r="L308" i="6" s="1"/>
  <c r="K310" i="6" l="1"/>
  <c r="L310" i="6" s="1"/>
  <c r="L6" i="2" l="1"/>
  <c r="K6" i="3"/>
  <c r="D7" i="5" l="1"/>
  <c r="M7" i="6"/>
  <c r="K305" i="6" l="1"/>
  <c r="L305" i="6" s="1"/>
  <c r="K302" i="6" l="1"/>
  <c r="L302" i="6" s="1"/>
  <c r="K306" i="6" l="1"/>
  <c r="L306" i="6" s="1"/>
  <c r="K301" i="6"/>
  <c r="L301" i="6" s="1"/>
  <c r="K300" i="6"/>
  <c r="L300" i="6" s="1"/>
  <c r="K298" i="6"/>
  <c r="L298" i="6" s="1"/>
  <c r="H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6" i="4"/>
</calcChain>
</file>

<file path=xl/sharedStrings.xml><?xml version="1.0" encoding="utf-8"?>
<sst xmlns="http://schemas.openxmlformats.org/spreadsheetml/2006/main" count="4434" uniqueCount="1417">
  <si>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</si>
  <si>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</si>
  <si>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</si>
  <si>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</si>
  <si>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</si>
  <si>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</si>
  <si>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</si>
  <si>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</si>
  <si>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</si>
  <si>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</si>
  <si>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</si>
  <si>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</si>
  <si>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</si>
  <si>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</si>
  <si>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</si>
  <si>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</si>
  <si>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</si>
  <si>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</si>
  <si>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</si>
  <si>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</si>
  <si>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</si>
  <si>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</si>
  <si>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</si>
  <si>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</si>
  <si>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</si>
  <si>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</si>
  <si>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</si>
  <si>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</si>
  <si>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</si>
  <si>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</si>
  <si>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</si>
  <si>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</si>
  <si>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</si>
  <si>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</si>
  <si>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</si>
  <si>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</si>
  <si>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</si>
  <si>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</si>
  <si>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</si>
  <si>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</si>
  <si>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</si>
  <si>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</si>
  <si>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</si>
  <si>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</si>
  <si>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</si>
  <si>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</si>
  <si>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</si>
  <si>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</si>
  <si>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</si>
  <si>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</si>
  <si>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</si>
  <si>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</si>
  <si>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</si>
  <si>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</si>
  <si>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</si>
  <si>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</si>
  <si>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</si>
  <si>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</si>
  <si>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</si>
  <si>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</si>
  <si>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</si>
  <si>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</si>
  <si>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</si>
  <si>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</si>
  <si>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</si>
  <si>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</si>
  <si>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</si>
  <si>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</si>
  <si>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</si>
  <si>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</si>
  <si>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</si>
  <si>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</si>
  <si>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</si>
  <si>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</si>
  <si>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</si>
  <si>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</si>
  <si>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</si>
  <si>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</si>
  <si>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</si>
  <si>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</si>
  <si>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</si>
  <si>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</si>
  <si>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</si>
  <si>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</si>
  <si>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</si>
  <si>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</si>
  <si>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</si>
  <si>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</si>
  <si>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</si>
  <si>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</si>
  <si>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</si>
  <si>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</si>
  <si>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</si>
  <si>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</si>
  <si>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</si>
  <si>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</si>
  <si>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</si>
  <si>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</si>
  <si>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</si>
  <si>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</si>
  <si>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</si>
  <si>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</si>
  <si>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</si>
  <si>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</si>
  <si>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</si>
  <si>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</si>
  <si>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</si>
  <si>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</si>
  <si>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</si>
  <si>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</si>
  <si>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</si>
  <si>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</si>
  <si>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</si>
  <si>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</si>
  <si>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</si>
  <si>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</si>
  <si>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</si>
  <si>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</si>
  <si>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</si>
  <si>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</si>
  <si>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</si>
  <si>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</si>
  <si>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</si>
  <si>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</si>
  <si>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</si>
  <si>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</si>
  <si>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</si>
  <si>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</si>
  <si>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</si>
  <si>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</si>
  <si>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</si>
  <si>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</si>
  <si>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</si>
  <si>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</si>
  <si>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</si>
  <si>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</si>
  <si>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</si>
  <si>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</si>
  <si>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</si>
  <si>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</si>
  <si>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</si>
  <si>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</si>
  <si>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</si>
  <si>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</si>
  <si>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</si>
  <si>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</si>
  <si>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</si>
  <si>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</si>
  <si>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</si>
  <si>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</si>
  <si>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</si>
  <si>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</si>
  <si>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</si>
  <si>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</si>
  <si>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</si>
  <si>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</si>
  <si>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</si>
  <si>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</si>
  <si>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</si>
  <si>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</si>
  <si>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</si>
  <si>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</si>
  <si>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</si>
  <si>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</si>
  <si>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</si>
  <si>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</si>
  <si>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</si>
  <si>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</si>
  <si>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</si>
  <si>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</si>
  <si>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</si>
  <si>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</si>
  <si>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</si>
  <si>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</si>
  <si>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</si>
  <si>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</si>
  <si>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</si>
  <si>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</si>
  <si>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</si>
  <si>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</si>
  <si>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</si>
  <si>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</si>
  <si>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</si>
  <si>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</si>
  <si>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</si>
  <si>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</si>
  <si>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</si>
  <si>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</si>
  <si>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</si>
  <si>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</si>
  <si>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</si>
  <si>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</si>
  <si>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</si>
  <si>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</si>
  <si>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</si>
  <si>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</si>
  <si>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</si>
  <si>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</si>
  <si>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</si>
  <si>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</si>
  <si>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</si>
  <si>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</si>
  <si>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</si>
  <si>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</si>
  <si>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</si>
  <si>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</si>
  <si>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</si>
  <si>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</si>
  <si>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</si>
  <si>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</si>
  <si>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</si>
  <si>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</si>
  <si>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</si>
  <si>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</si>
  <si>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</si>
  <si>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</si>
  <si>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</si>
  <si>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</si>
  <si>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</si>
  <si>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</si>
  <si>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</si>
  <si>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</si>
  <si>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</si>
  <si>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</si>
  <si>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</si>
  <si>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</si>
  <si>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</si>
  <si>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</si>
  <si>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</si>
  <si>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</si>
  <si>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</si>
  <si>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</si>
  <si>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</si>
  <si>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</si>
  <si>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</si>
  <si>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</si>
  <si>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</si>
  <si>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</si>
  <si>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</si>
  <si>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</si>
  <si>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</si>
  <si>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</si>
  <si>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</si>
  <si>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</si>
  <si>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</si>
  <si>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</si>
  <si>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</si>
  <si>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</si>
  <si>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</si>
  <si>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</si>
  <si>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</si>
  <si>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</si>
  <si>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</si>
  <si>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</si>
  <si>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</si>
  <si>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</si>
  <si>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</si>
  <si>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</si>
  <si>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</si>
  <si>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</si>
  <si>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</si>
  <si>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</si>
  <si>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</si>
  <si>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</si>
  <si>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</si>
  <si>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</si>
  <si>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</si>
  <si>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</si>
  <si>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</si>
  <si>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</si>
  <si>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</si>
  <si>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</si>
  <si>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</si>
  <si>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</si>
  <si>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</si>
  <si>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</si>
  <si>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</si>
  <si>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</si>
  <si>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</si>
  <si>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</si>
  <si>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</si>
  <si>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</si>
  <si>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</si>
  <si>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</si>
  <si>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</si>
  <si>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</si>
  <si>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</si>
  <si>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</si>
  <si>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</si>
  <si>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</si>
  <si>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</si>
  <si>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</si>
  <si>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</si>
  <si>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</si>
  <si>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</si>
  <si>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</si>
  <si>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</si>
  <si>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</si>
  <si>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</si>
  <si>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</si>
  <si>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</si>
  <si>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</si>
  <si>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</si>
  <si>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</si>
  <si>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</si>
  <si>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</si>
  <si>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</si>
  <si>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</si>
  <si>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</si>
  <si>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</si>
  <si>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</si>
  <si>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</si>
  <si>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</si>
  <si>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</si>
  <si>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</si>
  <si>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</si>
  <si>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</si>
  <si>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</si>
  <si>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</si>
  <si>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</si>
  <si>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</si>
  <si>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</si>
  <si>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</si>
  <si>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</si>
  <si>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</si>
  <si>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</si>
  <si>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</si>
  <si>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</si>
  <si>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</si>
  <si>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</si>
  <si>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</si>
  <si>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</si>
  <si>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</si>
  <si>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</si>
  <si>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</si>
  <si>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</si>
  <si>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</si>
  <si>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</si>
  <si>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</si>
  <si>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</si>
  <si>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</si>
  <si>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</si>
  <si>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</si>
  <si>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</si>
  <si>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</si>
  <si>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</si>
  <si>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</si>
  <si>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</si>
  <si>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</si>
  <si>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</si>
  <si>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</si>
  <si>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</si>
  <si>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</si>
  <si>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</si>
  <si>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</si>
  <si>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</si>
  <si>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</si>
  <si>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</si>
  <si>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</si>
  <si>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</si>
  <si>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</si>
  <si>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</si>
  <si>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</si>
  <si>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</si>
  <si>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</si>
  <si>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</si>
  <si>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</si>
  <si>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</si>
  <si>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</si>
  <si>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</si>
  <si>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</si>
  <si>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</si>
  <si>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</si>
  <si>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</si>
  <si>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</si>
  <si>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</si>
  <si>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</si>
  <si>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</si>
  <si>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</si>
  <si>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</si>
  <si>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</si>
  <si>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</si>
  <si>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</si>
  <si>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</si>
  <si>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</si>
  <si>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</si>
  <si>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</si>
  <si>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</si>
  <si>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</si>
  <si>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</si>
  <si>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</si>
  <si>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</si>
  <si>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</si>
  <si>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</si>
  <si>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</si>
  <si>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</si>
  <si>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</si>
  <si>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</si>
  <si>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</si>
  <si>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</si>
  <si>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</si>
  <si>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</si>
  <si>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</si>
  <si>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</si>
  <si>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</si>
  <si>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</si>
  <si>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</si>
  <si>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</si>
  <si>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</si>
  <si>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</si>
  <si>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</si>
  <si>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</si>
  <si>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</si>
  <si>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</si>
  <si>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</si>
  <si>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</si>
  <si>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</si>
  <si>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</si>
  <si>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</si>
  <si>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</si>
  <si>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</si>
  <si>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</si>
  <si>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</si>
  <si>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</si>
  <si>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</si>
  <si>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</si>
  <si>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</si>
  <si>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</si>
  <si>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</si>
  <si>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</si>
  <si>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</si>
  <si>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</si>
  <si>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</si>
  <si>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</si>
  <si>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</si>
  <si>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</si>
  <si>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</si>
  <si>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</si>
  <si>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</si>
  <si>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</si>
  <si>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</si>
  <si>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</si>
  <si>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</si>
  <si>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</si>
  <si>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</si>
  <si>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</si>
  <si>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</si>
  <si>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</si>
  <si>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</si>
  <si>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</si>
  <si>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</si>
  <si>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</si>
  <si>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</si>
  <si>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</si>
  <si>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</si>
  <si>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</si>
  <si>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</si>
  <si>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</si>
  <si>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</si>
  <si>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</si>
  <si>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</si>
  <si>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</si>
  <si>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</si>
  <si>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</si>
  <si>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</si>
  <si>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</si>
  <si>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</si>
  <si>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</si>
  <si>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</si>
  <si>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</si>
  <si>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</si>
  <si>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</si>
  <si>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</si>
  <si>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</si>
  <si>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</si>
  <si>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</si>
  <si>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</si>
  <si>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</si>
  <si>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</si>
  <si>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</si>
  <si>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</si>
  <si>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</si>
  <si>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</si>
  <si>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</si>
  <si>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</si>
  <si>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</si>
  <si>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</si>
  <si>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</si>
  <si>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</si>
  <si>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</si>
  <si>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</si>
  <si>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</si>
  <si>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</si>
  <si>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</si>
  <si>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</si>
  <si>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</si>
  <si>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</si>
  <si>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</si>
  <si>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</si>
  <si>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</si>
  <si>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</si>
  <si>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</si>
  <si>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</si>
  <si>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</si>
  <si>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</si>
  <si>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</si>
  <si>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</si>
  <si>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</si>
  <si>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</si>
  <si>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</si>
  <si>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</si>
  <si>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</si>
  <si>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</si>
  <si>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</si>
  <si>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</si>
  <si>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</si>
  <si>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</si>
  <si>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</si>
  <si>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</si>
  <si>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</si>
  <si>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</si>
  <si>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</si>
  <si>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</si>
  <si>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</si>
  <si>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</si>
  <si>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</si>
  <si>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</si>
  <si>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</si>
  <si>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</si>
  <si>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</si>
  <si>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</si>
  <si>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</si>
  <si>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</si>
  <si>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</si>
  <si>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</si>
  <si>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</si>
  <si>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</si>
  <si>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</si>
  <si>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</si>
  <si>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</si>
  <si>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</si>
  <si>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</si>
  <si>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</si>
  <si>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</si>
  <si>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</si>
  <si>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</si>
  <si>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</si>
  <si>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</si>
  <si>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</si>
  <si>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</si>
  <si>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</si>
  <si>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</si>
  <si>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</si>
  <si>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</si>
  <si>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</si>
  <si>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</si>
  <si>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</si>
  <si>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</si>
  <si>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</si>
  <si>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</si>
  <si>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</si>
  <si>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</si>
  <si>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</si>
  <si>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</si>
  <si>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</si>
  <si>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</si>
  <si>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</si>
  <si>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</si>
  <si>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</si>
  <si>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</si>
  <si>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</si>
  <si>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</si>
  <si>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</si>
  <si>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</si>
  <si>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</si>
  <si>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</si>
  <si>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</si>
  <si>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</si>
  <si>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</si>
  <si>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</si>
  <si>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</si>
  <si>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</si>
  <si>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</si>
  <si>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</si>
  <si>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</si>
  <si>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</si>
  <si>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</si>
  <si>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</si>
  <si>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</si>
  <si>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</si>
  <si>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</si>
  <si>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</si>
  <si>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</si>
  <si>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</si>
  <si>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</si>
  <si>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</si>
  <si>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</si>
  <si>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</si>
  <si>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</si>
  <si>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</si>
  <si>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</si>
  <si>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</si>
  <si>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</si>
  <si>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</si>
  <si>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</si>
  <si>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</si>
  <si>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</si>
  <si>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</si>
  <si>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</si>
  <si>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</si>
  <si>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</si>
  <si>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</si>
  <si>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</si>
  <si>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</si>
  <si>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</si>
  <si>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</si>
  <si>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</si>
  <si>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</si>
  <si>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</si>
  <si>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</si>
  <si>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</si>
  <si>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</si>
  <si>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</si>
  <si>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</si>
  <si>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</si>
  <si>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</si>
  <si>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</si>
  <si>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</si>
  <si>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</si>
  <si>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</si>
  <si>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</si>
  <si>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</si>
  <si>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</si>
  <si>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</si>
  <si>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</si>
  <si>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</si>
  <si>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</si>
  <si>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</si>
  <si>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</si>
  <si>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</si>
  <si>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</si>
  <si>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</si>
  <si>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</si>
  <si>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</si>
  <si>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</si>
  <si>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</si>
  <si>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</si>
  <si>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</si>
  <si>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</si>
  <si>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</si>
  <si>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</si>
  <si>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</si>
  <si>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</si>
  <si>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</si>
  <si>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</si>
  <si>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</si>
  <si>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</si>
  <si>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</si>
  <si>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</si>
  <si>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</si>
  <si>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</si>
  <si>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</si>
  <si>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</si>
  <si>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</si>
  <si>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</si>
  <si>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</si>
  <si>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</si>
  <si>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</si>
  <si>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</si>
  <si>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</si>
  <si>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</si>
  <si>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</si>
  <si>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</si>
  <si>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</si>
  <si>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</si>
  <si>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</si>
  <si>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</si>
  <si>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</si>
  <si>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</si>
  <si>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</si>
  <si>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</si>
  <si>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</si>
  <si>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</si>
  <si>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</si>
  <si>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</si>
  <si>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</si>
  <si>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</si>
  <si>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</si>
  <si>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</si>
  <si>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</si>
  <si>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</si>
  <si>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</si>
  <si>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</si>
  <si>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</si>
  <si>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</si>
  <si>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</si>
  <si>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</si>
  <si>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</si>
  <si>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</si>
  <si>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</si>
  <si>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</si>
  <si>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</si>
  <si>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</si>
  <si>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</si>
  <si>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</si>
  <si>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</si>
  <si>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</si>
  <si>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</si>
  <si>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</si>
  <si>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</si>
  <si>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</si>
  <si>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</si>
  <si>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</si>
  <si>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</si>
  <si>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</si>
  <si>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</si>
  <si>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</si>
  <si>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</si>
  <si>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</si>
  <si>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</si>
  <si>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</si>
  <si>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</si>
  <si>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</si>
  <si>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</si>
  <si>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</si>
  <si>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</si>
  <si>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</si>
  <si>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</si>
  <si>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</si>
  <si>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</si>
  <si>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</si>
  <si>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</si>
  <si>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</si>
  <si>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</si>
  <si>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</si>
  <si>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</si>
  <si>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</si>
  <si>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</si>
  <si>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</si>
  <si>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</si>
  <si>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</si>
  <si>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</si>
  <si>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</si>
  <si>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</si>
  <si>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</si>
  <si>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</si>
  <si>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</si>
  <si>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</si>
  <si>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</si>
  <si>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</si>
  <si>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</si>
  <si>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</si>
  <si>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</si>
  <si>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</si>
  <si>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</si>
  <si>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</si>
  <si>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</si>
  <si>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</si>
  <si>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</si>
  <si>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</si>
  <si>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</si>
  <si>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</si>
  <si>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</si>
  <si>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</si>
  <si>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</si>
  <si>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</si>
  <si>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</si>
  <si>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</si>
  <si>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</si>
  <si>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</si>
  <si>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</si>
  <si>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</si>
  <si>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</si>
  <si>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</si>
  <si>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</si>
  <si>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</si>
  <si>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</si>
  <si>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</si>
  <si>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</si>
  <si>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</si>
  <si>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</si>
  <si>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</si>
  <si>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</si>
  <si>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</si>
  <si>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</si>
  <si>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</si>
  <si>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</si>
  <si>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</si>
  <si>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</si>
  <si>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</si>
  <si>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</si>
  <si>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</si>
  <si>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</si>
  <si>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</si>
  <si>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</si>
  <si>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</si>
  <si>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</si>
  <si>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</si>
  <si>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</si>
  <si>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</si>
  <si>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</si>
  <si>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</si>
  <si>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</si>
  <si>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</si>
  <si>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</si>
  <si>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</si>
  <si>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</si>
  <si>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</si>
  <si>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</si>
  <si>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</si>
  <si>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</si>
  <si>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</si>
  <si>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</si>
  <si>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</si>
  <si>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</si>
  <si>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</si>
  <si>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</si>
  <si>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</si>
  <si>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</si>
  <si>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</si>
  <si>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</si>
  <si>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</si>
  <si>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</si>
  <si>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</si>
  <si>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</si>
  <si>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</si>
  <si>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</si>
  <si>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</si>
  <si>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</si>
  <si>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</si>
  <si>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</si>
  <si>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</si>
  <si>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</si>
  <si>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</si>
  <si>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</si>
  <si>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</si>
  <si>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</si>
  <si>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</si>
  <si>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</si>
  <si>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</si>
  <si>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</si>
  <si>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</si>
  <si>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</si>
  <si>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</si>
  <si>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</si>
  <si>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</si>
  <si>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</si>
  <si>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</si>
  <si>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</si>
  <si>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</si>
  <si>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</si>
  <si>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</si>
  <si>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</si>
  <si>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</si>
  <si>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</si>
  <si>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</si>
  <si>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</si>
  <si>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</si>
  <si>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</si>
  <si>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</si>
  <si>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</si>
  <si>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</si>
  <si>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</si>
  <si>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</si>
  <si>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</si>
  <si>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</si>
  <si>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</si>
  <si>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</si>
  <si>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</si>
  <si>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</si>
  <si>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</si>
  <si>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</si>
  <si>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</si>
  <si>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</si>
  <si>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</si>
  <si>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</si>
  <si>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</si>
  <si>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</si>
  <si>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</si>
  <si>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</si>
  <si>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</si>
  <si>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</si>
  <si>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</si>
  <si>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</si>
  <si>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</si>
  <si>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</si>
  <si>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</si>
  <si>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</si>
  <si>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</si>
  <si>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</si>
  <si>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</si>
  <si>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</si>
  <si>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</si>
  <si>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</si>
  <si>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</si>
  <si>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</si>
  <si>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</si>
  <si>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</si>
  <si>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</si>
  <si>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</si>
  <si>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</si>
  <si>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</si>
  <si>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</si>
  <si>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</si>
  <si>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</si>
  <si>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</si>
  <si>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</si>
  <si>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</si>
  <si>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</si>
  <si>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</si>
  <si>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</si>
  <si>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</si>
  <si>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</si>
  <si>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</si>
  <si>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</si>
  <si>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</si>
  <si>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</si>
  <si>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</si>
  <si>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</si>
  <si>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</si>
  <si>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</si>
  <si>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</si>
  <si>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</si>
  <si>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</si>
  <si>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</si>
  <si>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</si>
  <si>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</si>
  <si>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</si>
  <si>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</si>
  <si>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</si>
  <si>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</si>
  <si>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</si>
  <si>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</si>
  <si>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</si>
  <si>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</si>
  <si>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</si>
  <si>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</si>
  <si>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</si>
  <si>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</si>
  <si>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</si>
  <si>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</si>
  <si>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</si>
  <si>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</si>
  <si>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</si>
  <si>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</si>
  <si>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</si>
  <si>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</si>
  <si>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</si>
  <si>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</si>
  <si>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</si>
  <si>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</si>
  <si>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</si>
  <si>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</si>
  <si>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</si>
  <si>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</si>
  <si>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</si>
  <si>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</si>
  <si>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</si>
  <si>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</si>
  <si>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</si>
  <si>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</si>
  <si>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</si>
  <si>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</si>
  <si>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</si>
  <si>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</si>
  <si>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</si>
  <si>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</si>
  <si>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</si>
  <si>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</si>
  <si>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</si>
  <si>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</si>
  <si>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CRONY VYAPAR PVT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</si>
  <si>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</si>
  <si>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</si>
  <si>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</si>
  <si>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</si>
  <si>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</si>
  <si>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</si>
  <si>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</si>
  <si>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</si>
  <si>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</si>
  <si>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</si>
  <si>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</si>
  <si>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</si>
  <si>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</si>
  <si>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</si>
  <si>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</si>
  <si>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</si>
  <si>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</si>
  <si>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</si>
  <si>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</si>
  <si>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</si>
  <si>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</si>
  <si>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</si>
  <si>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</si>
  <si>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</si>
  <si>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</si>
  <si>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</si>
  <si>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GGPL</t>
  </si>
  <si>
    <t>NCLRESE</t>
  </si>
  <si>
    <t>VIBRANT SECURITIES PRIVATE LIMITED</t>
  </si>
  <si>
    <t>SKSE SECURITIES LTD</t>
  </si>
  <si>
    <t>COFFEEDAY</t>
  </si>
  <si>
    <t>Coffee Day Enterprise Ltd</t>
  </si>
  <si>
    <t>SETU SECURITIES PVT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</si>
  <si>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</si>
  <si>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</si>
  <si>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</si>
  <si>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</si>
  <si>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</si>
  <si>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</si>
  <si>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</si>
  <si>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</si>
  <si>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</si>
  <si>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</si>
  <si>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</si>
  <si>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</si>
  <si>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</si>
  <si>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</si>
  <si>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</si>
  <si>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Loss of Rs.21/-</t>
  </si>
  <si>
    <t>BANKNIFTY 47100 PE 13-DEC</t>
  </si>
  <si>
    <t>PIDILITIND DEC FUT</t>
  </si>
  <si>
    <t>2675-2715</t>
  </si>
  <si>
    <t>Loss of Rs.205/-</t>
  </si>
  <si>
    <t>365-385</t>
  </si>
  <si>
    <t>410-440</t>
  </si>
  <si>
    <t>IPCALAB DEC FUT</t>
  </si>
  <si>
    <t>1120-1135</t>
  </si>
  <si>
    <t>GODREJCP DEC FUT</t>
  </si>
  <si>
    <t>1070-1090</t>
  </si>
  <si>
    <t>Profit of Rs.11.5/-</t>
  </si>
  <si>
    <t>n</t>
  </si>
  <si>
    <t>h</t>
  </si>
  <si>
    <t>VIVANTA</t>
  </si>
  <si>
    <t>BGRENERGY</t>
  </si>
  <si>
    <t>BGR Energy Systems Ltd</t>
  </si>
  <si>
    <t>Indiabulls Hsg Fin Ltd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</si>
  <si>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</si>
  <si>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</si>
  <si>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</si>
  <si>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</si>
  <si>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</si>
  <si>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</si>
  <si>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</si>
  <si>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</si>
  <si>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</si>
  <si>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</si>
  <si>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LKPFIN</t>
  </si>
  <si>
    <t>GREEN PEAKS ENTERPRISES LLP</t>
  </si>
  <si>
    <t>KELLTONTEC</t>
  </si>
  <si>
    <t>Kellton Tech Sol Ltd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</si>
  <si>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</si>
  <si>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</si>
  <si>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</si>
  <si>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</si>
  <si>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</si>
  <si>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</si>
  <si>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1630-1720</t>
  </si>
  <si>
    <t>Profit of Rs.90/-</t>
  </si>
  <si>
    <t>ENBETRD</t>
  </si>
  <si>
    <t>GCSL</t>
  </si>
  <si>
    <t>PURVI PRABHATCHANDRA JAIN</t>
  </si>
  <si>
    <t>HIMFIBP</t>
  </si>
  <si>
    <t>RAJKOTINV</t>
  </si>
  <si>
    <t>TIMESGTY</t>
  </si>
  <si>
    <t>AKSHAR</t>
  </si>
  <si>
    <t>Akshar Spintex Limited</t>
  </si>
  <si>
    <t>PANKAJKUMAR JAYANTILAL PATEL</t>
  </si>
  <si>
    <t>ANTGRAPHIC</t>
  </si>
  <si>
    <t>Antarctica Graphics Ltd</t>
  </si>
  <si>
    <t>LYPSAGEMS</t>
  </si>
  <si>
    <t>Lypsa Gems &amp; Jewel Ltd</t>
  </si>
  <si>
    <t>SHOBA DEVI YADAV</t>
  </si>
  <si>
    <t>PRESSTONIC</t>
  </si>
  <si>
    <t>Presstonic Engineering L</t>
  </si>
  <si>
    <t>RIIL</t>
  </si>
  <si>
    <t>Reliance Indl Infra Ltd</t>
  </si>
  <si>
    <t>CITADEL SECURITIES INDIA MARKETS PRIVATE LIMITED</t>
  </si>
  <si>
    <t>SALASAR</t>
  </si>
  <si>
    <t>Salasar Techno Engg. Ltd.</t>
  </si>
  <si>
    <t>Times Guaranty Limited</t>
  </si>
  <si>
    <t>TRACXN</t>
  </si>
  <si>
    <t>Tracxn Technologies Ltd</t>
  </si>
  <si>
    <t>VIKASLIFE</t>
  </si>
  <si>
    <t>Vikas Lifecare Limited</t>
  </si>
  <si>
    <t>VISHWAS FINCAP SERVICES PRIVATE LIMITED</t>
  </si>
  <si>
    <t>Profit of Rs.6.5/-</t>
  </si>
  <si>
    <t>25-35</t>
  </si>
  <si>
    <t>Loss of Rs.9.5/-</t>
  </si>
  <si>
    <t>METROPOLIS DEC FUT</t>
  </si>
  <si>
    <t>1661-1687</t>
  </si>
  <si>
    <t>No Profit No loss</t>
  </si>
  <si>
    <t>NIPPON INDIA MUTUAL FUND</t>
  </si>
  <si>
    <t>AXITA</t>
  </si>
  <si>
    <t>GARBIFIN</t>
  </si>
  <si>
    <t>KALPATARU SHARES &amp; STOCK BROKING PRIVATE LIMITED</t>
  </si>
  <si>
    <t>LIFETIME SOLUTIONS</t>
  </si>
  <si>
    <t>KANISHKA JAIN</t>
  </si>
  <si>
    <t>VISHAL MULCHANDBHAI GALA</t>
  </si>
  <si>
    <t>NAKSH</t>
  </si>
  <si>
    <t>NITIN NEMA</t>
  </si>
  <si>
    <t>RGF</t>
  </si>
  <si>
    <t>TRANSPACT</t>
  </si>
  <si>
    <t>BHAVIN SHAILESH KAMANI</t>
  </si>
  <si>
    <t>JINESHKUMAR POPATLAL SHAH</t>
  </si>
  <si>
    <t>PURAV JINESH SHAH</t>
  </si>
  <si>
    <t>TTIL</t>
  </si>
  <si>
    <t>PARTH HEMANT PARIKH</t>
  </si>
  <si>
    <t>VIBRANT SECURITIES PVT. LTD</t>
  </si>
  <si>
    <t>SILVER LINE VENTURES PRIVATE LIMITED</t>
  </si>
  <si>
    <t>MARWADI CHANDARANA INTERMEDIARIES BROKERS PRIVATE LIMITED</t>
  </si>
  <si>
    <t>BLAL</t>
  </si>
  <si>
    <t>BEML Land Assets Limited</t>
  </si>
  <si>
    <t>SHARE INDIA SECURITIES LIMITED</t>
  </si>
  <si>
    <t>EDELWEISS</t>
  </si>
  <si>
    <t>Edelweiss Fin Serv Ltd</t>
  </si>
  <si>
    <t>EMKAY</t>
  </si>
  <si>
    <t>Emkay Global Fin Serv Ltd</t>
  </si>
  <si>
    <t>Indiabulls Real Estate Li</t>
  </si>
  <si>
    <t>MANALIPETC</t>
  </si>
  <si>
    <t>Manali Petrochemicals Lt</t>
  </si>
  <si>
    <t>NURECA</t>
  </si>
  <si>
    <t>Nureca Limited</t>
  </si>
  <si>
    <t>PCJEWELLER</t>
  </si>
  <si>
    <t>PC Jeweller Ltd</t>
  </si>
  <si>
    <t>SAMPANN</t>
  </si>
  <si>
    <t>Sampann Utpadan India Ltd</t>
  </si>
  <si>
    <t>SACHIN AGRAWAL</t>
  </si>
  <si>
    <t>TFCILTD</t>
  </si>
  <si>
    <t>Tourism Finance Corp</t>
  </si>
  <si>
    <t>VAKRANGEE</t>
  </si>
  <si>
    <t>Vakrangee Limited</t>
  </si>
  <si>
    <t>VIKASECO</t>
  </si>
  <si>
    <t>Vikas EcoTech Limited</t>
  </si>
  <si>
    <t>AKG</t>
  </si>
  <si>
    <t>AKG Exim Limited</t>
  </si>
  <si>
    <t>AEL</t>
  </si>
  <si>
    <t>ALSTONE</t>
  </si>
  <si>
    <t>SAHASTRAA ADVISORS PRIVATE LIMITED</t>
  </si>
  <si>
    <t>KUSHAL NITINBHAI PATEL</t>
  </si>
  <si>
    <t>BCCL</t>
  </si>
  <si>
    <t>A. G. SHARES AND SECURITIES LIMITED</t>
  </si>
  <si>
    <t>NNM SECURITIES PVT LTD</t>
  </si>
  <si>
    <t>BGJL</t>
  </si>
  <si>
    <t>QUANTSEYE AI PRIVATE LIMITED</t>
  </si>
  <si>
    <t>BRIDGESE</t>
  </si>
  <si>
    <t>HARSHAD AMRUTLAL PANCHAL</t>
  </si>
  <si>
    <t>DISHANT MADAAN</t>
  </si>
  <si>
    <t>CBPL</t>
  </si>
  <si>
    <t>RAJESH KUMAR JAIN</t>
  </si>
  <si>
    <t>CHMBBRW</t>
  </si>
  <si>
    <t>SANDHYA ASHOKKUMAR DHOOT</t>
  </si>
  <si>
    <t>EMBASSY</t>
  </si>
  <si>
    <t>BREP ASIA SG OXYGEN HOLDING (NQ) PTE LIMITED</t>
  </si>
  <si>
    <t>SG INDIAN HOLDING (NQ) CO I PTE. LIMITED.</t>
  </si>
  <si>
    <t>BREP ASIA HCC HOLDING (NQ) PTE. LIMITED.</t>
  </si>
  <si>
    <t>BRE MAURITIUS INVESTMENTS</t>
  </si>
  <si>
    <t>BRE MAURITIUS INVESTMENTS II</t>
  </si>
  <si>
    <t>INDIA ALTERNATE PROPERTY LIMITED</t>
  </si>
  <si>
    <t>BREP ASIA SG INDIAN HOLDING (NQ) CO II PTE.LTD.</t>
  </si>
  <si>
    <t>SG INDIAN HOLDING NQ CO I PTE LIMITED</t>
  </si>
  <si>
    <t>BREP ASIA SG OXYGEN HOLDING NQ PTE LIMITED</t>
  </si>
  <si>
    <t>BREP ASIA HCC HOLDING NQ PTE LIMITED</t>
  </si>
  <si>
    <t>BREP ASIA SG INDIAN HOLDING NQ CO II PTE LTD</t>
  </si>
  <si>
    <t>APAC COMPANY XXIII LIMITED</t>
  </si>
  <si>
    <t>HDFC MUTUAL FUND A/C - HDFC PRUDANCE FUND</t>
  </si>
  <si>
    <t>FIDELITY FUNDS SOUTH EAST ASIA FUND</t>
  </si>
  <si>
    <t>EASTSPRING INVESTMENTS INDIA CONSUMER EQUITY OPEN LIMITED</t>
  </si>
  <si>
    <t>ICICI PRUDENTIAL MUTUAL FUND A/C - ICICI PRUDENTIAL EQUITY INCOME FUND</t>
  </si>
  <si>
    <t>SBI MUTUAL FUND</t>
  </si>
  <si>
    <t>HDFC MUTUAL FUND A/C HTCL - HDFC Flexi Cap Fund</t>
  </si>
  <si>
    <t>HDFC MUTUAL FUND A/C HDFC CREDIT RISK DEBT FUND</t>
  </si>
  <si>
    <t>SMALLCAP WORLD FUND INC</t>
  </si>
  <si>
    <t>INTERNATIONAL GROWTH AND INCOME FUND000034</t>
  </si>
  <si>
    <t>SMALLER CAP WORLD FUND INC</t>
  </si>
  <si>
    <t>EMPOWER</t>
  </si>
  <si>
    <t>BONANZA PORTFOLIO LIMITED</t>
  </si>
  <si>
    <t>SSAMTA AMAR GAALA</t>
  </si>
  <si>
    <t>DEEPIKA VERMA</t>
  </si>
  <si>
    <t>F3 ADVISORS PRIVATE LIMITED</t>
  </si>
  <si>
    <t>MANSI SHARE &amp; STOCK ADVISORS PRIVATE LIMITED</t>
  </si>
  <si>
    <t>SUSHIL KUMAR JAIN</t>
  </si>
  <si>
    <t>LIESHA CORPORATION PRIVATE LIMITED .</t>
  </si>
  <si>
    <t>SETU SECURITIES PVT. LTD.</t>
  </si>
  <si>
    <t>SUMANCHEPURI</t>
  </si>
  <si>
    <t>GALAGEX</t>
  </si>
  <si>
    <t>MANUBHAI AMRUTLAL SHAH</t>
  </si>
  <si>
    <t>GANONPRO</t>
  </si>
  <si>
    <t>PRATEEK KUMAR</t>
  </si>
  <si>
    <t>KNOWLEDGE PARTNERS</t>
  </si>
  <si>
    <t>BHASKAR BANIK</t>
  </si>
  <si>
    <t>KANIZ FATMA</t>
  </si>
  <si>
    <t>MIR AMJAD ALI</t>
  </si>
  <si>
    <t>HILIKS</t>
  </si>
  <si>
    <t>ENACT TECHNOLOGIES PRIVATE LIMITED .</t>
  </si>
  <si>
    <t>CHANDRAKANT VANMALIDAS SHAH</t>
  </si>
  <si>
    <t>ANISHA FINCAP CONSULTANTS LLP</t>
  </si>
  <si>
    <t>NISHANT SUBHASHCHANDRA GANDHI</t>
  </si>
  <si>
    <t>MONEYSTAR TRADELINK PRIVATE LIMITED</t>
  </si>
  <si>
    <t>KAYPOWR</t>
  </si>
  <si>
    <t>KRIFILIND</t>
  </si>
  <si>
    <t>ICHIKAWA GENERAL TRADING LLC</t>
  </si>
  <si>
    <t>KAMAL KUMAR JALAN SEC. PVT. LTD</t>
  </si>
  <si>
    <t>KUBERJI</t>
  </si>
  <si>
    <t>SAVASTHI INVESTMENTS LIMITED</t>
  </si>
  <si>
    <t>LANDMARK</t>
  </si>
  <si>
    <t>BAJAJ FINANCE LIMITED</t>
  </si>
  <si>
    <t>MOHIT VINODKUMAR AGRAWAL</t>
  </si>
  <si>
    <t>MEHAI</t>
  </si>
  <si>
    <t>INDUSIND BANK LIMITED</t>
  </si>
  <si>
    <t>ICICI PRUDENTIAL MUTUAL FUND</t>
  </si>
  <si>
    <t>NIYOGIN</t>
  </si>
  <si>
    <t>THINK INDIA OPPORTUNITIES MASTER FUND LP</t>
  </si>
  <si>
    <t>CARMIGNAC PORTFOLIO</t>
  </si>
  <si>
    <t>ORTINLAABS</t>
  </si>
  <si>
    <t>TAMALMONDAL</t>
  </si>
  <si>
    <t>PECOS</t>
  </si>
  <si>
    <t>KALPESH RANCHHODBHAI PATEL</t>
  </si>
  <si>
    <t>PRISMMEDI</t>
  </si>
  <si>
    <t>MADHUSUDAN RAO POLINENI</t>
  </si>
  <si>
    <t>RAMASIGNS</t>
  </si>
  <si>
    <t>PANKAJ HASMUKH JOBALIA</t>
  </si>
  <si>
    <t>RATHIST</t>
  </si>
  <si>
    <t>KSHITI RISHIT MANIAR</t>
  </si>
  <si>
    <t>RFSL</t>
  </si>
  <si>
    <t>AMIT SINGH</t>
  </si>
  <si>
    <t>BRINDHA SHRI</t>
  </si>
  <si>
    <t>RGRL</t>
  </si>
  <si>
    <t>HEMA JAYPRAKASH BHAVSAR</t>
  </si>
  <si>
    <t>SAMPRE</t>
  </si>
  <si>
    <t>STOCK VERTEX VENTURES</t>
  </si>
  <si>
    <t>SANJIVIN</t>
  </si>
  <si>
    <t>SUREKHA HARAN</t>
  </si>
  <si>
    <t>SHREEGANES</t>
  </si>
  <si>
    <t>ASHOK KUMAR</t>
  </si>
  <si>
    <t>THINKINK</t>
  </si>
  <si>
    <t>B B COMMERCIAL LTD</t>
  </si>
  <si>
    <t>BRUGESHKAR REDDY MUCHA</t>
  </si>
  <si>
    <t>TINEAGRO</t>
  </si>
  <si>
    <t>TIPSINDLTD</t>
  </si>
  <si>
    <t>RAMESH SADHURAM TAURANI</t>
  </si>
  <si>
    <t>KUMAR SADHURAM TAURANI</t>
  </si>
  <si>
    <t>TRIVENIENT</t>
  </si>
  <si>
    <t>NATARAJAPILLAI CHIDAMBARESH</t>
  </si>
  <si>
    <t>NIKHILESH TRADERS LLP</t>
  </si>
  <si>
    <t>NACIO MULTI TRADERS LLP</t>
  </si>
  <si>
    <t>ALNASIR ABDUL AZIZ GILANI</t>
  </si>
  <si>
    <t>ZEENAT AL NASIR GILANI</t>
  </si>
  <si>
    <t>ANEES ALNASIR GILANI</t>
  </si>
  <si>
    <t>ANISA ALNASIR GILANI</t>
  </si>
  <si>
    <t>VEERKRUPA</t>
  </si>
  <si>
    <t>FIRST OVERSEAS CAPITAL LIMITED</t>
  </si>
  <si>
    <t>SAHIL BIPIN MEHTA</t>
  </si>
  <si>
    <t>VOLLF</t>
  </si>
  <si>
    <t>KIRTI KISHORE MOHARANA</t>
  </si>
  <si>
    <t>WARDINMOBI</t>
  </si>
  <si>
    <t>INDIAN CO-OPERATIVE CREDIT SOCIETY LIMITED</t>
  </si>
  <si>
    <t>GAURAV CHANDRAKANT SHAH</t>
  </si>
  <si>
    <t>YASHWI SECURITIES PVT. LTD.</t>
  </si>
  <si>
    <t>HARPREET SINGH GREWAL</t>
  </si>
  <si>
    <t>SHRI MUKTA SHARES</t>
  </si>
  <si>
    <t>MANSI SHARE AND STOCK ADVISORS PVT LTD</t>
  </si>
  <si>
    <t>PACE COMMODITY BROKERS PRIVATE LIMITED</t>
  </si>
  <si>
    <t>AMBIT SECURITIES BROKING PVT LTD</t>
  </si>
  <si>
    <t>ALMONDZ</t>
  </si>
  <si>
    <t>Almondz Global Securities</t>
  </si>
  <si>
    <t>SUBHASH S JOGANI HUF</t>
  </si>
  <si>
    <t>ANMOL</t>
  </si>
  <si>
    <t>Anmol India Limited</t>
  </si>
  <si>
    <t>CLEDUCATE</t>
  </si>
  <si>
    <t>CL Educate Limited</t>
  </si>
  <si>
    <t>DOMS</t>
  </si>
  <si>
    <t>DOMS Industries Limited</t>
  </si>
  <si>
    <t>MOHAMMED SAKIL</t>
  </si>
  <si>
    <t>ESSARSHPNG</t>
  </si>
  <si>
    <t>Essar Shipping Limited</t>
  </si>
  <si>
    <t>ESSENTIA</t>
  </si>
  <si>
    <t>Integra Essentia Limited</t>
  </si>
  <si>
    <t>GRAPHISAD</t>
  </si>
  <si>
    <t>Graphisads Limited</t>
  </si>
  <si>
    <t>RIKHAV SECURITIES LIMITED</t>
  </si>
  <si>
    <t>Grindwell Norton Limited</t>
  </si>
  <si>
    <t>HCC</t>
  </si>
  <si>
    <t>Hindustan Construc Co.</t>
  </si>
  <si>
    <t>HECPROJECT</t>
  </si>
  <si>
    <t>HEC Infra Projects Ltd</t>
  </si>
  <si>
    <t>MOUNTAIN VENTURES</t>
  </si>
  <si>
    <t>ARIHANT CAPITAL MARKETS LIMTED</t>
  </si>
  <si>
    <t>HERITGFOOD</t>
  </si>
  <si>
    <t>Heritage Foods Ltd.</t>
  </si>
  <si>
    <t>HINDOILEXP</t>
  </si>
  <si>
    <t>Hind. Oil Exploration</t>
  </si>
  <si>
    <t>The India Cements Limited</t>
  </si>
  <si>
    <t>INDIASHLTR</t>
  </si>
  <si>
    <t>India Shelter Fin Corp L</t>
  </si>
  <si>
    <t>GRT STRATEGIC VENTURES LLP</t>
  </si>
  <si>
    <t>BOFA SECURITIES EUROPE SA</t>
  </si>
  <si>
    <t>MUSIGMA SECURITIES</t>
  </si>
  <si>
    <t>GOLDMAN SACHS FUNDS - GOLDMAN SACHS INDIA EQUITY PORTFOLIO</t>
  </si>
  <si>
    <t>GOLDMINE STOCKS PRIVATE LIMITED</t>
  </si>
  <si>
    <t>INDOBORAX</t>
  </si>
  <si>
    <t>Indo Borax &amp; Chemical Ltd</t>
  </si>
  <si>
    <t>INTLCONV</t>
  </si>
  <si>
    <t>Intl Conveyors Limited</t>
  </si>
  <si>
    <t>IPL</t>
  </si>
  <si>
    <t>India Pesticides Limited</t>
  </si>
  <si>
    <t>ONE TREE HILL PROPERTIES PVT L</t>
  </si>
  <si>
    <t>JISLDVREQS</t>
  </si>
  <si>
    <t>Jain DVR Equity Shares</t>
  </si>
  <si>
    <t>VARUN GARG</t>
  </si>
  <si>
    <t>KANDARP</t>
  </si>
  <si>
    <t>Kandarp Dg Smart Bpo Ltd</t>
  </si>
  <si>
    <t>JR SEAMLESS PRIVATE LIMITED</t>
  </si>
  <si>
    <t>KIRIINDUS</t>
  </si>
  <si>
    <t>Kiri Industries Limited</t>
  </si>
  <si>
    <t>LAL</t>
  </si>
  <si>
    <t>Lorenzini Apparels Ltd</t>
  </si>
  <si>
    <t>JUST RIGHT LIFE LIMITED</t>
  </si>
  <si>
    <t>G G ENGINEERING LIMITED</t>
  </si>
  <si>
    <t>LOKESHMACH</t>
  </si>
  <si>
    <t>Lokesh Machines Limited</t>
  </si>
  <si>
    <t>MCLEODRUSS</t>
  </si>
  <si>
    <t>Mcleod Russel India Limit</t>
  </si>
  <si>
    <t>MEP</t>
  </si>
  <si>
    <t>MEP Infra. Developers Ltd</t>
  </si>
  <si>
    <t>POOJA MEHTA</t>
  </si>
  <si>
    <t>MOREPENLAB</t>
  </si>
  <si>
    <t>Morepan Laboratories Ltd.</t>
  </si>
  <si>
    <t>MSTCLTD</t>
  </si>
  <si>
    <t>MSTC Limited</t>
  </si>
  <si>
    <t>MTNL</t>
  </si>
  <si>
    <t>Maha Tel Nigam Ltd.</t>
  </si>
  <si>
    <t>NECLIFE</t>
  </si>
  <si>
    <t>Nectar Lifesciences Limit</t>
  </si>
  <si>
    <t>NELCO</t>
  </si>
  <si>
    <t>Nelco Ltd.</t>
  </si>
  <si>
    <t>OSIAHYPER</t>
  </si>
  <si>
    <t>Osia Hyper Retail Ltd</t>
  </si>
  <si>
    <t>MOS UTILITY LIMITED</t>
  </si>
  <si>
    <t>PRAKASHSTL</t>
  </si>
  <si>
    <t>Prakash Steelage Ltd</t>
  </si>
  <si>
    <t>PRITHVI  FINMART  PRIVATE LIMITED</t>
  </si>
  <si>
    <t>RPOWER</t>
  </si>
  <si>
    <t>Reliance Power Limited</t>
  </si>
  <si>
    <t>SALSTEEL</t>
  </si>
  <si>
    <t>S.A.L. Steel Limited</t>
  </si>
  <si>
    <t>SHAH</t>
  </si>
  <si>
    <t>Shah Metacorp Limited</t>
  </si>
  <si>
    <t>SHRIPISTON</t>
  </si>
  <si>
    <t>Shriram Pist. &amp; Ring Ltd</t>
  </si>
  <si>
    <t>ABAKKUS GROWTH FUND - 1</t>
  </si>
  <si>
    <t>ABAKKUS EMERGING OPPORTUNITIES FUND - 1</t>
  </si>
  <si>
    <t>AL MEHWAR COMMERCIAL INVESTMENTS L.L.C. - (NOOSA)</t>
  </si>
  <si>
    <t>ABAKKUS GROWTH FUND-2</t>
  </si>
  <si>
    <t>ABAKKUS ASSET MANAGER LLP</t>
  </si>
  <si>
    <t>SHRIRAMPPS</t>
  </si>
  <si>
    <t>Shriram Properties Ltd</t>
  </si>
  <si>
    <t>SUBEXLTD</t>
  </si>
  <si>
    <t>Subex Ltd</t>
  </si>
  <si>
    <t>SYMPHONY</t>
  </si>
  <si>
    <t>Symphony Limited</t>
  </si>
  <si>
    <t>HDFC MUTUAL FUND  MULTI CAP FUND</t>
  </si>
  <si>
    <t>TBZ</t>
  </si>
  <si>
    <t>Trib Bhimji Zaveri Ltd</t>
  </si>
  <si>
    <t>TERASOFT</t>
  </si>
  <si>
    <t>Tera Software Limited</t>
  </si>
  <si>
    <t>CHHIMPA NARAYAN</t>
  </si>
  <si>
    <t>Tips Industries Limited</t>
  </si>
  <si>
    <t>TNPETRO</t>
  </si>
  <si>
    <t>Tamilnadu Petro Prod Ltd</t>
  </si>
  <si>
    <t>UNIDT</t>
  </si>
  <si>
    <t>United Drilling Tools Ltd</t>
  </si>
  <si>
    <t>ACHINTYA SECURITIES PRIVATE LIMITED</t>
  </si>
  <si>
    <t>RAHUL UPPAL</t>
  </si>
  <si>
    <t>MSB E TRADE SECURITIES LIMITED</t>
  </si>
  <si>
    <t>JAGTARNI TRADERS PRIVATE LIMITED</t>
  </si>
  <si>
    <t>ARJUN KISHORBHAI BHUT</t>
  </si>
  <si>
    <t>ARSHIYA</t>
  </si>
  <si>
    <t>Arshiya Limited</t>
  </si>
  <si>
    <t>SKA ASSET SOLUTIONS LLP</t>
  </si>
  <si>
    <t>Astral Limited</t>
  </si>
  <si>
    <t>SAUMYA POLYMERS LLP</t>
  </si>
  <si>
    <t>GODHA</t>
  </si>
  <si>
    <t>Godha Cabcon Insulat Ltd</t>
  </si>
  <si>
    <t>TOPGAIN FINANCE PRIVATE LIMITED</t>
  </si>
  <si>
    <t>SELVAMURTHY  AKILANDESWARI</t>
  </si>
  <si>
    <t>SAROJ GUPTA</t>
  </si>
  <si>
    <t>PARICHAY INFRASTRUCTURE LIMITED</t>
  </si>
  <si>
    <t>MONARCH COMTRADE PVT LTD</t>
  </si>
  <si>
    <t>YUGA STOCKS AND COMMODITIES PRIVATE LIMITED  .</t>
  </si>
  <si>
    <t>RILINFRA</t>
  </si>
  <si>
    <t>Rachana Infra Ltd</t>
  </si>
  <si>
    <t>SAHNI BALVINDER SINGH</t>
  </si>
  <si>
    <t>JASWANT SINGH</t>
  </si>
  <si>
    <t>SHALINI AGARWAL</t>
  </si>
  <si>
    <t>SUMAN SINGH</t>
  </si>
  <si>
    <t>SANJEEV KUMAR AGARWAL</t>
  </si>
  <si>
    <t>K S KOLBENSCHMIDT GMBH</t>
  </si>
  <si>
    <t>SWAYAT TRADING CO</t>
  </si>
  <si>
    <t>TREJHARA</t>
  </si>
  <si>
    <t>TREJHARA SOLUTIONS LIMITE</t>
  </si>
  <si>
    <t>AMIT RAMESH SHETH</t>
  </si>
  <si>
    <t>Profit of Rs.26/-</t>
  </si>
  <si>
    <t>Profit of Rs.12.5/-</t>
  </si>
  <si>
    <t>Profit of Rs.81/-</t>
  </si>
  <si>
    <t>NESTLEIND JAN FUT</t>
  </si>
  <si>
    <t>25760-25780</t>
  </si>
  <si>
    <t>NESTLEIND DEC 26000 CE</t>
  </si>
  <si>
    <t>300-310</t>
  </si>
  <si>
    <t>ALKEM DEC FUT</t>
  </si>
  <si>
    <t>5013-5065</t>
  </si>
  <si>
    <t>BANKNIFTY 47900 CE 20-DEC</t>
  </si>
  <si>
    <t>1075-1120</t>
  </si>
  <si>
    <t>1200-1270</t>
  </si>
  <si>
    <t>Loss of Rs.47.5/-</t>
  </si>
  <si>
    <t>Loss of Rs.100/-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</si>
</sst>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  <xf numFmtId="0" fontId="36" fillId="46" borderId="30" xfId="0" applyFont="1" applyFill="1" applyBorder="1"/>
    <xf numFmtId="0" fontId="36" fillId="46" borderId="30" xfId="0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7" borderId="5" xfId="0" applyFont="1" applyFill="1" applyBorder="1" applyAlignment="1">
      <alignment horizontal="center" vertical="center"/>
    </xf>
    <xf numFmtId="2" fontId="36" fillId="46" borderId="2" xfId="0" applyNumberFormat="1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7" fillId="47" borderId="31" xfId="0" applyFont="1" applyFill="1" applyBorder="1" applyAlignment="1">
      <alignment horizontal="center" vertical="center"/>
    </xf>
    <xf numFmtId="0" fontId="37" fillId="47" borderId="42" xfId="0" applyFont="1" applyFill="1" applyBorder="1" applyAlignment="1">
      <alignment horizontal="center" vertical="center"/>
    </xf>
    <xf numFmtId="0" fontId="36" fillId="46" borderId="31" xfId="0" applyFont="1" applyFill="1" applyBorder="1" applyAlignment="1">
      <alignment horizontal="center" vertical="center"/>
    </xf>
    <xf numFmtId="0" fontId="36" fillId="46" borderId="42" xfId="0" applyFont="1" applyFill="1" applyBorder="1" applyAlignment="1">
      <alignment horizontal="center" vertical="center"/>
    </xf>
    <xf numFmtId="16" fontId="36" fillId="46" borderId="31" xfId="0" applyNumberFormat="1" applyFont="1" applyFill="1" applyBorder="1" applyAlignment="1">
      <alignment horizontal="center" vertical="center"/>
    </xf>
    <xf numFmtId="16" fontId="36" fillId="46" borderId="42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167" fontId="36" fillId="47" borderId="7" xfId="0" applyNumberFormat="1" applyFont="1" applyFill="1" applyBorder="1" applyAlignment="1">
      <alignment horizontal="center" vertical="center"/>
    </xf>
    <xf numFmtId="167" fontId="36" fillId="47" borderId="44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44" xfId="0" applyFont="1" applyFill="1" applyBorder="1" applyAlignment="1">
      <alignment horizontal="center" vertical="center"/>
    </xf>
    <xf numFmtId="16" fontId="36" fillId="46" borderId="7" xfId="0" applyNumberFormat="1" applyFont="1" applyFill="1" applyBorder="1" applyAlignment="1">
      <alignment horizontal="center" vertical="center"/>
    </xf>
    <xf numFmtId="16" fontId="36" fillId="46" borderId="44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167" fontId="36" fillId="43" borderId="26" xfId="0" applyNumberFormat="1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8" t="s">
        <v>16</v>
      </c>
      <c r="B9" s="350" t="s">
        <v>17</v>
      </c>
      <c r="C9" s="350" t="s">
        <v>18</v>
      </c>
      <c r="D9" s="350" t="s">
        <v>19</v>
      </c>
      <c r="E9" s="26" t="s">
        <v>20</v>
      </c>
      <c r="F9" s="26" t="s">
        <v>21</v>
      </c>
      <c r="G9" s="345" t="s">
        <v>22</v>
      </c>
      <c r="H9" s="346"/>
      <c r="I9" s="347"/>
      <c r="J9" s="345" t="s">
        <v>23</v>
      </c>
      <c r="K9" s="346"/>
      <c r="L9" s="347"/>
      <c r="M9" s="26"/>
      <c r="N9" s="27"/>
      <c r="O9" s="27"/>
      <c r="P9" s="27"/>
    </row>
    <row r="10" spans="1:16" ht="38.25">
      <c r="A10" s="349"/>
      <c r="B10" s="351"/>
      <c r="C10" s="351"/>
      <c r="D10" s="351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21217.05</v>
      </c>
      <c r="F11" s="249">
        <v>21353.733333333334</v>
      </c>
      <c r="G11" s="248">
        <v>21027.466666666667</v>
      </c>
      <c r="H11" s="248">
        <v>20837.883333333335</v>
      </c>
      <c r="I11" s="248">
        <v>20511.616666666669</v>
      </c>
      <c r="J11" s="248">
        <v>21543.316666666666</v>
      </c>
      <c r="K11" s="248">
        <v>21869.583333333336</v>
      </c>
      <c r="L11" s="248">
        <v>22059.166666666664</v>
      </c>
      <c r="M11" s="247">
        <v>21680</v>
      </c>
      <c r="N11" s="247">
        <v>21164.15</v>
      </c>
      <c r="O11" s="247">
        <v>15482200</v>
      </c>
      <c r="P11" s="250">
        <v>-3.2833993428203749E-2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47480.55</v>
      </c>
      <c r="F12" s="249">
        <v>47687.383333333331</v>
      </c>
      <c r="G12" s="248">
        <v>47109.766666666663</v>
      </c>
      <c r="H12" s="248">
        <v>46738.98333333333</v>
      </c>
      <c r="I12" s="248">
        <v>46161.366666666661</v>
      </c>
      <c r="J12" s="248">
        <v>48058.166666666664</v>
      </c>
      <c r="K12" s="248">
        <v>48635.783333333333</v>
      </c>
      <c r="L12" s="248">
        <v>49006.566666666666</v>
      </c>
      <c r="M12" s="247">
        <v>48265</v>
      </c>
      <c r="N12" s="247">
        <v>47316.6</v>
      </c>
      <c r="O12" s="247">
        <v>2599455</v>
      </c>
      <c r="P12" s="250">
        <v>1.0861259369440313E-2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21253.85</v>
      </c>
      <c r="F13" s="264">
        <v>21334.616666666665</v>
      </c>
      <c r="G13" s="266">
        <v>21029.23333333333</v>
      </c>
      <c r="H13" s="266">
        <v>20804.616666666665</v>
      </c>
      <c r="I13" s="266">
        <v>20499.23333333333</v>
      </c>
      <c r="J13" s="266">
        <v>21559.23333333333</v>
      </c>
      <c r="K13" s="266">
        <v>21864.616666666669</v>
      </c>
      <c r="L13" s="266">
        <v>22089.23333333333</v>
      </c>
      <c r="M13" s="267">
        <v>21640</v>
      </c>
      <c r="N13" s="267">
        <v>21110</v>
      </c>
      <c r="O13" s="267">
        <v>74400</v>
      </c>
      <c r="P13" s="268">
        <v>-9.7087378640776698E-2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10017.450000000001</v>
      </c>
      <c r="F14" s="264">
        <v>10138.933333333334</v>
      </c>
      <c r="G14" s="266">
        <v>9853.8666666666686</v>
      </c>
      <c r="H14" s="266">
        <v>9690.2833333333347</v>
      </c>
      <c r="I14" s="266">
        <v>9405.216666666669</v>
      </c>
      <c r="J14" s="266">
        <v>10302.516666666668</v>
      </c>
      <c r="K14" s="266">
        <v>10587.583333333334</v>
      </c>
      <c r="L14" s="266">
        <v>10751.166666666668</v>
      </c>
      <c r="M14" s="267">
        <v>10424</v>
      </c>
      <c r="N14" s="267">
        <v>9975.35</v>
      </c>
      <c r="O14" s="267">
        <v>641400</v>
      </c>
      <c r="P14" s="268">
        <v>3.3974126465965419E-2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574.35</v>
      </c>
      <c r="F15" s="264">
        <v>587.58333333333337</v>
      </c>
      <c r="G15" s="266">
        <v>558.26666666666677</v>
      </c>
      <c r="H15" s="266">
        <v>542.18333333333339</v>
      </c>
      <c r="I15" s="266">
        <v>512.86666666666679</v>
      </c>
      <c r="J15" s="266">
        <v>603.66666666666674</v>
      </c>
      <c r="K15" s="266">
        <v>632.98333333333335</v>
      </c>
      <c r="L15" s="266">
        <v>649.06666666666672</v>
      </c>
      <c r="M15" s="267">
        <v>616.9</v>
      </c>
      <c r="N15" s="267">
        <v>571.5</v>
      </c>
      <c r="O15" s="267">
        <v>14009000</v>
      </c>
      <c r="P15" s="268">
        <v>5.1661046136184255E-3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4617.2</v>
      </c>
      <c r="F16" s="264">
        <v>4697.4000000000005</v>
      </c>
      <c r="G16" s="266">
        <v>4488.6000000000013</v>
      </c>
      <c r="H16" s="266">
        <v>4360.0000000000009</v>
      </c>
      <c r="I16" s="266">
        <v>4151.2000000000016</v>
      </c>
      <c r="J16" s="266">
        <v>4826.0000000000009</v>
      </c>
      <c r="K16" s="266">
        <v>5034.8</v>
      </c>
      <c r="L16" s="266">
        <v>5163.4000000000005</v>
      </c>
      <c r="M16" s="267">
        <v>4906.2</v>
      </c>
      <c r="N16" s="267">
        <v>4568.8</v>
      </c>
      <c r="O16" s="267">
        <v>1113375</v>
      </c>
      <c r="P16" s="268">
        <v>-6.5078198803400863E-2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22143.9</v>
      </c>
      <c r="F17" s="264">
        <v>22407.933333333334</v>
      </c>
      <c r="G17" s="266">
        <v>21795.866666666669</v>
      </c>
      <c r="H17" s="266">
        <v>21447.833333333336</v>
      </c>
      <c r="I17" s="266">
        <v>20835.76666666667</v>
      </c>
      <c r="J17" s="266">
        <v>22755.966666666667</v>
      </c>
      <c r="K17" s="266">
        <v>23368.033333333333</v>
      </c>
      <c r="L17" s="266">
        <v>23716.066666666666</v>
      </c>
      <c r="M17" s="267">
        <v>23020</v>
      </c>
      <c r="N17" s="267">
        <v>22059.9</v>
      </c>
      <c r="O17" s="267">
        <v>140360</v>
      </c>
      <c r="P17" s="268">
        <v>0.12288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157.15</v>
      </c>
      <c r="F18" s="264">
        <v>159.66666666666666</v>
      </c>
      <c r="G18" s="266">
        <v>153.48333333333332</v>
      </c>
      <c r="H18" s="266">
        <v>149.81666666666666</v>
      </c>
      <c r="I18" s="266">
        <v>143.63333333333333</v>
      </c>
      <c r="J18" s="266">
        <v>163.33333333333331</v>
      </c>
      <c r="K18" s="266">
        <v>169.51666666666665</v>
      </c>
      <c r="L18" s="266">
        <v>173.18333333333331</v>
      </c>
      <c r="M18" s="267">
        <v>165.85</v>
      </c>
      <c r="N18" s="267">
        <v>156</v>
      </c>
      <c r="O18" s="267">
        <v>78548400</v>
      </c>
      <c r="P18" s="268">
        <v>1.7700972504022947E-2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218</v>
      </c>
      <c r="F19" s="264">
        <v>223.21666666666667</v>
      </c>
      <c r="G19" s="266">
        <v>211.98333333333335</v>
      </c>
      <c r="H19" s="266">
        <v>205.96666666666667</v>
      </c>
      <c r="I19" s="266">
        <v>194.73333333333335</v>
      </c>
      <c r="J19" s="266">
        <v>229.23333333333335</v>
      </c>
      <c r="K19" s="266">
        <v>240.46666666666664</v>
      </c>
      <c r="L19" s="266">
        <v>246.48333333333335</v>
      </c>
      <c r="M19" s="267">
        <v>234.45</v>
      </c>
      <c r="N19" s="267">
        <v>217.2</v>
      </c>
      <c r="O19" s="267">
        <v>32723600</v>
      </c>
      <c r="P19" s="268">
        <v>1.3039278815196394E-2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2087.6999999999998</v>
      </c>
      <c r="F20" s="264">
        <v>2127.7166666666667</v>
      </c>
      <c r="G20" s="266">
        <v>2032.4333333333334</v>
      </c>
      <c r="H20" s="266">
        <v>1977.1666666666665</v>
      </c>
      <c r="I20" s="266">
        <v>1881.8833333333332</v>
      </c>
      <c r="J20" s="266">
        <v>2182.9833333333336</v>
      </c>
      <c r="K20" s="266">
        <v>2278.2666666666673</v>
      </c>
      <c r="L20" s="266">
        <v>2333.5333333333338</v>
      </c>
      <c r="M20" s="267">
        <v>2223</v>
      </c>
      <c r="N20" s="267">
        <v>2072.4499999999998</v>
      </c>
      <c r="O20" s="267">
        <v>4510500</v>
      </c>
      <c r="P20" s="268">
        <v>-2.6533996683250414E-3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2787.75</v>
      </c>
      <c r="F21" s="264">
        <v>2847.0333333333333</v>
      </c>
      <c r="G21" s="266">
        <v>2712.3666666666668</v>
      </c>
      <c r="H21" s="266">
        <v>2636.9833333333336</v>
      </c>
      <c r="I21" s="266">
        <v>2502.3166666666671</v>
      </c>
      <c r="J21" s="266">
        <v>2922.4166666666665</v>
      </c>
      <c r="K21" s="266">
        <v>3057.0833333333335</v>
      </c>
      <c r="L21" s="266">
        <v>3132.4666666666662</v>
      </c>
      <c r="M21" s="267">
        <v>2981.7</v>
      </c>
      <c r="N21" s="267">
        <v>2771.65</v>
      </c>
      <c r="O21" s="267">
        <v>11823000</v>
      </c>
      <c r="P21" s="268">
        <v>-1.0569656799979916E-2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1015.5</v>
      </c>
      <c r="F22" s="264">
        <v>1036.9666666666665</v>
      </c>
      <c r="G22" s="266">
        <v>986.83333333333303</v>
      </c>
      <c r="H22" s="266">
        <v>958.16666666666652</v>
      </c>
      <c r="I22" s="266">
        <v>908.03333333333308</v>
      </c>
      <c r="J22" s="266">
        <v>1065.633333333333</v>
      </c>
      <c r="K22" s="266">
        <v>1115.7666666666667</v>
      </c>
      <c r="L22" s="266">
        <v>1144.4333333333329</v>
      </c>
      <c r="M22" s="267">
        <v>1087.0999999999999</v>
      </c>
      <c r="N22" s="267">
        <v>1008.3</v>
      </c>
      <c r="O22" s="267">
        <v>52025600</v>
      </c>
      <c r="P22" s="268">
        <v>6.4536098429157319E-3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4852.1000000000004</v>
      </c>
      <c r="F23" s="264">
        <v>4906.2</v>
      </c>
      <c r="G23" s="266">
        <v>4787</v>
      </c>
      <c r="H23" s="266">
        <v>4721.9000000000005</v>
      </c>
      <c r="I23" s="266">
        <v>4602.7000000000007</v>
      </c>
      <c r="J23" s="266">
        <v>4971.2999999999993</v>
      </c>
      <c r="K23" s="266">
        <v>5090.4999999999982</v>
      </c>
      <c r="L23" s="266">
        <v>5155.5999999999985</v>
      </c>
      <c r="M23" s="267">
        <v>5025.3999999999996</v>
      </c>
      <c r="N23" s="267">
        <v>4841.1000000000004</v>
      </c>
      <c r="O23" s="267">
        <v>578000</v>
      </c>
      <c r="P23" s="268">
        <v>2.264685067232838E-2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490.95</v>
      </c>
      <c r="F24" s="264">
        <v>501.68333333333339</v>
      </c>
      <c r="G24" s="266">
        <v>475.86666666666679</v>
      </c>
      <c r="H24" s="266">
        <v>460.78333333333342</v>
      </c>
      <c r="I24" s="266">
        <v>434.96666666666681</v>
      </c>
      <c r="J24" s="266">
        <v>516.76666666666677</v>
      </c>
      <c r="K24" s="266">
        <v>542.58333333333337</v>
      </c>
      <c r="L24" s="266">
        <v>557.66666666666674</v>
      </c>
      <c r="M24" s="267">
        <v>527.5</v>
      </c>
      <c r="N24" s="267">
        <v>486.6</v>
      </c>
      <c r="O24" s="267">
        <v>52432200</v>
      </c>
      <c r="P24" s="268">
        <v>-3.2933833538063145E-2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5412.3</v>
      </c>
      <c r="F25" s="264">
        <v>5479.1166666666659</v>
      </c>
      <c r="G25" s="266">
        <v>5333.1833333333316</v>
      </c>
      <c r="H25" s="266">
        <v>5254.0666666666657</v>
      </c>
      <c r="I25" s="266">
        <v>5108.1333333333314</v>
      </c>
      <c r="J25" s="266">
        <v>5558.2333333333318</v>
      </c>
      <c r="K25" s="266">
        <v>5704.1666666666661</v>
      </c>
      <c r="L25" s="266">
        <v>5783.2833333333319</v>
      </c>
      <c r="M25" s="267">
        <v>5625.05</v>
      </c>
      <c r="N25" s="267">
        <v>5400</v>
      </c>
      <c r="O25" s="267">
        <v>1900000</v>
      </c>
      <c r="P25" s="268">
        <v>1.1984021304926764E-2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431.75</v>
      </c>
      <c r="F26" s="264">
        <v>439.61666666666662</v>
      </c>
      <c r="G26" s="266">
        <v>421.83333333333326</v>
      </c>
      <c r="H26" s="266">
        <v>411.91666666666663</v>
      </c>
      <c r="I26" s="266">
        <v>394.13333333333327</v>
      </c>
      <c r="J26" s="266">
        <v>449.53333333333325</v>
      </c>
      <c r="K26" s="266">
        <v>467.31666666666666</v>
      </c>
      <c r="L26" s="266">
        <v>477.23333333333323</v>
      </c>
      <c r="M26" s="267">
        <v>457.4</v>
      </c>
      <c r="N26" s="267">
        <v>429.7</v>
      </c>
      <c r="O26" s="267">
        <v>19187900</v>
      </c>
      <c r="P26" s="268">
        <v>-4.5980897641788525E-2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170.2</v>
      </c>
      <c r="F27" s="264">
        <v>173.08333333333334</v>
      </c>
      <c r="G27" s="266">
        <v>166.4666666666667</v>
      </c>
      <c r="H27" s="266">
        <v>162.73333333333335</v>
      </c>
      <c r="I27" s="266">
        <v>156.1166666666667</v>
      </c>
      <c r="J27" s="266">
        <v>176.81666666666669</v>
      </c>
      <c r="K27" s="266">
        <v>183.43333333333331</v>
      </c>
      <c r="L27" s="266">
        <v>187.16666666666669</v>
      </c>
      <c r="M27" s="267">
        <v>179.7</v>
      </c>
      <c r="N27" s="267">
        <v>169.35</v>
      </c>
      <c r="O27" s="267">
        <v>103450000</v>
      </c>
      <c r="P27" s="268">
        <v>5.4052677161342912E-2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3299.95</v>
      </c>
      <c r="F28" s="264">
        <v>3321.2166666666667</v>
      </c>
      <c r="G28" s="266">
        <v>3268.8833333333332</v>
      </c>
      <c r="H28" s="266">
        <v>3237.8166666666666</v>
      </c>
      <c r="I28" s="266">
        <v>3185.4833333333331</v>
      </c>
      <c r="J28" s="266">
        <v>3352.2833333333333</v>
      </c>
      <c r="K28" s="266">
        <v>3404.6166666666663</v>
      </c>
      <c r="L28" s="266">
        <v>3435.6833333333334</v>
      </c>
      <c r="M28" s="267">
        <v>3373.55</v>
      </c>
      <c r="N28" s="267">
        <v>3290.15</v>
      </c>
      <c r="O28" s="267">
        <v>5298600</v>
      </c>
      <c r="P28" s="268">
        <v>-1.1381446376595269E-2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1864.3</v>
      </c>
      <c r="F29" s="264">
        <v>1893.95</v>
      </c>
      <c r="G29" s="266">
        <v>1823.9</v>
      </c>
      <c r="H29" s="266">
        <v>1783.5</v>
      </c>
      <c r="I29" s="266">
        <v>1713.45</v>
      </c>
      <c r="J29" s="266">
        <v>1934.3500000000001</v>
      </c>
      <c r="K29" s="266">
        <v>2004.3999999999999</v>
      </c>
      <c r="L29" s="266">
        <v>2044.8000000000002</v>
      </c>
      <c r="M29" s="267">
        <v>1964</v>
      </c>
      <c r="N29" s="267">
        <v>1853.55</v>
      </c>
      <c r="O29" s="267">
        <v>3485766</v>
      </c>
      <c r="P29" s="268">
        <v>0.10300778074555801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6795.9</v>
      </c>
      <c r="F30" s="264">
        <v>6902.8666666666659</v>
      </c>
      <c r="G30" s="266">
        <v>6663.0333333333319</v>
      </c>
      <c r="H30" s="266">
        <v>6530.1666666666661</v>
      </c>
      <c r="I30" s="266">
        <v>6290.3333333333321</v>
      </c>
      <c r="J30" s="266">
        <v>7035.7333333333318</v>
      </c>
      <c r="K30" s="266">
        <v>7275.5666666666657</v>
      </c>
      <c r="L30" s="266">
        <v>7408.4333333333316</v>
      </c>
      <c r="M30" s="267">
        <v>7142.7</v>
      </c>
      <c r="N30" s="267">
        <v>6770</v>
      </c>
      <c r="O30" s="267">
        <v>231375</v>
      </c>
      <c r="P30" s="268">
        <v>-6.7611075338055377E-3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757.8</v>
      </c>
      <c r="F31" s="264">
        <v>754.26666666666677</v>
      </c>
      <c r="G31" s="266">
        <v>739.68333333333351</v>
      </c>
      <c r="H31" s="266">
        <v>721.56666666666672</v>
      </c>
      <c r="I31" s="266">
        <v>706.98333333333346</v>
      </c>
      <c r="J31" s="266">
        <v>772.38333333333355</v>
      </c>
      <c r="K31" s="266">
        <v>786.96666666666681</v>
      </c>
      <c r="L31" s="266">
        <v>805.0833333333336</v>
      </c>
      <c r="M31" s="267">
        <v>768.85</v>
      </c>
      <c r="N31" s="267">
        <v>736.15</v>
      </c>
      <c r="O31" s="267">
        <v>15001000</v>
      </c>
      <c r="P31" s="268">
        <v>5.6482850904993311E-2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1033.55</v>
      </c>
      <c r="F32" s="264">
        <v>1048.4166666666667</v>
      </c>
      <c r="G32" s="266">
        <v>1012.9333333333334</v>
      </c>
      <c r="H32" s="266">
        <v>992.31666666666661</v>
      </c>
      <c r="I32" s="266">
        <v>956.83333333333326</v>
      </c>
      <c r="J32" s="266">
        <v>1069.0333333333335</v>
      </c>
      <c r="K32" s="266">
        <v>1104.5166666666667</v>
      </c>
      <c r="L32" s="266">
        <v>1125.1333333333337</v>
      </c>
      <c r="M32" s="267">
        <v>1083.9000000000001</v>
      </c>
      <c r="N32" s="267">
        <v>1027.8</v>
      </c>
      <c r="O32" s="267">
        <v>21675500</v>
      </c>
      <c r="P32" s="268">
        <v>-1.1785356068204614E-2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1113.5</v>
      </c>
      <c r="F33" s="264">
        <v>1116.4333333333334</v>
      </c>
      <c r="G33" s="266">
        <v>1104.0666666666668</v>
      </c>
      <c r="H33" s="266">
        <v>1094.6333333333334</v>
      </c>
      <c r="I33" s="266">
        <v>1082.2666666666669</v>
      </c>
      <c r="J33" s="266">
        <v>1125.8666666666668</v>
      </c>
      <c r="K33" s="266">
        <v>1138.2333333333336</v>
      </c>
      <c r="L33" s="266">
        <v>1147.6666666666667</v>
      </c>
      <c r="M33" s="267">
        <v>1128.8</v>
      </c>
      <c r="N33" s="267">
        <v>1107</v>
      </c>
      <c r="O33" s="267">
        <v>48161250</v>
      </c>
      <c r="P33" s="268">
        <v>3.6533857039089609E-2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6365.1</v>
      </c>
      <c r="F34" s="264">
        <v>6399.1833333333334</v>
      </c>
      <c r="G34" s="266">
        <v>6321.416666666667</v>
      </c>
      <c r="H34" s="266">
        <v>6277.7333333333336</v>
      </c>
      <c r="I34" s="266">
        <v>6199.9666666666672</v>
      </c>
      <c r="J34" s="266">
        <v>6442.8666666666668</v>
      </c>
      <c r="K34" s="266">
        <v>6520.6333333333332</v>
      </c>
      <c r="L34" s="266">
        <v>6564.3166666666666</v>
      </c>
      <c r="M34" s="267">
        <v>6476.95</v>
      </c>
      <c r="N34" s="267">
        <v>6355.5</v>
      </c>
      <c r="O34" s="267">
        <v>2292750</v>
      </c>
      <c r="P34" s="268">
        <v>-1.5035978949629471E-2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1685.75</v>
      </c>
      <c r="F35" s="264">
        <v>1704.1499999999999</v>
      </c>
      <c r="G35" s="266">
        <v>1658.6499999999996</v>
      </c>
      <c r="H35" s="266">
        <v>1631.5499999999997</v>
      </c>
      <c r="I35" s="266">
        <v>1586.0499999999995</v>
      </c>
      <c r="J35" s="266">
        <v>1731.2499999999998</v>
      </c>
      <c r="K35" s="266">
        <v>1776.7500000000002</v>
      </c>
      <c r="L35" s="266">
        <v>1803.85</v>
      </c>
      <c r="M35" s="267">
        <v>1749.65</v>
      </c>
      <c r="N35" s="267">
        <v>1677.05</v>
      </c>
      <c r="O35" s="267">
        <v>9233500</v>
      </c>
      <c r="P35" s="268">
        <v>4.2214571928438402E-2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7497.3</v>
      </c>
      <c r="F36" s="264">
        <v>7562.666666666667</v>
      </c>
      <c r="G36" s="266">
        <v>7411.3333333333339</v>
      </c>
      <c r="H36" s="266">
        <v>7325.3666666666668</v>
      </c>
      <c r="I36" s="266">
        <v>7174.0333333333338</v>
      </c>
      <c r="J36" s="266">
        <v>7648.6333333333341</v>
      </c>
      <c r="K36" s="266">
        <v>7799.9666666666681</v>
      </c>
      <c r="L36" s="266">
        <v>7885.9333333333343</v>
      </c>
      <c r="M36" s="267">
        <v>7714</v>
      </c>
      <c r="N36" s="267">
        <v>7476.7</v>
      </c>
      <c r="O36" s="267">
        <v>6115250</v>
      </c>
      <c r="P36" s="268">
        <v>-1.7965754662063151E-2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2441.3000000000002</v>
      </c>
      <c r="F37" s="264">
        <v>2475.5333333333333</v>
      </c>
      <c r="G37" s="266">
        <v>2396.1666666666665</v>
      </c>
      <c r="H37" s="266">
        <v>2351.0333333333333</v>
      </c>
      <c r="I37" s="266">
        <v>2271.6666666666665</v>
      </c>
      <c r="J37" s="266">
        <v>2520.6666666666665</v>
      </c>
      <c r="K37" s="266">
        <v>2600.0333333333333</v>
      </c>
      <c r="L37" s="266">
        <v>2645.1666666666665</v>
      </c>
      <c r="M37" s="267">
        <v>2554.9</v>
      </c>
      <c r="N37" s="267">
        <v>2430.4</v>
      </c>
      <c r="O37" s="267">
        <v>1878900</v>
      </c>
      <c r="P37" s="268">
        <v>4.3485504831722761E-2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384.3</v>
      </c>
      <c r="F38" s="264">
        <v>386.39999999999992</v>
      </c>
      <c r="G38" s="266">
        <v>373.79999999999984</v>
      </c>
      <c r="H38" s="266">
        <v>363.2999999999999</v>
      </c>
      <c r="I38" s="266">
        <v>350.69999999999982</v>
      </c>
      <c r="J38" s="266">
        <v>396.89999999999986</v>
      </c>
      <c r="K38" s="266">
        <v>409.49999999999989</v>
      </c>
      <c r="L38" s="266">
        <v>419.99999999999989</v>
      </c>
      <c r="M38" s="267">
        <v>399</v>
      </c>
      <c r="N38" s="267">
        <v>375.9</v>
      </c>
      <c r="O38" s="267">
        <v>11392000</v>
      </c>
      <c r="P38" s="268">
        <v>-2.3989033584647018E-2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239.6</v>
      </c>
      <c r="F39" s="264">
        <v>242.83333333333334</v>
      </c>
      <c r="G39" s="266">
        <v>234.36666666666667</v>
      </c>
      <c r="H39" s="266">
        <v>229.13333333333333</v>
      </c>
      <c r="I39" s="266">
        <v>220.66666666666666</v>
      </c>
      <c r="J39" s="266">
        <v>248.06666666666669</v>
      </c>
      <c r="K39" s="266">
        <v>256.5333333333333</v>
      </c>
      <c r="L39" s="266">
        <v>261.76666666666671</v>
      </c>
      <c r="M39" s="267">
        <v>251.3</v>
      </c>
      <c r="N39" s="267">
        <v>237.6</v>
      </c>
      <c r="O39" s="267">
        <v>87510000</v>
      </c>
      <c r="P39" s="268">
        <v>-1.2079476179724543E-2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219.55</v>
      </c>
      <c r="F40" s="264">
        <v>222.36666666666667</v>
      </c>
      <c r="G40" s="266">
        <v>214.73333333333335</v>
      </c>
      <c r="H40" s="266">
        <v>209.91666666666669</v>
      </c>
      <c r="I40" s="266">
        <v>202.28333333333336</v>
      </c>
      <c r="J40" s="266">
        <v>227.18333333333334</v>
      </c>
      <c r="K40" s="266">
        <v>234.81666666666666</v>
      </c>
      <c r="L40" s="266">
        <v>239.63333333333333</v>
      </c>
      <c r="M40" s="267">
        <v>230</v>
      </c>
      <c r="N40" s="267">
        <v>217.55</v>
      </c>
      <c r="O40" s="267">
        <v>117643500</v>
      </c>
      <c r="P40" s="268">
        <v>-2.976793554301153E-2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1637.9</v>
      </c>
      <c r="F41" s="264">
        <v>1650.0833333333333</v>
      </c>
      <c r="G41" s="266">
        <v>1568.7666666666664</v>
      </c>
      <c r="H41" s="266">
        <v>1499.6333333333332</v>
      </c>
      <c r="I41" s="266">
        <v>1418.3166666666664</v>
      </c>
      <c r="J41" s="266">
        <v>1719.2166666666665</v>
      </c>
      <c r="K41" s="266">
        <v>1800.5333333333335</v>
      </c>
      <c r="L41" s="266">
        <v>1869.6666666666665</v>
      </c>
      <c r="M41" s="267">
        <v>1731.4</v>
      </c>
      <c r="N41" s="267">
        <v>1580.95</v>
      </c>
      <c r="O41" s="267">
        <v>1578375</v>
      </c>
      <c r="P41" s="268">
        <v>-4.2583392476933995E-3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167.65</v>
      </c>
      <c r="F42" s="264">
        <v>170.26666666666668</v>
      </c>
      <c r="G42" s="266">
        <v>163.83333333333337</v>
      </c>
      <c r="H42" s="266">
        <v>160.01666666666668</v>
      </c>
      <c r="I42" s="266">
        <v>153.58333333333337</v>
      </c>
      <c r="J42" s="266">
        <v>174.08333333333337</v>
      </c>
      <c r="K42" s="266">
        <v>180.51666666666671</v>
      </c>
      <c r="L42" s="266">
        <v>184.33333333333337</v>
      </c>
      <c r="M42" s="267">
        <v>176.7</v>
      </c>
      <c r="N42" s="267">
        <v>166.45</v>
      </c>
      <c r="O42" s="267">
        <v>76961400</v>
      </c>
      <c r="P42" s="268">
        <v>-3.8661445354218581E-2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573.35</v>
      </c>
      <c r="F43" s="264">
        <v>581.63333333333333</v>
      </c>
      <c r="G43" s="266">
        <v>563.51666666666665</v>
      </c>
      <c r="H43" s="266">
        <v>553.68333333333328</v>
      </c>
      <c r="I43" s="266">
        <v>535.56666666666661</v>
      </c>
      <c r="J43" s="266">
        <v>591.4666666666667</v>
      </c>
      <c r="K43" s="266">
        <v>609.58333333333326</v>
      </c>
      <c r="L43" s="266">
        <v>619.41666666666674</v>
      </c>
      <c r="M43" s="267">
        <v>599.75</v>
      </c>
      <c r="N43" s="267">
        <v>571.79999999999995</v>
      </c>
      <c r="O43" s="267">
        <v>8715960</v>
      </c>
      <c r="P43" s="268">
        <v>-2.7186225645672861E-3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1181.05</v>
      </c>
      <c r="F44" s="264">
        <v>1195.75</v>
      </c>
      <c r="G44" s="266">
        <v>1162.25</v>
      </c>
      <c r="H44" s="266">
        <v>1143.45</v>
      </c>
      <c r="I44" s="266">
        <v>1109.95</v>
      </c>
      <c r="J44" s="266">
        <v>1214.55</v>
      </c>
      <c r="K44" s="266">
        <v>1248.05</v>
      </c>
      <c r="L44" s="266">
        <v>1266.8499999999999</v>
      </c>
      <c r="M44" s="267">
        <v>1229.25</v>
      </c>
      <c r="N44" s="267">
        <v>1176.95</v>
      </c>
      <c r="O44" s="267">
        <v>6189500</v>
      </c>
      <c r="P44" s="268">
        <v>-4.1576339423970272E-2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973.55</v>
      </c>
      <c r="F45" s="264">
        <v>981.33333333333337</v>
      </c>
      <c r="G45" s="266">
        <v>963.86666666666679</v>
      </c>
      <c r="H45" s="266">
        <v>954.18333333333339</v>
      </c>
      <c r="I45" s="266">
        <v>936.71666666666681</v>
      </c>
      <c r="J45" s="266">
        <v>991.01666666666677</v>
      </c>
      <c r="K45" s="266">
        <v>1008.4833333333332</v>
      </c>
      <c r="L45" s="266">
        <v>1018.1666666666667</v>
      </c>
      <c r="M45" s="267">
        <v>998.8</v>
      </c>
      <c r="N45" s="267">
        <v>971.65</v>
      </c>
      <c r="O45" s="267">
        <v>34268400</v>
      </c>
      <c r="P45" s="268">
        <v>7.0632904324520506E-3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172.4</v>
      </c>
      <c r="F46" s="264">
        <v>177.73333333333335</v>
      </c>
      <c r="G46" s="266">
        <v>164.66666666666669</v>
      </c>
      <c r="H46" s="266">
        <v>156.93333333333334</v>
      </c>
      <c r="I46" s="266">
        <v>143.86666666666667</v>
      </c>
      <c r="J46" s="266">
        <v>185.4666666666667</v>
      </c>
      <c r="K46" s="266">
        <v>198.53333333333336</v>
      </c>
      <c r="L46" s="266">
        <v>206.26666666666671</v>
      </c>
      <c r="M46" s="267">
        <v>190.8</v>
      </c>
      <c r="N46" s="267">
        <v>170</v>
      </c>
      <c r="O46" s="267">
        <v>97413750</v>
      </c>
      <c r="P46" s="268">
        <v>-1.1296424575051953E-2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242.95</v>
      </c>
      <c r="F47" s="264">
        <v>247.18333333333331</v>
      </c>
      <c r="G47" s="266">
        <v>237.66666666666663</v>
      </c>
      <c r="H47" s="266">
        <v>232.38333333333333</v>
      </c>
      <c r="I47" s="266">
        <v>222.86666666666665</v>
      </c>
      <c r="J47" s="266">
        <v>252.46666666666661</v>
      </c>
      <c r="K47" s="266">
        <v>261.98333333333335</v>
      </c>
      <c r="L47" s="266">
        <v>267.26666666666659</v>
      </c>
      <c r="M47" s="267">
        <v>256.7</v>
      </c>
      <c r="N47" s="267">
        <v>241.9</v>
      </c>
      <c r="O47" s="267">
        <v>37642500</v>
      </c>
      <c r="P47" s="268">
        <v>-2.3667488004149917E-2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21485.8</v>
      </c>
      <c r="F48" s="264">
        <v>21663.899999999998</v>
      </c>
      <c r="G48" s="266">
        <v>21197.899999999994</v>
      </c>
      <c r="H48" s="266">
        <v>20909.999999999996</v>
      </c>
      <c r="I48" s="266">
        <v>20443.999999999993</v>
      </c>
      <c r="J48" s="266">
        <v>21951.799999999996</v>
      </c>
      <c r="K48" s="266">
        <v>22417.800000000003</v>
      </c>
      <c r="L48" s="266">
        <v>22705.699999999997</v>
      </c>
      <c r="M48" s="267">
        <v>22129.9</v>
      </c>
      <c r="N48" s="267">
        <v>21376</v>
      </c>
      <c r="O48" s="267">
        <v>128550</v>
      </c>
      <c r="P48" s="268">
        <v>-6.3046647230320704E-2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441.1</v>
      </c>
      <c r="F49" s="264">
        <v>446.23333333333335</v>
      </c>
      <c r="G49" s="266">
        <v>435.06666666666672</v>
      </c>
      <c r="H49" s="266">
        <v>429.03333333333336</v>
      </c>
      <c r="I49" s="266">
        <v>417.86666666666673</v>
      </c>
      <c r="J49" s="266">
        <v>452.26666666666671</v>
      </c>
      <c r="K49" s="266">
        <v>463.43333333333334</v>
      </c>
      <c r="L49" s="266">
        <v>469.4666666666667</v>
      </c>
      <c r="M49" s="267">
        <v>457.4</v>
      </c>
      <c r="N49" s="267">
        <v>440.2</v>
      </c>
      <c r="O49" s="267">
        <v>35827200</v>
      </c>
      <c r="P49" s="268">
        <v>-9.3076501916280925E-3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4953.3999999999996</v>
      </c>
      <c r="F50" s="264">
        <v>4966.2166666666662</v>
      </c>
      <c r="G50" s="266">
        <v>4890.4833333333327</v>
      </c>
      <c r="H50" s="266">
        <v>4827.5666666666666</v>
      </c>
      <c r="I50" s="266">
        <v>4751.833333333333</v>
      </c>
      <c r="J50" s="266">
        <v>5029.1333333333323</v>
      </c>
      <c r="K50" s="266">
        <v>5104.8666666666659</v>
      </c>
      <c r="L50" s="266">
        <v>5167.7833333333319</v>
      </c>
      <c r="M50" s="267">
        <v>5041.95</v>
      </c>
      <c r="N50" s="267">
        <v>4903.3</v>
      </c>
      <c r="O50" s="267">
        <v>1987600</v>
      </c>
      <c r="P50" s="268">
        <v>9.9822930500221341E-2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705.9</v>
      </c>
      <c r="F51" s="264">
        <v>716.25</v>
      </c>
      <c r="G51" s="266">
        <v>691.65</v>
      </c>
      <c r="H51" s="266">
        <v>677.4</v>
      </c>
      <c r="I51" s="266">
        <v>652.79999999999995</v>
      </c>
      <c r="J51" s="266">
        <v>730.5</v>
      </c>
      <c r="K51" s="266">
        <v>755.09999999999991</v>
      </c>
      <c r="L51" s="266">
        <v>769.35</v>
      </c>
      <c r="M51" s="267">
        <v>740.85</v>
      </c>
      <c r="N51" s="267">
        <v>702</v>
      </c>
      <c r="O51" s="267">
        <v>5216000</v>
      </c>
      <c r="P51" s="268">
        <v>-3.1743085205123443E-2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427.25</v>
      </c>
      <c r="F52" s="264">
        <v>434.58333333333331</v>
      </c>
      <c r="G52" s="266">
        <v>418.21666666666664</v>
      </c>
      <c r="H52" s="266">
        <v>409.18333333333334</v>
      </c>
      <c r="I52" s="266">
        <v>392.81666666666666</v>
      </c>
      <c r="J52" s="266">
        <v>443.61666666666662</v>
      </c>
      <c r="K52" s="266">
        <v>459.98333333333329</v>
      </c>
      <c r="L52" s="266">
        <v>469.01666666666659</v>
      </c>
      <c r="M52" s="267">
        <v>450.95</v>
      </c>
      <c r="N52" s="267">
        <v>425.55</v>
      </c>
      <c r="O52" s="267">
        <v>51526800</v>
      </c>
      <c r="P52" s="268">
        <v>-2.9544876684464785E-2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753.5</v>
      </c>
      <c r="F53" s="264">
        <v>764.73333333333323</v>
      </c>
      <c r="G53" s="266">
        <v>737.96666666666647</v>
      </c>
      <c r="H53" s="266">
        <v>722.43333333333328</v>
      </c>
      <c r="I53" s="266">
        <v>695.66666666666652</v>
      </c>
      <c r="J53" s="266">
        <v>780.26666666666642</v>
      </c>
      <c r="K53" s="266">
        <v>807.03333333333308</v>
      </c>
      <c r="L53" s="266">
        <v>822.56666666666638</v>
      </c>
      <c r="M53" s="267">
        <v>791.5</v>
      </c>
      <c r="N53" s="267">
        <v>749.2</v>
      </c>
      <c r="O53" s="267">
        <v>5282550</v>
      </c>
      <c r="P53" s="268">
        <v>-1.794453507340946E-2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330.3</v>
      </c>
      <c r="F54" s="264">
        <v>337.09999999999997</v>
      </c>
      <c r="G54" s="266">
        <v>320.14999999999992</v>
      </c>
      <c r="H54" s="266">
        <v>309.99999999999994</v>
      </c>
      <c r="I54" s="266">
        <v>293.0499999999999</v>
      </c>
      <c r="J54" s="266">
        <v>347.24999999999994</v>
      </c>
      <c r="K54" s="266">
        <v>364.2</v>
      </c>
      <c r="L54" s="266">
        <v>374.34999999999997</v>
      </c>
      <c r="M54" s="267">
        <v>354.05</v>
      </c>
      <c r="N54" s="267">
        <v>326.95</v>
      </c>
      <c r="O54" s="267">
        <v>13554600</v>
      </c>
      <c r="P54" s="268">
        <v>-4.4468256094294133E-2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1235.3</v>
      </c>
      <c r="F55" s="264">
        <v>1241.7</v>
      </c>
      <c r="G55" s="266">
        <v>1220.8500000000001</v>
      </c>
      <c r="H55" s="266">
        <v>1206.4000000000001</v>
      </c>
      <c r="I55" s="266">
        <v>1185.5500000000002</v>
      </c>
      <c r="J55" s="266">
        <v>1256.1500000000001</v>
      </c>
      <c r="K55" s="266">
        <v>1277</v>
      </c>
      <c r="L55" s="266">
        <v>1291.45</v>
      </c>
      <c r="M55" s="267">
        <v>1262.55</v>
      </c>
      <c r="N55" s="267">
        <v>1227.25</v>
      </c>
      <c r="O55" s="267">
        <v>10669375</v>
      </c>
      <c r="P55" s="268">
        <v>-8.9404934687953557E-3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1235</v>
      </c>
      <c r="F56" s="264">
        <v>1238.8166666666666</v>
      </c>
      <c r="G56" s="266">
        <v>1227.1333333333332</v>
      </c>
      <c r="H56" s="266">
        <v>1219.2666666666667</v>
      </c>
      <c r="I56" s="266">
        <v>1207.5833333333333</v>
      </c>
      <c r="J56" s="266">
        <v>1246.6833333333332</v>
      </c>
      <c r="K56" s="266">
        <v>1258.3666666666666</v>
      </c>
      <c r="L56" s="266">
        <v>1266.2333333333331</v>
      </c>
      <c r="M56" s="267">
        <v>1250.5</v>
      </c>
      <c r="N56" s="267">
        <v>1230.95</v>
      </c>
      <c r="O56" s="267">
        <v>9725300</v>
      </c>
      <c r="P56" s="268">
        <v>-4.9730073039060019E-2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352.4</v>
      </c>
      <c r="F57" s="264">
        <v>358.7833333333333</v>
      </c>
      <c r="G57" s="266">
        <v>344.76666666666659</v>
      </c>
      <c r="H57" s="266">
        <v>337.13333333333327</v>
      </c>
      <c r="I57" s="266">
        <v>323.11666666666656</v>
      </c>
      <c r="J57" s="266">
        <v>366.41666666666663</v>
      </c>
      <c r="K57" s="266">
        <v>380.43333333333328</v>
      </c>
      <c r="L57" s="266">
        <v>388.06666666666666</v>
      </c>
      <c r="M57" s="267">
        <v>372.8</v>
      </c>
      <c r="N57" s="267">
        <v>351.15</v>
      </c>
      <c r="O57" s="267">
        <v>62540100</v>
      </c>
      <c r="P57" s="268">
        <v>-5.0108446032151061E-2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6065.55</v>
      </c>
      <c r="F58" s="264">
        <v>6161.1166666666659</v>
      </c>
      <c r="G58" s="266">
        <v>5945.2333333333318</v>
      </c>
      <c r="H58" s="266">
        <v>5824.9166666666661</v>
      </c>
      <c r="I58" s="266">
        <v>5609.0333333333319</v>
      </c>
      <c r="J58" s="266">
        <v>6281.4333333333316</v>
      </c>
      <c r="K58" s="266">
        <v>6497.3166666666648</v>
      </c>
      <c r="L58" s="266">
        <v>6617.6333333333314</v>
      </c>
      <c r="M58" s="267">
        <v>6377</v>
      </c>
      <c r="N58" s="267">
        <v>6040.8</v>
      </c>
      <c r="O58" s="267">
        <v>1026600</v>
      </c>
      <c r="P58" s="268">
        <v>-6.9645966337782937E-3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2371.75</v>
      </c>
      <c r="F59" s="264">
        <v>2388.9500000000003</v>
      </c>
      <c r="G59" s="266">
        <v>2345.6500000000005</v>
      </c>
      <c r="H59" s="266">
        <v>2319.5500000000002</v>
      </c>
      <c r="I59" s="266">
        <v>2276.2500000000005</v>
      </c>
      <c r="J59" s="266">
        <v>2415.0500000000006</v>
      </c>
      <c r="K59" s="266">
        <v>2458.3500000000008</v>
      </c>
      <c r="L59" s="266">
        <v>2484.4500000000007</v>
      </c>
      <c r="M59" s="267">
        <v>2432.25</v>
      </c>
      <c r="N59" s="267">
        <v>2362.85</v>
      </c>
      <c r="O59" s="267">
        <v>3922100</v>
      </c>
      <c r="P59" s="268">
        <v>-2.369750827670326E-2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829.4</v>
      </c>
      <c r="F60" s="264">
        <v>843.08333333333337</v>
      </c>
      <c r="G60" s="266">
        <v>809.2166666666667</v>
      </c>
      <c r="H60" s="266">
        <v>789.0333333333333</v>
      </c>
      <c r="I60" s="266">
        <v>755.16666666666663</v>
      </c>
      <c r="J60" s="266">
        <v>863.26666666666677</v>
      </c>
      <c r="K60" s="266">
        <v>897.13333333333333</v>
      </c>
      <c r="L60" s="266">
        <v>917.31666666666683</v>
      </c>
      <c r="M60" s="267">
        <v>876.95</v>
      </c>
      <c r="N60" s="267">
        <v>822.9</v>
      </c>
      <c r="O60" s="267">
        <v>6589000</v>
      </c>
      <c r="P60" s="268">
        <v>-7.6524176594253673E-2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1189.4000000000001</v>
      </c>
      <c r="F61" s="264">
        <v>1204.6499999999999</v>
      </c>
      <c r="G61" s="266">
        <v>1159.4999999999998</v>
      </c>
      <c r="H61" s="266">
        <v>1129.5999999999999</v>
      </c>
      <c r="I61" s="266">
        <v>1084.4499999999998</v>
      </c>
      <c r="J61" s="266">
        <v>1234.5499999999997</v>
      </c>
      <c r="K61" s="266">
        <v>1279.6999999999998</v>
      </c>
      <c r="L61" s="266">
        <v>1309.5999999999997</v>
      </c>
      <c r="M61" s="267">
        <v>1249.8</v>
      </c>
      <c r="N61" s="267">
        <v>1174.75</v>
      </c>
      <c r="O61" s="267">
        <v>1138900</v>
      </c>
      <c r="P61" s="268">
        <v>-9.7615085967831389E-2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297</v>
      </c>
      <c r="F62" s="264">
        <v>300.45</v>
      </c>
      <c r="G62" s="266">
        <v>291.79999999999995</v>
      </c>
      <c r="H62" s="266">
        <v>286.59999999999997</v>
      </c>
      <c r="I62" s="266">
        <v>277.94999999999993</v>
      </c>
      <c r="J62" s="266">
        <v>305.64999999999998</v>
      </c>
      <c r="K62" s="266">
        <v>314.29999999999995</v>
      </c>
      <c r="L62" s="266">
        <v>319.5</v>
      </c>
      <c r="M62" s="267">
        <v>309.10000000000002</v>
      </c>
      <c r="N62" s="267">
        <v>295.25</v>
      </c>
      <c r="O62" s="267">
        <v>15609600</v>
      </c>
      <c r="P62" s="268">
        <v>-2.0112994350282486E-2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155.65</v>
      </c>
      <c r="F63" s="264">
        <v>158.43333333333334</v>
      </c>
      <c r="G63" s="266">
        <v>151.46666666666667</v>
      </c>
      <c r="H63" s="266">
        <v>147.28333333333333</v>
      </c>
      <c r="I63" s="266">
        <v>140.31666666666666</v>
      </c>
      <c r="J63" s="266">
        <v>162.61666666666667</v>
      </c>
      <c r="K63" s="266">
        <v>169.58333333333337</v>
      </c>
      <c r="L63" s="266">
        <v>173.76666666666668</v>
      </c>
      <c r="M63" s="267">
        <v>165.4</v>
      </c>
      <c r="N63" s="267">
        <v>154.25</v>
      </c>
      <c r="O63" s="267">
        <v>29545000</v>
      </c>
      <c r="P63" s="268">
        <v>-6.680353758686039E-2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1907.3</v>
      </c>
      <c r="F64" s="264">
        <v>1942.6166666666668</v>
      </c>
      <c r="G64" s="266">
        <v>1857.4333333333336</v>
      </c>
      <c r="H64" s="266">
        <v>1807.5666666666668</v>
      </c>
      <c r="I64" s="266">
        <v>1722.3833333333337</v>
      </c>
      <c r="J64" s="266">
        <v>1992.4833333333336</v>
      </c>
      <c r="K64" s="266">
        <v>2077.666666666667</v>
      </c>
      <c r="L64" s="266">
        <v>2127.5333333333338</v>
      </c>
      <c r="M64" s="267">
        <v>2027.8</v>
      </c>
      <c r="N64" s="267">
        <v>1892.75</v>
      </c>
      <c r="O64" s="267">
        <v>3672600</v>
      </c>
      <c r="P64" s="268">
        <v>-2.2828863346104726E-2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536.29999999999995</v>
      </c>
      <c r="F65" s="264">
        <v>541.36666666666667</v>
      </c>
      <c r="G65" s="266">
        <v>529.33333333333337</v>
      </c>
      <c r="H65" s="266">
        <v>522.36666666666667</v>
      </c>
      <c r="I65" s="266">
        <v>510.33333333333337</v>
      </c>
      <c r="J65" s="266">
        <v>548.33333333333337</v>
      </c>
      <c r="K65" s="266">
        <v>560.36666666666667</v>
      </c>
      <c r="L65" s="266">
        <v>567.33333333333337</v>
      </c>
      <c r="M65" s="267">
        <v>553.4</v>
      </c>
      <c r="N65" s="267">
        <v>534.4</v>
      </c>
      <c r="O65" s="267">
        <v>19200000</v>
      </c>
      <c r="P65" s="268">
        <v>4.5965270684371805E-2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2193.4499999999998</v>
      </c>
      <c r="F66" s="264">
        <v>2240.1</v>
      </c>
      <c r="G66" s="266">
        <v>2133.5499999999997</v>
      </c>
      <c r="H66" s="266">
        <v>2073.6499999999996</v>
      </c>
      <c r="I66" s="266">
        <v>1967.0999999999995</v>
      </c>
      <c r="J66" s="266">
        <v>2300</v>
      </c>
      <c r="K66" s="266">
        <v>2406.5500000000002</v>
      </c>
      <c r="L66" s="266">
        <v>2466.4500000000003</v>
      </c>
      <c r="M66" s="267">
        <v>2346.65</v>
      </c>
      <c r="N66" s="267">
        <v>2180.1999999999998</v>
      </c>
      <c r="O66" s="267">
        <v>2980500</v>
      </c>
      <c r="P66" s="268">
        <v>5.0026422406200456E-2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2219.25</v>
      </c>
      <c r="F67" s="264">
        <v>2273.35</v>
      </c>
      <c r="G67" s="266">
        <v>2148.6999999999998</v>
      </c>
      <c r="H67" s="266">
        <v>2078.15</v>
      </c>
      <c r="I67" s="266">
        <v>1953.5</v>
      </c>
      <c r="J67" s="266">
        <v>2343.8999999999996</v>
      </c>
      <c r="K67" s="266">
        <v>2468.5500000000002</v>
      </c>
      <c r="L67" s="266">
        <v>2539.0999999999995</v>
      </c>
      <c r="M67" s="267">
        <v>2398</v>
      </c>
      <c r="N67" s="267">
        <v>2202.8000000000002</v>
      </c>
      <c r="O67" s="267">
        <v>2547000</v>
      </c>
      <c r="P67" s="268">
        <v>2.5980160604629193E-3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138.30000000000001</v>
      </c>
      <c r="F68" s="264">
        <v>140.70000000000002</v>
      </c>
      <c r="G68" s="266">
        <v>134.40000000000003</v>
      </c>
      <c r="H68" s="266">
        <v>130.50000000000003</v>
      </c>
      <c r="I68" s="266">
        <v>124.20000000000005</v>
      </c>
      <c r="J68" s="266">
        <v>144.60000000000002</v>
      </c>
      <c r="K68" s="266">
        <v>150.90000000000003</v>
      </c>
      <c r="L68" s="266">
        <v>154.80000000000001</v>
      </c>
      <c r="M68" s="267">
        <v>147</v>
      </c>
      <c r="N68" s="267">
        <v>136.80000000000001</v>
      </c>
      <c r="O68" s="267">
        <v>20541200</v>
      </c>
      <c r="P68" s="268">
        <v>-0.12140498554295198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3628.1</v>
      </c>
      <c r="F69" s="264">
        <v>3669.3666666666663</v>
      </c>
      <c r="G69" s="266">
        <v>3573.7833333333328</v>
      </c>
      <c r="H69" s="266">
        <v>3519.4666666666667</v>
      </c>
      <c r="I69" s="266">
        <v>3423.8833333333332</v>
      </c>
      <c r="J69" s="266">
        <v>3723.6833333333325</v>
      </c>
      <c r="K69" s="266">
        <v>3819.2666666666655</v>
      </c>
      <c r="L69" s="266">
        <v>3873.5833333333321</v>
      </c>
      <c r="M69" s="267">
        <v>3764.95</v>
      </c>
      <c r="N69" s="267">
        <v>3615.05</v>
      </c>
      <c r="O69" s="267">
        <v>3259000</v>
      </c>
      <c r="P69" s="268">
        <v>1.9967451176765148E-2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6277.8</v>
      </c>
      <c r="F70" s="264">
        <v>6364.9833333333336</v>
      </c>
      <c r="G70" s="266">
        <v>6166.0166666666673</v>
      </c>
      <c r="H70" s="266">
        <v>6054.2333333333336</v>
      </c>
      <c r="I70" s="266">
        <v>5855.2666666666673</v>
      </c>
      <c r="J70" s="266">
        <v>6476.7666666666673</v>
      </c>
      <c r="K70" s="266">
        <v>6675.7333333333345</v>
      </c>
      <c r="L70" s="266">
        <v>6787.5166666666673</v>
      </c>
      <c r="M70" s="267">
        <v>6563.95</v>
      </c>
      <c r="N70" s="267">
        <v>6253.2</v>
      </c>
      <c r="O70" s="267">
        <v>1333600</v>
      </c>
      <c r="P70" s="268">
        <v>-7.4081788516281333E-2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676.4</v>
      </c>
      <c r="F71" s="264">
        <v>684.4666666666667</v>
      </c>
      <c r="G71" s="266">
        <v>665.08333333333337</v>
      </c>
      <c r="H71" s="266">
        <v>653.76666666666665</v>
      </c>
      <c r="I71" s="266">
        <v>634.38333333333333</v>
      </c>
      <c r="J71" s="266">
        <v>695.78333333333342</v>
      </c>
      <c r="K71" s="266">
        <v>715.16666666666663</v>
      </c>
      <c r="L71" s="266">
        <v>726.48333333333346</v>
      </c>
      <c r="M71" s="267">
        <v>703.85</v>
      </c>
      <c r="N71" s="267">
        <v>673.15</v>
      </c>
      <c r="O71" s="267">
        <v>38761800</v>
      </c>
      <c r="P71" s="268">
        <v>-2.8935185185185185E-2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5590.75</v>
      </c>
      <c r="F72" s="264">
        <v>5615.1833333333334</v>
      </c>
      <c r="G72" s="266">
        <v>5540.3666666666668</v>
      </c>
      <c r="H72" s="266">
        <v>5489.9833333333336</v>
      </c>
      <c r="I72" s="266">
        <v>5415.166666666667</v>
      </c>
      <c r="J72" s="266">
        <v>5665.5666666666666</v>
      </c>
      <c r="K72" s="266">
        <v>5740.3833333333341</v>
      </c>
      <c r="L72" s="266">
        <v>5790.7666666666664</v>
      </c>
      <c r="M72" s="267">
        <v>5690</v>
      </c>
      <c r="N72" s="267">
        <v>5564.8</v>
      </c>
      <c r="O72" s="267">
        <v>1961000</v>
      </c>
      <c r="P72" s="268">
        <v>-1.0657753673456517E-2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3922</v>
      </c>
      <c r="F73" s="264">
        <v>3990.3666666666668</v>
      </c>
      <c r="G73" s="266">
        <v>3839.7333333333336</v>
      </c>
      <c r="H73" s="266">
        <v>3757.4666666666667</v>
      </c>
      <c r="I73" s="266">
        <v>3606.8333333333335</v>
      </c>
      <c r="J73" s="266">
        <v>4072.6333333333337</v>
      </c>
      <c r="K73" s="266">
        <v>4223.2666666666664</v>
      </c>
      <c r="L73" s="266">
        <v>4305.5333333333338</v>
      </c>
      <c r="M73" s="267">
        <v>4141</v>
      </c>
      <c r="N73" s="267">
        <v>3908.1</v>
      </c>
      <c r="O73" s="267">
        <v>3082100</v>
      </c>
      <c r="P73" s="268">
        <v>4.9643366619115548E-3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2981.6</v>
      </c>
      <c r="F74" s="264">
        <v>3035.8666666666668</v>
      </c>
      <c r="G74" s="266">
        <v>2911.8333333333335</v>
      </c>
      <c r="H74" s="266">
        <v>2842.0666666666666</v>
      </c>
      <c r="I74" s="266">
        <v>2718.0333333333333</v>
      </c>
      <c r="J74" s="266">
        <v>3105.6333333333337</v>
      </c>
      <c r="K74" s="266">
        <v>3229.6666666666665</v>
      </c>
      <c r="L74" s="266">
        <v>3299.4333333333338</v>
      </c>
      <c r="M74" s="267">
        <v>3159.9</v>
      </c>
      <c r="N74" s="267">
        <v>2966.1</v>
      </c>
      <c r="O74" s="267">
        <v>2796750</v>
      </c>
      <c r="P74" s="268">
        <v>-1.0315297781237836E-2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287.5</v>
      </c>
      <c r="F75" s="264">
        <v>291.01666666666665</v>
      </c>
      <c r="G75" s="266">
        <v>275.0333333333333</v>
      </c>
      <c r="H75" s="266">
        <v>262.56666666666666</v>
      </c>
      <c r="I75" s="266">
        <v>246.58333333333331</v>
      </c>
      <c r="J75" s="266">
        <v>303.48333333333329</v>
      </c>
      <c r="K75" s="266">
        <v>319.46666666666664</v>
      </c>
      <c r="L75" s="266">
        <v>331.93333333333328</v>
      </c>
      <c r="M75" s="267">
        <v>307</v>
      </c>
      <c r="N75" s="267">
        <v>278.55</v>
      </c>
      <c r="O75" s="267">
        <v>20624400</v>
      </c>
      <c r="P75" s="268">
        <v>-0.13131159969673994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153.35</v>
      </c>
      <c r="F76" s="264">
        <v>155.08333333333334</v>
      </c>
      <c r="G76" s="266">
        <v>150.66666666666669</v>
      </c>
      <c r="H76" s="266">
        <v>147.98333333333335</v>
      </c>
      <c r="I76" s="266">
        <v>143.56666666666669</v>
      </c>
      <c r="J76" s="266">
        <v>157.76666666666668</v>
      </c>
      <c r="K76" s="266">
        <v>162.18333333333337</v>
      </c>
      <c r="L76" s="266">
        <v>164.86666666666667</v>
      </c>
      <c r="M76" s="267">
        <v>159.5</v>
      </c>
      <c r="N76" s="267">
        <v>152.4</v>
      </c>
      <c r="O76" s="267">
        <v>93035000</v>
      </c>
      <c r="P76" s="268">
        <v>-5.0711698382735572E-2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137.9</v>
      </c>
      <c r="F77" s="264">
        <v>141.10000000000002</v>
      </c>
      <c r="G77" s="266">
        <v>133.65000000000003</v>
      </c>
      <c r="H77" s="266">
        <v>129.4</v>
      </c>
      <c r="I77" s="266">
        <v>121.95000000000002</v>
      </c>
      <c r="J77" s="266">
        <v>145.35000000000005</v>
      </c>
      <c r="K77" s="266">
        <v>152.80000000000004</v>
      </c>
      <c r="L77" s="266">
        <v>157.05000000000007</v>
      </c>
      <c r="M77" s="267">
        <v>148.55000000000001</v>
      </c>
      <c r="N77" s="267">
        <v>136.85</v>
      </c>
      <c r="O77" s="267">
        <v>153335700</v>
      </c>
      <c r="P77" s="268">
        <v>-1.0539367637941723E-2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790</v>
      </c>
      <c r="F78" s="264">
        <v>804</v>
      </c>
      <c r="G78" s="266">
        <v>770.5</v>
      </c>
      <c r="H78" s="266">
        <v>751</v>
      </c>
      <c r="I78" s="266">
        <v>717.5</v>
      </c>
      <c r="J78" s="266">
        <v>823.5</v>
      </c>
      <c r="K78" s="266">
        <v>857</v>
      </c>
      <c r="L78" s="266">
        <v>876.5</v>
      </c>
      <c r="M78" s="267">
        <v>837.5</v>
      </c>
      <c r="N78" s="267">
        <v>784.5</v>
      </c>
      <c r="O78" s="267">
        <v>12026300</v>
      </c>
      <c r="P78" s="268">
        <v>-1.1618900077459334E-2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71.5</v>
      </c>
      <c r="F79" s="264">
        <v>73.133333333333326</v>
      </c>
      <c r="G79" s="266">
        <v>69.066666666666649</v>
      </c>
      <c r="H79" s="266">
        <v>66.633333333333326</v>
      </c>
      <c r="I79" s="266">
        <v>62.566666666666649</v>
      </c>
      <c r="J79" s="266">
        <v>75.566666666666649</v>
      </c>
      <c r="K79" s="266">
        <v>79.633333333333312</v>
      </c>
      <c r="L79" s="266">
        <v>82.066666666666649</v>
      </c>
      <c r="M79" s="267">
        <v>77.2</v>
      </c>
      <c r="N79" s="267">
        <v>70.7</v>
      </c>
      <c r="O79" s="267">
        <v>167445000</v>
      </c>
      <c r="P79" s="268">
        <v>-1.0240723500465487E-2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711.4</v>
      </c>
      <c r="F80" s="264">
        <v>724.13333333333333</v>
      </c>
      <c r="G80" s="266">
        <v>694.91666666666663</v>
      </c>
      <c r="H80" s="266">
        <v>678.43333333333328</v>
      </c>
      <c r="I80" s="266">
        <v>649.21666666666658</v>
      </c>
      <c r="J80" s="266">
        <v>740.61666666666667</v>
      </c>
      <c r="K80" s="266">
        <v>769.83333333333337</v>
      </c>
      <c r="L80" s="266">
        <v>786.31666666666672</v>
      </c>
      <c r="M80" s="267">
        <v>753.35</v>
      </c>
      <c r="N80" s="267">
        <v>707.65</v>
      </c>
      <c r="O80" s="267">
        <v>8001500</v>
      </c>
      <c r="P80" s="268">
        <v>1.7691798941798943E-2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1050.5</v>
      </c>
      <c r="F81" s="264">
        <v>1054.8499999999999</v>
      </c>
      <c r="G81" s="266">
        <v>1037.7499999999998</v>
      </c>
      <c r="H81" s="266">
        <v>1024.9999999999998</v>
      </c>
      <c r="I81" s="266">
        <v>1007.8999999999996</v>
      </c>
      <c r="J81" s="266">
        <v>1067.5999999999999</v>
      </c>
      <c r="K81" s="266">
        <v>1084.7000000000003</v>
      </c>
      <c r="L81" s="266">
        <v>1097.45</v>
      </c>
      <c r="M81" s="267">
        <v>1071.95</v>
      </c>
      <c r="N81" s="267">
        <v>1042.0999999999999</v>
      </c>
      <c r="O81" s="267">
        <v>8279000</v>
      </c>
      <c r="P81" s="268">
        <v>-5.3449951409135082E-2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1892.15</v>
      </c>
      <c r="F82" s="264">
        <v>1925.3999999999999</v>
      </c>
      <c r="G82" s="266">
        <v>1850.9499999999998</v>
      </c>
      <c r="H82" s="266">
        <v>1809.75</v>
      </c>
      <c r="I82" s="266">
        <v>1735.3</v>
      </c>
      <c r="J82" s="266">
        <v>1966.5999999999997</v>
      </c>
      <c r="K82" s="266">
        <v>2041.05</v>
      </c>
      <c r="L82" s="266">
        <v>2082.2499999999995</v>
      </c>
      <c r="M82" s="267">
        <v>1999.85</v>
      </c>
      <c r="N82" s="267">
        <v>1884.2</v>
      </c>
      <c r="O82" s="267">
        <v>3734925</v>
      </c>
      <c r="P82" s="268">
        <v>1.773233238415739E-2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376.8</v>
      </c>
      <c r="F83" s="264">
        <v>387.08333333333331</v>
      </c>
      <c r="G83" s="266">
        <v>363.36666666666662</v>
      </c>
      <c r="H83" s="266">
        <v>349.93333333333328</v>
      </c>
      <c r="I83" s="266">
        <v>326.21666666666658</v>
      </c>
      <c r="J83" s="266">
        <v>400.51666666666665</v>
      </c>
      <c r="K83" s="266">
        <v>424.23333333333335</v>
      </c>
      <c r="L83" s="266">
        <v>437.66666666666669</v>
      </c>
      <c r="M83" s="267">
        <v>410.8</v>
      </c>
      <c r="N83" s="267">
        <v>373.65</v>
      </c>
      <c r="O83" s="267">
        <v>11226000</v>
      </c>
      <c r="P83" s="268">
        <v>-0.10091302258529553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2066</v>
      </c>
      <c r="F84" s="264">
        <v>2087.3333333333335</v>
      </c>
      <c r="G84" s="266">
        <v>2037.666666666667</v>
      </c>
      <c r="H84" s="266">
        <v>2009.3333333333335</v>
      </c>
      <c r="I84" s="266">
        <v>1959.666666666667</v>
      </c>
      <c r="J84" s="266">
        <v>2115.666666666667</v>
      </c>
      <c r="K84" s="266">
        <v>2165.3333333333339</v>
      </c>
      <c r="L84" s="266">
        <v>2193.666666666667</v>
      </c>
      <c r="M84" s="267">
        <v>2137</v>
      </c>
      <c r="N84" s="267">
        <v>2059</v>
      </c>
      <c r="O84" s="267">
        <v>9368425</v>
      </c>
      <c r="P84" s="268">
        <v>1.586402266288952E-2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437.65</v>
      </c>
      <c r="F85" s="264">
        <v>443.46666666666664</v>
      </c>
      <c r="G85" s="266">
        <v>429.23333333333329</v>
      </c>
      <c r="H85" s="266">
        <v>420.81666666666666</v>
      </c>
      <c r="I85" s="266">
        <v>406.58333333333331</v>
      </c>
      <c r="J85" s="266">
        <v>451.88333333333327</v>
      </c>
      <c r="K85" s="266">
        <v>466.11666666666662</v>
      </c>
      <c r="L85" s="266">
        <v>474.53333333333325</v>
      </c>
      <c r="M85" s="267">
        <v>457.7</v>
      </c>
      <c r="N85" s="267">
        <v>435.05</v>
      </c>
      <c r="O85" s="267">
        <v>8680000</v>
      </c>
      <c r="P85" s="268">
        <v>2.1476904972050605E-2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2670.65</v>
      </c>
      <c r="F86" s="264">
        <v>2717.8333333333335</v>
      </c>
      <c r="G86" s="266">
        <v>2605.666666666667</v>
      </c>
      <c r="H86" s="266">
        <v>2540.6833333333334</v>
      </c>
      <c r="I86" s="266">
        <v>2428.5166666666669</v>
      </c>
      <c r="J86" s="266">
        <v>2782.8166666666671</v>
      </c>
      <c r="K86" s="266">
        <v>2894.983333333334</v>
      </c>
      <c r="L86" s="266">
        <v>2959.9666666666672</v>
      </c>
      <c r="M86" s="267">
        <v>2830</v>
      </c>
      <c r="N86" s="267">
        <v>2652.85</v>
      </c>
      <c r="O86" s="267">
        <v>7336500</v>
      </c>
      <c r="P86" s="268">
        <v>7.9963727793578177E-3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1336</v>
      </c>
      <c r="F87" s="264">
        <v>1354.55</v>
      </c>
      <c r="G87" s="266">
        <v>1311.55</v>
      </c>
      <c r="H87" s="266">
        <v>1287.0999999999999</v>
      </c>
      <c r="I87" s="266">
        <v>1244.0999999999999</v>
      </c>
      <c r="J87" s="266">
        <v>1379</v>
      </c>
      <c r="K87" s="266">
        <v>1422</v>
      </c>
      <c r="L87" s="266">
        <v>1446.45</v>
      </c>
      <c r="M87" s="267">
        <v>1397.55</v>
      </c>
      <c r="N87" s="267">
        <v>1330.1</v>
      </c>
      <c r="O87" s="267">
        <v>6462000</v>
      </c>
      <c r="P87" s="268">
        <v>1.6917145330081044E-2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1445.15</v>
      </c>
      <c r="F88" s="264">
        <v>1464.4333333333334</v>
      </c>
      <c r="G88" s="266">
        <v>1420.7166666666667</v>
      </c>
      <c r="H88" s="266">
        <v>1396.2833333333333</v>
      </c>
      <c r="I88" s="266">
        <v>1352.5666666666666</v>
      </c>
      <c r="J88" s="266">
        <v>1488.8666666666668</v>
      </c>
      <c r="K88" s="266">
        <v>1532.5833333333335</v>
      </c>
      <c r="L88" s="266">
        <v>1557.0166666666669</v>
      </c>
      <c r="M88" s="267">
        <v>1508.15</v>
      </c>
      <c r="N88" s="267">
        <v>1440</v>
      </c>
      <c r="O88" s="267">
        <v>13608000</v>
      </c>
      <c r="P88" s="268">
        <v>2.6236604550493585E-2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3127.9</v>
      </c>
      <c r="F89" s="264">
        <v>3174.6833333333329</v>
      </c>
      <c r="G89" s="266">
        <v>3065.2166666666658</v>
      </c>
      <c r="H89" s="266">
        <v>3002.5333333333328</v>
      </c>
      <c r="I89" s="266">
        <v>2893.0666666666657</v>
      </c>
      <c r="J89" s="266">
        <v>3237.3666666666659</v>
      </c>
      <c r="K89" s="266">
        <v>3346.833333333333</v>
      </c>
      <c r="L89" s="266">
        <v>3409.516666666666</v>
      </c>
      <c r="M89" s="267">
        <v>3284.15</v>
      </c>
      <c r="N89" s="267">
        <v>3112</v>
      </c>
      <c r="O89" s="267">
        <v>3223500</v>
      </c>
      <c r="P89" s="268">
        <v>0.12986330178759201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1659.35</v>
      </c>
      <c r="F90" s="264">
        <v>1661.2166666666665</v>
      </c>
      <c r="G90" s="266">
        <v>1648.133333333333</v>
      </c>
      <c r="H90" s="266">
        <v>1636.9166666666665</v>
      </c>
      <c r="I90" s="266">
        <v>1623.833333333333</v>
      </c>
      <c r="J90" s="266">
        <v>1672.4333333333329</v>
      </c>
      <c r="K90" s="266">
        <v>1685.5166666666664</v>
      </c>
      <c r="L90" s="266">
        <v>1696.7333333333329</v>
      </c>
      <c r="M90" s="267">
        <v>1674.3</v>
      </c>
      <c r="N90" s="267">
        <v>1650</v>
      </c>
      <c r="O90" s="267">
        <v>110546700</v>
      </c>
      <c r="P90" s="268">
        <v>2.3068074233185045E-2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646.29999999999995</v>
      </c>
      <c r="F91" s="264">
        <v>654.55000000000007</v>
      </c>
      <c r="G91" s="266">
        <v>635.25000000000011</v>
      </c>
      <c r="H91" s="266">
        <v>624.20000000000005</v>
      </c>
      <c r="I91" s="266">
        <v>604.90000000000009</v>
      </c>
      <c r="J91" s="266">
        <v>665.60000000000014</v>
      </c>
      <c r="K91" s="266">
        <v>684.90000000000009</v>
      </c>
      <c r="L91" s="266">
        <v>695.95000000000016</v>
      </c>
      <c r="M91" s="267">
        <v>673.85</v>
      </c>
      <c r="N91" s="267">
        <v>643.5</v>
      </c>
      <c r="O91" s="267">
        <v>21978000</v>
      </c>
      <c r="P91" s="268">
        <v>2.7603513174404015E-3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3810.8</v>
      </c>
      <c r="F92" s="264">
        <v>3841.4666666666667</v>
      </c>
      <c r="G92" s="266">
        <v>3770.4333333333334</v>
      </c>
      <c r="H92" s="266">
        <v>3730.0666666666666</v>
      </c>
      <c r="I92" s="266">
        <v>3659.0333333333333</v>
      </c>
      <c r="J92" s="266">
        <v>3881.8333333333335</v>
      </c>
      <c r="K92" s="266">
        <v>3952.8666666666672</v>
      </c>
      <c r="L92" s="266">
        <v>3993.2333333333336</v>
      </c>
      <c r="M92" s="267">
        <v>3912.5</v>
      </c>
      <c r="N92" s="267">
        <v>3801.1</v>
      </c>
      <c r="O92" s="267">
        <v>3164700</v>
      </c>
      <c r="P92" s="268">
        <v>-3.3885886985987726E-2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550.25</v>
      </c>
      <c r="F93" s="264">
        <v>556.75</v>
      </c>
      <c r="G93" s="266">
        <v>541.6</v>
      </c>
      <c r="H93" s="266">
        <v>532.95000000000005</v>
      </c>
      <c r="I93" s="266">
        <v>517.80000000000007</v>
      </c>
      <c r="J93" s="266">
        <v>565.4</v>
      </c>
      <c r="K93" s="266">
        <v>580.55000000000007</v>
      </c>
      <c r="L93" s="266">
        <v>589.19999999999993</v>
      </c>
      <c r="M93" s="267">
        <v>571.9</v>
      </c>
      <c r="N93" s="267">
        <v>548.1</v>
      </c>
      <c r="O93" s="267">
        <v>38166800</v>
      </c>
      <c r="P93" s="268">
        <v>-7.8969394810582631E-3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197.5</v>
      </c>
      <c r="F94" s="264">
        <v>202.06666666666669</v>
      </c>
      <c r="G94" s="266">
        <v>190.63333333333338</v>
      </c>
      <c r="H94" s="266">
        <v>183.76666666666668</v>
      </c>
      <c r="I94" s="266">
        <v>172.33333333333337</v>
      </c>
      <c r="J94" s="266">
        <v>208.93333333333339</v>
      </c>
      <c r="K94" s="266">
        <v>220.36666666666673</v>
      </c>
      <c r="L94" s="266">
        <v>227.23333333333341</v>
      </c>
      <c r="M94" s="267">
        <v>213.5</v>
      </c>
      <c r="N94" s="267">
        <v>195.2</v>
      </c>
      <c r="O94" s="267">
        <v>40651000</v>
      </c>
      <c r="P94" s="268">
        <v>0.17638036809815952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365.2</v>
      </c>
      <c r="F95" s="264">
        <v>371.51666666666665</v>
      </c>
      <c r="G95" s="266">
        <v>357.08333333333331</v>
      </c>
      <c r="H95" s="266">
        <v>348.96666666666664</v>
      </c>
      <c r="I95" s="266">
        <v>334.5333333333333</v>
      </c>
      <c r="J95" s="266">
        <v>379.63333333333333</v>
      </c>
      <c r="K95" s="266">
        <v>394.06666666666672</v>
      </c>
      <c r="L95" s="266">
        <v>402.18333333333334</v>
      </c>
      <c r="M95" s="267">
        <v>385.95</v>
      </c>
      <c r="N95" s="267">
        <v>363.4</v>
      </c>
      <c r="O95" s="267">
        <v>45114300</v>
      </c>
      <c r="P95" s="268">
        <v>-2.275119897063984E-2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2559.3000000000002</v>
      </c>
      <c r="F96" s="264">
        <v>2563.9666666666667</v>
      </c>
      <c r="G96" s="266">
        <v>2548.9333333333334</v>
      </c>
      <c r="H96" s="266">
        <v>2538.5666666666666</v>
      </c>
      <c r="I96" s="266">
        <v>2523.5333333333333</v>
      </c>
      <c r="J96" s="266">
        <v>2574.3333333333335</v>
      </c>
      <c r="K96" s="266">
        <v>2589.3666666666672</v>
      </c>
      <c r="L96" s="266">
        <v>2599.7333333333336</v>
      </c>
      <c r="M96" s="267">
        <v>2579</v>
      </c>
      <c r="N96" s="267">
        <v>2553.6</v>
      </c>
      <c r="O96" s="267">
        <v>11009100</v>
      </c>
      <c r="P96" s="268">
        <v>-1.1475365676265389E-2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203.4</v>
      </c>
      <c r="F97" s="264">
        <v>209.9</v>
      </c>
      <c r="G97" s="266">
        <v>193</v>
      </c>
      <c r="H97" s="266">
        <v>182.6</v>
      </c>
      <c r="I97" s="266">
        <v>165.7</v>
      </c>
      <c r="J97" s="266">
        <v>220.3</v>
      </c>
      <c r="K97" s="266">
        <v>237.20000000000005</v>
      </c>
      <c r="L97" s="266">
        <v>247.60000000000002</v>
      </c>
      <c r="M97" s="267">
        <v>226.8</v>
      </c>
      <c r="N97" s="267">
        <v>199.5</v>
      </c>
      <c r="O97" s="267">
        <v>55962300</v>
      </c>
      <c r="P97" s="268">
        <v>4.7941934867729921E-2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1009.45</v>
      </c>
      <c r="F98" s="264">
        <v>1012.9666666666666</v>
      </c>
      <c r="G98" s="266">
        <v>1002.0333333333332</v>
      </c>
      <c r="H98" s="266">
        <v>994.61666666666656</v>
      </c>
      <c r="I98" s="266">
        <v>983.68333333333317</v>
      </c>
      <c r="J98" s="266">
        <v>1020.3833333333332</v>
      </c>
      <c r="K98" s="266">
        <v>1031.3166666666666</v>
      </c>
      <c r="L98" s="266">
        <v>1038.7333333333331</v>
      </c>
      <c r="M98" s="267">
        <v>1023.9</v>
      </c>
      <c r="N98" s="267">
        <v>1005.55</v>
      </c>
      <c r="O98" s="267">
        <v>71219400</v>
      </c>
      <c r="P98" s="268">
        <v>1.4063449980564332E-2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1414.4</v>
      </c>
      <c r="F99" s="264">
        <v>1427.3166666666666</v>
      </c>
      <c r="G99" s="266">
        <v>1396.6333333333332</v>
      </c>
      <c r="H99" s="266">
        <v>1378.8666666666666</v>
      </c>
      <c r="I99" s="266">
        <v>1348.1833333333332</v>
      </c>
      <c r="J99" s="266">
        <v>1445.0833333333333</v>
      </c>
      <c r="K99" s="266">
        <v>1475.7666666666667</v>
      </c>
      <c r="L99" s="266">
        <v>1493.5333333333333</v>
      </c>
      <c r="M99" s="267">
        <v>1458</v>
      </c>
      <c r="N99" s="267">
        <v>1409.55</v>
      </c>
      <c r="O99" s="267">
        <v>3008500</v>
      </c>
      <c r="P99" s="268">
        <v>-3.2481106287184432E-2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509.4</v>
      </c>
      <c r="F100" s="264">
        <v>514.9</v>
      </c>
      <c r="G100" s="266">
        <v>501.79999999999995</v>
      </c>
      <c r="H100" s="266">
        <v>494.2</v>
      </c>
      <c r="I100" s="266">
        <v>481.09999999999997</v>
      </c>
      <c r="J100" s="266">
        <v>522.5</v>
      </c>
      <c r="K100" s="266">
        <v>535.60000000000014</v>
      </c>
      <c r="L100" s="266">
        <v>543.19999999999993</v>
      </c>
      <c r="M100" s="267">
        <v>528</v>
      </c>
      <c r="N100" s="267">
        <v>507.3</v>
      </c>
      <c r="O100" s="267">
        <v>16909500</v>
      </c>
      <c r="P100" s="268">
        <v>7.8676799284756373E-3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13.15</v>
      </c>
      <c r="F101" s="264">
        <v>13.550000000000002</v>
      </c>
      <c r="G101" s="266">
        <v>12.650000000000006</v>
      </c>
      <c r="H101" s="266">
        <v>12.150000000000004</v>
      </c>
      <c r="I101" s="266">
        <v>11.250000000000007</v>
      </c>
      <c r="J101" s="266">
        <v>14.050000000000004</v>
      </c>
      <c r="K101" s="266">
        <v>14.95</v>
      </c>
      <c r="L101" s="266">
        <v>15.450000000000003</v>
      </c>
      <c r="M101" s="267">
        <v>14.45</v>
      </c>
      <c r="N101" s="267">
        <v>13.05</v>
      </c>
      <c r="O101" s="267">
        <v>2200320000</v>
      </c>
      <c r="P101" s="268">
        <v>3.3091687638508054E-2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121.95</v>
      </c>
      <c r="F102" s="264">
        <v>123.61666666666667</v>
      </c>
      <c r="G102" s="266">
        <v>119.53333333333335</v>
      </c>
      <c r="H102" s="266">
        <v>117.11666666666667</v>
      </c>
      <c r="I102" s="266">
        <v>113.03333333333335</v>
      </c>
      <c r="J102" s="266">
        <v>126.03333333333335</v>
      </c>
      <c r="K102" s="266">
        <v>130.11666666666667</v>
      </c>
      <c r="L102" s="266">
        <v>132.53333333333336</v>
      </c>
      <c r="M102" s="267">
        <v>127.7</v>
      </c>
      <c r="N102" s="267">
        <v>121.2</v>
      </c>
      <c r="O102" s="267">
        <v>74975000</v>
      </c>
      <c r="P102" s="268">
        <v>2.2642024142399235E-2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87.1</v>
      </c>
      <c r="F103" s="264">
        <v>88.233333333333334</v>
      </c>
      <c r="G103" s="266">
        <v>85.416666666666671</v>
      </c>
      <c r="H103" s="266">
        <v>83.733333333333334</v>
      </c>
      <c r="I103" s="266">
        <v>80.916666666666671</v>
      </c>
      <c r="J103" s="266">
        <v>89.916666666666671</v>
      </c>
      <c r="K103" s="266">
        <v>92.733333333333334</v>
      </c>
      <c r="L103" s="266">
        <v>94.416666666666671</v>
      </c>
      <c r="M103" s="267">
        <v>91.05</v>
      </c>
      <c r="N103" s="267">
        <v>86.55</v>
      </c>
      <c r="O103" s="267">
        <v>320475000</v>
      </c>
      <c r="P103" s="268">
        <v>1.0954172285707525E-2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144</v>
      </c>
      <c r="F104" s="264">
        <v>148.04999999999998</v>
      </c>
      <c r="G104" s="266">
        <v>138.69999999999996</v>
      </c>
      <c r="H104" s="266">
        <v>133.39999999999998</v>
      </c>
      <c r="I104" s="266">
        <v>124.04999999999995</v>
      </c>
      <c r="J104" s="266">
        <v>153.34999999999997</v>
      </c>
      <c r="K104" s="266">
        <v>162.69999999999999</v>
      </c>
      <c r="L104" s="266">
        <v>167.99999999999997</v>
      </c>
      <c r="M104" s="267">
        <v>157.4</v>
      </c>
      <c r="N104" s="267">
        <v>142.75</v>
      </c>
      <c r="O104" s="267">
        <v>69371250</v>
      </c>
      <c r="P104" s="268">
        <v>-1.191112060677278E-2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398.4</v>
      </c>
      <c r="F105" s="264">
        <v>403.85000000000008</v>
      </c>
      <c r="G105" s="266">
        <v>391.15000000000015</v>
      </c>
      <c r="H105" s="266">
        <v>383.90000000000009</v>
      </c>
      <c r="I105" s="266">
        <v>371.20000000000016</v>
      </c>
      <c r="J105" s="266">
        <v>411.10000000000014</v>
      </c>
      <c r="K105" s="266">
        <v>423.80000000000007</v>
      </c>
      <c r="L105" s="266">
        <v>431.05000000000013</v>
      </c>
      <c r="M105" s="267">
        <v>416.55</v>
      </c>
      <c r="N105" s="267">
        <v>396.6</v>
      </c>
      <c r="O105" s="267">
        <v>19201875</v>
      </c>
      <c r="P105" s="268">
        <v>-3.2224532224532226E-2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424.95</v>
      </c>
      <c r="F106" s="264">
        <v>431.88333333333338</v>
      </c>
      <c r="G106" s="266">
        <v>414.56666666666678</v>
      </c>
      <c r="H106" s="266">
        <v>404.18333333333339</v>
      </c>
      <c r="I106" s="266">
        <v>386.86666666666679</v>
      </c>
      <c r="J106" s="266">
        <v>442.26666666666677</v>
      </c>
      <c r="K106" s="266">
        <v>459.58333333333337</v>
      </c>
      <c r="L106" s="266">
        <v>469.96666666666675</v>
      </c>
      <c r="M106" s="267">
        <v>449.2</v>
      </c>
      <c r="N106" s="267">
        <v>421.5</v>
      </c>
      <c r="O106" s="267">
        <v>19522000</v>
      </c>
      <c r="P106" s="268">
        <v>1.4235245220282626E-2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249</v>
      </c>
      <c r="F107" s="264">
        <v>256.16666666666669</v>
      </c>
      <c r="G107" s="266">
        <v>235.83333333333337</v>
      </c>
      <c r="H107" s="266">
        <v>222.66666666666669</v>
      </c>
      <c r="I107" s="266">
        <v>202.33333333333337</v>
      </c>
      <c r="J107" s="266">
        <v>269.33333333333337</v>
      </c>
      <c r="K107" s="266">
        <v>289.66666666666674</v>
      </c>
      <c r="L107" s="266">
        <v>302.83333333333337</v>
      </c>
      <c r="M107" s="267">
        <v>276.5</v>
      </c>
      <c r="N107" s="267">
        <v>243</v>
      </c>
      <c r="O107" s="267">
        <v>23626300</v>
      </c>
      <c r="P107" s="268">
        <v>0.13515396405183225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2680.45</v>
      </c>
      <c r="F108" s="264">
        <v>2734.25</v>
      </c>
      <c r="G108" s="266">
        <v>2606.5500000000002</v>
      </c>
      <c r="H108" s="266">
        <v>2532.65</v>
      </c>
      <c r="I108" s="266">
        <v>2404.9500000000003</v>
      </c>
      <c r="J108" s="266">
        <v>2808.15</v>
      </c>
      <c r="K108" s="266">
        <v>2935.85</v>
      </c>
      <c r="L108" s="266">
        <v>3009.75</v>
      </c>
      <c r="M108" s="267">
        <v>2861.95</v>
      </c>
      <c r="N108" s="267">
        <v>2660.35</v>
      </c>
      <c r="O108" s="267">
        <v>1349700</v>
      </c>
      <c r="P108" s="268">
        <v>-1.6612021857923497E-2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2860.9</v>
      </c>
      <c r="F109" s="264">
        <v>2906.0833333333335</v>
      </c>
      <c r="G109" s="266">
        <v>2800.8666666666668</v>
      </c>
      <c r="H109" s="266">
        <v>2740.8333333333335</v>
      </c>
      <c r="I109" s="266">
        <v>2635.6166666666668</v>
      </c>
      <c r="J109" s="266">
        <v>2966.1166666666668</v>
      </c>
      <c r="K109" s="266">
        <v>3071.333333333333</v>
      </c>
      <c r="L109" s="266">
        <v>3131.3666666666668</v>
      </c>
      <c r="M109" s="267">
        <v>3011.3</v>
      </c>
      <c r="N109" s="267">
        <v>2846.05</v>
      </c>
      <c r="O109" s="267">
        <v>5332500</v>
      </c>
      <c r="P109" s="268">
        <v>-2.7572624322993598E-2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1558.25</v>
      </c>
      <c r="F110" s="264">
        <v>1564.9833333333333</v>
      </c>
      <c r="G110" s="266">
        <v>1546.7666666666667</v>
      </c>
      <c r="H110" s="266">
        <v>1535.2833333333333</v>
      </c>
      <c r="I110" s="266">
        <v>1517.0666666666666</v>
      </c>
      <c r="J110" s="266">
        <v>1576.4666666666667</v>
      </c>
      <c r="K110" s="266">
        <v>1594.6833333333334</v>
      </c>
      <c r="L110" s="266">
        <v>1606.1666666666667</v>
      </c>
      <c r="M110" s="267">
        <v>1583.2</v>
      </c>
      <c r="N110" s="267">
        <v>1553.5</v>
      </c>
      <c r="O110" s="267">
        <v>19180000</v>
      </c>
      <c r="P110" s="268">
        <v>-5.5242223481023568E-2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180.55</v>
      </c>
      <c r="F111" s="264">
        <v>185.28333333333333</v>
      </c>
      <c r="G111" s="266">
        <v>172.16666666666666</v>
      </c>
      <c r="H111" s="266">
        <v>163.78333333333333</v>
      </c>
      <c r="I111" s="266">
        <v>150.66666666666666</v>
      </c>
      <c r="J111" s="266">
        <v>193.66666666666666</v>
      </c>
      <c r="K111" s="266">
        <v>206.78333333333333</v>
      </c>
      <c r="L111" s="266">
        <v>215.16666666666666</v>
      </c>
      <c r="M111" s="267">
        <v>198.4</v>
      </c>
      <c r="N111" s="267">
        <v>176.9</v>
      </c>
      <c r="O111" s="267">
        <v>75306600</v>
      </c>
      <c r="P111" s="268">
        <v>-0.13093463077768186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1541.85</v>
      </c>
      <c r="F112" s="264">
        <v>1555.45</v>
      </c>
      <c r="G112" s="266">
        <v>1521.7</v>
      </c>
      <c r="H112" s="266">
        <v>1501.55</v>
      </c>
      <c r="I112" s="266">
        <v>1467.8</v>
      </c>
      <c r="J112" s="266">
        <v>1575.6000000000001</v>
      </c>
      <c r="K112" s="266">
        <v>1609.3500000000001</v>
      </c>
      <c r="L112" s="266">
        <v>1629.5000000000002</v>
      </c>
      <c r="M112" s="267">
        <v>1589.2</v>
      </c>
      <c r="N112" s="267">
        <v>1535.3</v>
      </c>
      <c r="O112" s="267">
        <v>26474800</v>
      </c>
      <c r="P112" s="268">
        <v>2.2161477637756364E-2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120.05</v>
      </c>
      <c r="F113" s="264">
        <v>122</v>
      </c>
      <c r="G113" s="266">
        <v>117.25</v>
      </c>
      <c r="H113" s="266">
        <v>114.45</v>
      </c>
      <c r="I113" s="266">
        <v>109.7</v>
      </c>
      <c r="J113" s="266">
        <v>124.8</v>
      </c>
      <c r="K113" s="266">
        <v>129.55000000000001</v>
      </c>
      <c r="L113" s="266">
        <v>132.35</v>
      </c>
      <c r="M113" s="267">
        <v>126.75</v>
      </c>
      <c r="N113" s="267">
        <v>119.2</v>
      </c>
      <c r="O113" s="267">
        <v>133399500</v>
      </c>
      <c r="P113" s="268">
        <v>-5.3738156165709941E-2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1064.1500000000001</v>
      </c>
      <c r="F114" s="264">
        <v>1081.95</v>
      </c>
      <c r="G114" s="266">
        <v>1041.5500000000002</v>
      </c>
      <c r="H114" s="266">
        <v>1018.95</v>
      </c>
      <c r="I114" s="266">
        <v>978.55000000000018</v>
      </c>
      <c r="J114" s="266">
        <v>1104.5500000000002</v>
      </c>
      <c r="K114" s="266">
        <v>1144.9500000000003</v>
      </c>
      <c r="L114" s="266">
        <v>1167.5500000000002</v>
      </c>
      <c r="M114" s="267">
        <v>1122.3499999999999</v>
      </c>
      <c r="N114" s="267">
        <v>1059.3499999999999</v>
      </c>
      <c r="O114" s="267">
        <v>1844700</v>
      </c>
      <c r="P114" s="268">
        <v>-3.7966101694915252E-2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815.55</v>
      </c>
      <c r="F115" s="264">
        <v>837.41666666666663</v>
      </c>
      <c r="G115" s="266">
        <v>784.88333333333321</v>
      </c>
      <c r="H115" s="266">
        <v>754.21666666666658</v>
      </c>
      <c r="I115" s="266">
        <v>701.68333333333317</v>
      </c>
      <c r="J115" s="266">
        <v>868.08333333333326</v>
      </c>
      <c r="K115" s="266">
        <v>920.61666666666679</v>
      </c>
      <c r="L115" s="266">
        <v>951.2833333333333</v>
      </c>
      <c r="M115" s="267">
        <v>889.95</v>
      </c>
      <c r="N115" s="267">
        <v>806.75</v>
      </c>
      <c r="O115" s="267">
        <v>15256500</v>
      </c>
      <c r="P115" s="268">
        <v>-0.18690542809177393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451.4</v>
      </c>
      <c r="F116" s="264">
        <v>453.98333333333329</v>
      </c>
      <c r="G116" s="266">
        <v>447.06666666666661</v>
      </c>
      <c r="H116" s="266">
        <v>442.73333333333329</v>
      </c>
      <c r="I116" s="266">
        <v>435.81666666666661</v>
      </c>
      <c r="J116" s="266">
        <v>458.31666666666661</v>
      </c>
      <c r="K116" s="266">
        <v>465.23333333333323</v>
      </c>
      <c r="L116" s="266">
        <v>469.56666666666661</v>
      </c>
      <c r="M116" s="267">
        <v>460.9</v>
      </c>
      <c r="N116" s="267">
        <v>449.65</v>
      </c>
      <c r="O116" s="267">
        <v>81904000</v>
      </c>
      <c r="P116" s="268">
        <v>3.8829620332601193E-3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698.45</v>
      </c>
      <c r="F117" s="264">
        <v>709.38333333333333</v>
      </c>
      <c r="G117" s="266">
        <v>684.26666666666665</v>
      </c>
      <c r="H117" s="266">
        <v>670.08333333333337</v>
      </c>
      <c r="I117" s="266">
        <v>644.9666666666667</v>
      </c>
      <c r="J117" s="266">
        <v>723.56666666666661</v>
      </c>
      <c r="K117" s="266">
        <v>748.68333333333317</v>
      </c>
      <c r="L117" s="266">
        <v>762.86666666666656</v>
      </c>
      <c r="M117" s="267">
        <v>734.5</v>
      </c>
      <c r="N117" s="267">
        <v>695.2</v>
      </c>
      <c r="O117" s="267">
        <v>27301250</v>
      </c>
      <c r="P117" s="268">
        <v>-1.3772238779012012E-2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3780.35</v>
      </c>
      <c r="F118" s="264">
        <v>3833.0833333333335</v>
      </c>
      <c r="G118" s="266">
        <v>3683.2166666666672</v>
      </c>
      <c r="H118" s="266">
        <v>3586.0833333333335</v>
      </c>
      <c r="I118" s="266">
        <v>3436.2166666666672</v>
      </c>
      <c r="J118" s="266">
        <v>3930.2166666666672</v>
      </c>
      <c r="K118" s="266">
        <v>4080.083333333333</v>
      </c>
      <c r="L118" s="266">
        <v>4177.2166666666672</v>
      </c>
      <c r="M118" s="267">
        <v>3982.95</v>
      </c>
      <c r="N118" s="267">
        <v>3735.95</v>
      </c>
      <c r="O118" s="267">
        <v>506000</v>
      </c>
      <c r="P118" s="268">
        <v>-0.11072056239015818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842.75</v>
      </c>
      <c r="F119" s="264">
        <v>849.91666666666663</v>
      </c>
      <c r="G119" s="266">
        <v>833.83333333333326</v>
      </c>
      <c r="H119" s="266">
        <v>824.91666666666663</v>
      </c>
      <c r="I119" s="266">
        <v>808.83333333333326</v>
      </c>
      <c r="J119" s="266">
        <v>858.83333333333326</v>
      </c>
      <c r="K119" s="266">
        <v>874.91666666666652</v>
      </c>
      <c r="L119" s="266">
        <v>883.83333333333326</v>
      </c>
      <c r="M119" s="267">
        <v>866</v>
      </c>
      <c r="N119" s="267">
        <v>841</v>
      </c>
      <c r="O119" s="267">
        <v>14433525</v>
      </c>
      <c r="P119" s="268">
        <v>-1.2241315594974132E-2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558</v>
      </c>
      <c r="F120" s="264">
        <v>566.35</v>
      </c>
      <c r="G120" s="266">
        <v>546.55000000000007</v>
      </c>
      <c r="H120" s="266">
        <v>535.1</v>
      </c>
      <c r="I120" s="266">
        <v>515.30000000000007</v>
      </c>
      <c r="J120" s="266">
        <v>577.80000000000007</v>
      </c>
      <c r="K120" s="266">
        <v>597.6</v>
      </c>
      <c r="L120" s="266">
        <v>609.05000000000007</v>
      </c>
      <c r="M120" s="267">
        <v>586.15</v>
      </c>
      <c r="N120" s="267">
        <v>554.9</v>
      </c>
      <c r="O120" s="267">
        <v>24400000</v>
      </c>
      <c r="P120" s="268">
        <v>8.2644628099173556E-3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1828.5</v>
      </c>
      <c r="F121" s="264">
        <v>1838.5666666666666</v>
      </c>
      <c r="G121" s="266">
        <v>1810.5333333333333</v>
      </c>
      <c r="H121" s="266">
        <v>1792.5666666666666</v>
      </c>
      <c r="I121" s="266">
        <v>1764.5333333333333</v>
      </c>
      <c r="J121" s="266">
        <v>1856.5333333333333</v>
      </c>
      <c r="K121" s="266">
        <v>1884.5666666666666</v>
      </c>
      <c r="L121" s="266">
        <v>1902.5333333333333</v>
      </c>
      <c r="M121" s="267">
        <v>1866.6</v>
      </c>
      <c r="N121" s="267">
        <v>1820.6</v>
      </c>
      <c r="O121" s="267">
        <v>25107600</v>
      </c>
      <c r="P121" s="268">
        <v>-2.297455054868083E-2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150.15</v>
      </c>
      <c r="F122" s="264">
        <v>153.30000000000001</v>
      </c>
      <c r="G122" s="266">
        <v>146.05000000000001</v>
      </c>
      <c r="H122" s="266">
        <v>141.94999999999999</v>
      </c>
      <c r="I122" s="266">
        <v>134.69999999999999</v>
      </c>
      <c r="J122" s="266">
        <v>157.40000000000003</v>
      </c>
      <c r="K122" s="266">
        <v>164.65000000000003</v>
      </c>
      <c r="L122" s="266">
        <v>168.75000000000006</v>
      </c>
      <c r="M122" s="267">
        <v>160.55000000000001</v>
      </c>
      <c r="N122" s="267">
        <v>149.19999999999999</v>
      </c>
      <c r="O122" s="267">
        <v>51295152</v>
      </c>
      <c r="P122" s="268">
        <v>-7.5110075110075107E-3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2477.75</v>
      </c>
      <c r="F123" s="264">
        <v>2517.5333333333333</v>
      </c>
      <c r="G123" s="266">
        <v>2430.4666666666667</v>
      </c>
      <c r="H123" s="266">
        <v>2383.1833333333334</v>
      </c>
      <c r="I123" s="266">
        <v>2296.1166666666668</v>
      </c>
      <c r="J123" s="266">
        <v>2564.8166666666666</v>
      </c>
      <c r="K123" s="266">
        <v>2651.8833333333332</v>
      </c>
      <c r="L123" s="266">
        <v>2699.1666666666665</v>
      </c>
      <c r="M123" s="267">
        <v>2604.6</v>
      </c>
      <c r="N123" s="267">
        <v>2470.25</v>
      </c>
      <c r="O123" s="267">
        <v>1355400</v>
      </c>
      <c r="P123" s="268">
        <v>-1.3537117903930132E-2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388.4</v>
      </c>
      <c r="F124" s="264">
        <v>392.58333333333331</v>
      </c>
      <c r="G124" s="266">
        <v>382.16666666666663</v>
      </c>
      <c r="H124" s="266">
        <v>375.93333333333334</v>
      </c>
      <c r="I124" s="266">
        <v>365.51666666666665</v>
      </c>
      <c r="J124" s="266">
        <v>398.81666666666661</v>
      </c>
      <c r="K124" s="266">
        <v>409.23333333333323</v>
      </c>
      <c r="L124" s="266">
        <v>415.46666666666658</v>
      </c>
      <c r="M124" s="267">
        <v>403</v>
      </c>
      <c r="N124" s="267">
        <v>386.35</v>
      </c>
      <c r="O124" s="267">
        <v>12721100</v>
      </c>
      <c r="P124" s="268">
        <v>-2.8308011946500455E-2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513.29999999999995</v>
      </c>
      <c r="F125" s="264">
        <v>520.0333333333333</v>
      </c>
      <c r="G125" s="266">
        <v>504.86666666666656</v>
      </c>
      <c r="H125" s="266">
        <v>496.43333333333328</v>
      </c>
      <c r="I125" s="266">
        <v>481.26666666666654</v>
      </c>
      <c r="J125" s="266">
        <v>528.46666666666658</v>
      </c>
      <c r="K125" s="266">
        <v>543.63333333333333</v>
      </c>
      <c r="L125" s="266">
        <v>552.06666666666661</v>
      </c>
      <c r="M125" s="267">
        <v>535.20000000000005</v>
      </c>
      <c r="N125" s="267">
        <v>511.6</v>
      </c>
      <c r="O125" s="267">
        <v>18572000</v>
      </c>
      <c r="P125" s="268">
        <v>-2.8254499790707408E-2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3433.6</v>
      </c>
      <c r="F126" s="264">
        <v>3462.35</v>
      </c>
      <c r="G126" s="266">
        <v>3395.75</v>
      </c>
      <c r="H126" s="266">
        <v>3357.9</v>
      </c>
      <c r="I126" s="266">
        <v>3291.3</v>
      </c>
      <c r="J126" s="266">
        <v>3500.2</v>
      </c>
      <c r="K126" s="266">
        <v>3566.7999999999993</v>
      </c>
      <c r="L126" s="266">
        <v>3604.6499999999996</v>
      </c>
      <c r="M126" s="267">
        <v>3528.95</v>
      </c>
      <c r="N126" s="267">
        <v>3424.5</v>
      </c>
      <c r="O126" s="267">
        <v>10233300</v>
      </c>
      <c r="P126" s="268">
        <v>5.0247852458511655E-2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6047.35</v>
      </c>
      <c r="F127" s="264">
        <v>6123.95</v>
      </c>
      <c r="G127" s="266">
        <v>5949.5</v>
      </c>
      <c r="H127" s="266">
        <v>5851.6500000000005</v>
      </c>
      <c r="I127" s="266">
        <v>5677.2000000000007</v>
      </c>
      <c r="J127" s="266">
        <v>6221.7999999999993</v>
      </c>
      <c r="K127" s="266">
        <v>6396.2499999999982</v>
      </c>
      <c r="L127" s="266">
        <v>6494.0999999999985</v>
      </c>
      <c r="M127" s="267">
        <v>6298.4</v>
      </c>
      <c r="N127" s="267">
        <v>6026.1</v>
      </c>
      <c r="O127" s="267">
        <v>1278150</v>
      </c>
      <c r="P127" s="268">
        <v>1.187507421921387E-2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5060.5</v>
      </c>
      <c r="F128" s="264">
        <v>5146.5999999999995</v>
      </c>
      <c r="G128" s="266">
        <v>4943.1999999999989</v>
      </c>
      <c r="H128" s="266">
        <v>4825.8999999999996</v>
      </c>
      <c r="I128" s="266">
        <v>4622.4999999999991</v>
      </c>
      <c r="J128" s="266">
        <v>5263.8999999999987</v>
      </c>
      <c r="K128" s="266">
        <v>5467.2999999999984</v>
      </c>
      <c r="L128" s="266">
        <v>5584.5999999999985</v>
      </c>
      <c r="M128" s="267">
        <v>5350</v>
      </c>
      <c r="N128" s="267">
        <v>5029.3</v>
      </c>
      <c r="O128" s="267">
        <v>663600</v>
      </c>
      <c r="P128" s="268">
        <v>-2.0372010628875111E-2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1231.7</v>
      </c>
      <c r="F129" s="264">
        <v>1245.6833333333334</v>
      </c>
      <c r="G129" s="266">
        <v>1208.5166666666669</v>
      </c>
      <c r="H129" s="266">
        <v>1185.3333333333335</v>
      </c>
      <c r="I129" s="266">
        <v>1148.166666666667</v>
      </c>
      <c r="J129" s="266">
        <v>1268.8666666666668</v>
      </c>
      <c r="K129" s="266">
        <v>1306.0333333333333</v>
      </c>
      <c r="L129" s="266">
        <v>1329.2166666666667</v>
      </c>
      <c r="M129" s="267">
        <v>1282.8499999999999</v>
      </c>
      <c r="N129" s="267">
        <v>1222.5</v>
      </c>
      <c r="O129" s="267">
        <v>9810700</v>
      </c>
      <c r="P129" s="268">
        <v>-4.1998671978751657E-2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1647.35</v>
      </c>
      <c r="F130" s="264">
        <v>1668.6833333333334</v>
      </c>
      <c r="G130" s="266">
        <v>1620.4666666666667</v>
      </c>
      <c r="H130" s="266">
        <v>1593.5833333333333</v>
      </c>
      <c r="I130" s="266">
        <v>1545.3666666666666</v>
      </c>
      <c r="J130" s="266">
        <v>1695.5666666666668</v>
      </c>
      <c r="K130" s="266">
        <v>1743.7833333333335</v>
      </c>
      <c r="L130" s="266">
        <v>1770.666666666667</v>
      </c>
      <c r="M130" s="267">
        <v>1716.9</v>
      </c>
      <c r="N130" s="267">
        <v>1641.8</v>
      </c>
      <c r="O130" s="267">
        <v>13015100</v>
      </c>
      <c r="P130" s="268">
        <v>1.0269506628993697E-2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268</v>
      </c>
      <c r="F131" s="264">
        <v>272.45</v>
      </c>
      <c r="G131" s="266">
        <v>261.89999999999998</v>
      </c>
      <c r="H131" s="266">
        <v>255.8</v>
      </c>
      <c r="I131" s="266">
        <v>245.25</v>
      </c>
      <c r="J131" s="266">
        <v>278.54999999999995</v>
      </c>
      <c r="K131" s="266">
        <v>289.10000000000002</v>
      </c>
      <c r="L131" s="266">
        <v>295.19999999999993</v>
      </c>
      <c r="M131" s="267">
        <v>283</v>
      </c>
      <c r="N131" s="267">
        <v>266.35000000000002</v>
      </c>
      <c r="O131" s="267">
        <v>36394000</v>
      </c>
      <c r="P131" s="268">
        <v>2.8485841858362063E-2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164.25</v>
      </c>
      <c r="F132" s="264">
        <v>167.91666666666666</v>
      </c>
      <c r="G132" s="266">
        <v>159.93333333333331</v>
      </c>
      <c r="H132" s="266">
        <v>155.61666666666665</v>
      </c>
      <c r="I132" s="266">
        <v>147.6333333333333</v>
      </c>
      <c r="J132" s="266">
        <v>172.23333333333332</v>
      </c>
      <c r="K132" s="266">
        <v>180.21666666666667</v>
      </c>
      <c r="L132" s="266">
        <v>184.53333333333333</v>
      </c>
      <c r="M132" s="267">
        <v>175.9</v>
      </c>
      <c r="N132" s="267">
        <v>163.6</v>
      </c>
      <c r="O132" s="267">
        <v>70722000</v>
      </c>
      <c r="P132" s="268">
        <v>-6.2291169451073984E-2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532.9</v>
      </c>
      <c r="F133" s="264">
        <v>538.76666666666665</v>
      </c>
      <c r="G133" s="266">
        <v>524.13333333333333</v>
      </c>
      <c r="H133" s="266">
        <v>515.36666666666667</v>
      </c>
      <c r="I133" s="266">
        <v>500.73333333333335</v>
      </c>
      <c r="J133" s="266">
        <v>547.5333333333333</v>
      </c>
      <c r="K133" s="266">
        <v>562.16666666666652</v>
      </c>
      <c r="L133" s="266">
        <v>570.93333333333328</v>
      </c>
      <c r="M133" s="267">
        <v>553.4</v>
      </c>
      <c r="N133" s="267">
        <v>530</v>
      </c>
      <c r="O133" s="267">
        <v>10426800</v>
      </c>
      <c r="P133" s="268">
        <v>1.9596338887585073E-2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10086.049999999999</v>
      </c>
      <c r="F134" s="264">
        <v>10151.016666666668</v>
      </c>
      <c r="G134" s="266">
        <v>9950.4333333333361</v>
      </c>
      <c r="H134" s="266">
        <v>9814.8166666666675</v>
      </c>
      <c r="I134" s="266">
        <v>9614.2333333333354</v>
      </c>
      <c r="J134" s="266">
        <v>10286.633333333337</v>
      </c>
      <c r="K134" s="266">
        <v>10487.216666666669</v>
      </c>
      <c r="L134" s="266">
        <v>10622.833333333338</v>
      </c>
      <c r="M134" s="267">
        <v>10351.6</v>
      </c>
      <c r="N134" s="267">
        <v>10015.4</v>
      </c>
      <c r="O134" s="267">
        <v>3208800</v>
      </c>
      <c r="P134" s="268">
        <v>-1.963000870747468E-2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1058.25</v>
      </c>
      <c r="F135" s="264">
        <v>1069.2166666666667</v>
      </c>
      <c r="G135" s="266">
        <v>1038.5333333333333</v>
      </c>
      <c r="H135" s="266">
        <v>1018.8166666666666</v>
      </c>
      <c r="I135" s="266">
        <v>988.13333333333321</v>
      </c>
      <c r="J135" s="266">
        <v>1088.9333333333334</v>
      </c>
      <c r="K135" s="266">
        <v>1119.6166666666668</v>
      </c>
      <c r="L135" s="266">
        <v>1139.3333333333335</v>
      </c>
      <c r="M135" s="267">
        <v>1099.9000000000001</v>
      </c>
      <c r="N135" s="267">
        <v>1049.5</v>
      </c>
      <c r="O135" s="267">
        <v>9194500</v>
      </c>
      <c r="P135" s="268">
        <v>-4.5768252815110787E-2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3119.3</v>
      </c>
      <c r="F136" s="264">
        <v>3192.1</v>
      </c>
      <c r="G136" s="266">
        <v>3029.2</v>
      </c>
      <c r="H136" s="266">
        <v>2939.1</v>
      </c>
      <c r="I136" s="266">
        <v>2776.2</v>
      </c>
      <c r="J136" s="266">
        <v>3282.2</v>
      </c>
      <c r="K136" s="266">
        <v>3445.1000000000004</v>
      </c>
      <c r="L136" s="266">
        <v>3535.2</v>
      </c>
      <c r="M136" s="267">
        <v>3355</v>
      </c>
      <c r="N136" s="267">
        <v>3102</v>
      </c>
      <c r="O136" s="267">
        <v>2595200</v>
      </c>
      <c r="P136" s="268">
        <v>-5.5180870631514412E-3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1594.85</v>
      </c>
      <c r="F137" s="264">
        <v>1616.7333333333333</v>
      </c>
      <c r="G137" s="266">
        <v>1546.6166666666668</v>
      </c>
      <c r="H137" s="266">
        <v>1498.3833333333334</v>
      </c>
      <c r="I137" s="266">
        <v>1428.2666666666669</v>
      </c>
      <c r="J137" s="266">
        <v>1664.9666666666667</v>
      </c>
      <c r="K137" s="266">
        <v>1735.083333333333</v>
      </c>
      <c r="L137" s="266">
        <v>1783.3166666666666</v>
      </c>
      <c r="M137" s="267">
        <v>1686.85</v>
      </c>
      <c r="N137" s="267">
        <v>1568.5</v>
      </c>
      <c r="O137" s="267">
        <v>1326800</v>
      </c>
      <c r="P137" s="268">
        <v>-3.715529753265602E-2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933.85</v>
      </c>
      <c r="F138" s="264">
        <v>946.91666666666663</v>
      </c>
      <c r="G138" s="266">
        <v>912.23333333333323</v>
      </c>
      <c r="H138" s="266">
        <v>890.61666666666656</v>
      </c>
      <c r="I138" s="266">
        <v>855.93333333333317</v>
      </c>
      <c r="J138" s="266">
        <v>968.5333333333333</v>
      </c>
      <c r="K138" s="266">
        <v>1003.2166666666667</v>
      </c>
      <c r="L138" s="266">
        <v>1024.8333333333335</v>
      </c>
      <c r="M138" s="267">
        <v>981.6</v>
      </c>
      <c r="N138" s="267">
        <v>925.3</v>
      </c>
      <c r="O138" s="267">
        <v>5719200</v>
      </c>
      <c r="P138" s="268">
        <v>3.2793990176249642E-2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1156.5999999999999</v>
      </c>
      <c r="F139" s="264">
        <v>1176.6833333333334</v>
      </c>
      <c r="G139" s="266">
        <v>1130.1166666666668</v>
      </c>
      <c r="H139" s="266">
        <v>1103.6333333333334</v>
      </c>
      <c r="I139" s="266">
        <v>1057.0666666666668</v>
      </c>
      <c r="J139" s="266">
        <v>1203.1666666666667</v>
      </c>
      <c r="K139" s="266">
        <v>1249.7333333333333</v>
      </c>
      <c r="L139" s="266">
        <v>1276.2166666666667</v>
      </c>
      <c r="M139" s="267">
        <v>1223.25</v>
      </c>
      <c r="N139" s="267">
        <v>1150.2</v>
      </c>
      <c r="O139" s="267">
        <v>2715200</v>
      </c>
      <c r="P139" s="268">
        <v>-2.3871153293068739E-2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92.3</v>
      </c>
      <c r="F140" s="264">
        <v>93.899999999999991</v>
      </c>
      <c r="G140" s="266">
        <v>90.09999999999998</v>
      </c>
      <c r="H140" s="266">
        <v>87.899999999999991</v>
      </c>
      <c r="I140" s="266">
        <v>84.09999999999998</v>
      </c>
      <c r="J140" s="266">
        <v>96.09999999999998</v>
      </c>
      <c r="K140" s="266">
        <v>99.899999999999991</v>
      </c>
      <c r="L140" s="266">
        <v>102.09999999999998</v>
      </c>
      <c r="M140" s="267">
        <v>97.7</v>
      </c>
      <c r="N140" s="267">
        <v>91.7</v>
      </c>
      <c r="O140" s="267">
        <v>101025900</v>
      </c>
      <c r="P140" s="268">
        <v>2.8897659994361431E-3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2619.4499999999998</v>
      </c>
      <c r="F141" s="264">
        <v>2648.8</v>
      </c>
      <c r="G141" s="266">
        <v>2573.9500000000003</v>
      </c>
      <c r="H141" s="266">
        <v>2528.4500000000003</v>
      </c>
      <c r="I141" s="266">
        <v>2453.6000000000004</v>
      </c>
      <c r="J141" s="266">
        <v>2694.3</v>
      </c>
      <c r="K141" s="266">
        <v>2769.1500000000005</v>
      </c>
      <c r="L141" s="266">
        <v>2814.65</v>
      </c>
      <c r="M141" s="267">
        <v>2723.65</v>
      </c>
      <c r="N141" s="267">
        <v>2603.3000000000002</v>
      </c>
      <c r="O141" s="267">
        <v>1894475</v>
      </c>
      <c r="P141" s="268">
        <v>-0.14539139064632178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117715.4</v>
      </c>
      <c r="F142" s="264">
        <v>118379.28333333333</v>
      </c>
      <c r="G142" s="266">
        <v>116639.76666666665</v>
      </c>
      <c r="H142" s="266">
        <v>115564.13333333332</v>
      </c>
      <c r="I142" s="266">
        <v>113824.61666666664</v>
      </c>
      <c r="J142" s="266">
        <v>119454.91666666666</v>
      </c>
      <c r="K142" s="266">
        <v>121194.43333333332</v>
      </c>
      <c r="L142" s="266">
        <v>122270.06666666667</v>
      </c>
      <c r="M142" s="267">
        <v>120118.8</v>
      </c>
      <c r="N142" s="267">
        <v>117303.65</v>
      </c>
      <c r="O142" s="267">
        <v>32050</v>
      </c>
      <c r="P142" s="268">
        <v>-2.908209633444411E-2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1443.9</v>
      </c>
      <c r="F143" s="264">
        <v>1461.4833333333333</v>
      </c>
      <c r="G143" s="266">
        <v>1419.6166666666668</v>
      </c>
      <c r="H143" s="266">
        <v>1395.3333333333335</v>
      </c>
      <c r="I143" s="266">
        <v>1353.4666666666669</v>
      </c>
      <c r="J143" s="266">
        <v>1485.7666666666667</v>
      </c>
      <c r="K143" s="266">
        <v>1527.633333333333</v>
      </c>
      <c r="L143" s="266">
        <v>1551.9166666666665</v>
      </c>
      <c r="M143" s="267">
        <v>1503.35</v>
      </c>
      <c r="N143" s="267">
        <v>1437.2</v>
      </c>
      <c r="O143" s="267">
        <v>6834850</v>
      </c>
      <c r="P143" s="268">
        <v>1.5194837023119027E-2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104.55</v>
      </c>
      <c r="F144" s="264">
        <v>107.21666666666665</v>
      </c>
      <c r="G144" s="266">
        <v>100.0333333333333</v>
      </c>
      <c r="H144" s="266">
        <v>95.516666666666652</v>
      </c>
      <c r="I144" s="266">
        <v>88.3333333333333</v>
      </c>
      <c r="J144" s="266">
        <v>111.73333333333331</v>
      </c>
      <c r="K144" s="266">
        <v>118.91666666666667</v>
      </c>
      <c r="L144" s="266">
        <v>123.43333333333331</v>
      </c>
      <c r="M144" s="267">
        <v>114.4</v>
      </c>
      <c r="N144" s="267">
        <v>102.7</v>
      </c>
      <c r="O144" s="267">
        <v>73620000</v>
      </c>
      <c r="P144" s="268">
        <v>-9.9284272343549279E-2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4999.8999999999996</v>
      </c>
      <c r="F145" s="264">
        <v>5081.8</v>
      </c>
      <c r="G145" s="266">
        <v>4889.55</v>
      </c>
      <c r="H145" s="266">
        <v>4779.2</v>
      </c>
      <c r="I145" s="266">
        <v>4586.95</v>
      </c>
      <c r="J145" s="266">
        <v>5192.1500000000005</v>
      </c>
      <c r="K145" s="266">
        <v>5384.4000000000005</v>
      </c>
      <c r="L145" s="266">
        <v>5494.7500000000009</v>
      </c>
      <c r="M145" s="267">
        <v>5274.05</v>
      </c>
      <c r="N145" s="267">
        <v>4971.45</v>
      </c>
      <c r="O145" s="267">
        <v>1455150</v>
      </c>
      <c r="P145" s="268">
        <v>-4.3953877993495614E-2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3711.65</v>
      </c>
      <c r="F146" s="264">
        <v>3774.5499999999997</v>
      </c>
      <c r="G146" s="266">
        <v>3624.6999999999994</v>
      </c>
      <c r="H146" s="266">
        <v>3537.7499999999995</v>
      </c>
      <c r="I146" s="266">
        <v>3387.8999999999992</v>
      </c>
      <c r="J146" s="266">
        <v>3861.4999999999995</v>
      </c>
      <c r="K146" s="266">
        <v>4011.35</v>
      </c>
      <c r="L146" s="266">
        <v>4098.2999999999993</v>
      </c>
      <c r="M146" s="267">
        <v>3924.4</v>
      </c>
      <c r="N146" s="267">
        <v>3687.6</v>
      </c>
      <c r="O146" s="267">
        <v>820350</v>
      </c>
      <c r="P146" s="268">
        <v>-2.2869394318384847E-2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25189.9</v>
      </c>
      <c r="F147" s="264">
        <v>25384.716666666664</v>
      </c>
      <c r="G147" s="266">
        <v>24956.183333333327</v>
      </c>
      <c r="H147" s="266">
        <v>24722.466666666664</v>
      </c>
      <c r="I147" s="266">
        <v>24293.933333333327</v>
      </c>
      <c r="J147" s="266">
        <v>25618.433333333327</v>
      </c>
      <c r="K147" s="266">
        <v>26046.96666666666</v>
      </c>
      <c r="L147" s="266">
        <v>26280.683333333327</v>
      </c>
      <c r="M147" s="267">
        <v>25813.25</v>
      </c>
      <c r="N147" s="267">
        <v>25151</v>
      </c>
      <c r="O147" s="267">
        <v>527360</v>
      </c>
      <c r="P147" s="268">
        <v>4.6100134888518607E-2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183.85</v>
      </c>
      <c r="F148" s="264">
        <v>188.25</v>
      </c>
      <c r="G148" s="266">
        <v>177.6</v>
      </c>
      <c r="H148" s="266">
        <v>171.35</v>
      </c>
      <c r="I148" s="266">
        <v>160.69999999999999</v>
      </c>
      <c r="J148" s="266">
        <v>194.5</v>
      </c>
      <c r="K148" s="266">
        <v>205.14999999999998</v>
      </c>
      <c r="L148" s="266">
        <v>211.4</v>
      </c>
      <c r="M148" s="267">
        <v>198.9</v>
      </c>
      <c r="N148" s="267">
        <v>182</v>
      </c>
      <c r="O148" s="267">
        <v>79524000</v>
      </c>
      <c r="P148" s="268">
        <v>-1.6145195412537578E-2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298.95</v>
      </c>
      <c r="F149" s="264">
        <v>303.13333333333327</v>
      </c>
      <c r="G149" s="266">
        <v>292.36666666666656</v>
      </c>
      <c r="H149" s="266">
        <v>285.7833333333333</v>
      </c>
      <c r="I149" s="266">
        <v>275.01666666666659</v>
      </c>
      <c r="J149" s="266">
        <v>309.71666666666653</v>
      </c>
      <c r="K149" s="266">
        <v>320.48333333333329</v>
      </c>
      <c r="L149" s="266">
        <v>327.06666666666649</v>
      </c>
      <c r="M149" s="267">
        <v>313.89999999999998</v>
      </c>
      <c r="N149" s="267">
        <v>296.55</v>
      </c>
      <c r="O149" s="267">
        <v>103038000</v>
      </c>
      <c r="P149" s="268">
        <v>-2.9899271386687569E-3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1382.35</v>
      </c>
      <c r="F150" s="264">
        <v>1397.7166666666665</v>
      </c>
      <c r="G150" s="266">
        <v>1356.4333333333329</v>
      </c>
      <c r="H150" s="266">
        <v>1330.5166666666664</v>
      </c>
      <c r="I150" s="266">
        <v>1289.2333333333329</v>
      </c>
      <c r="J150" s="266">
        <v>1423.633333333333</v>
      </c>
      <c r="K150" s="266">
        <v>1464.9166666666663</v>
      </c>
      <c r="L150" s="266">
        <v>1490.833333333333</v>
      </c>
      <c r="M150" s="267">
        <v>1439</v>
      </c>
      <c r="N150" s="267">
        <v>1371.8</v>
      </c>
      <c r="O150" s="267">
        <v>8120000</v>
      </c>
      <c r="P150" s="268">
        <v>7.9944386513729586E-3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4191.6499999999996</v>
      </c>
      <c r="F151" s="264">
        <v>4256.2333333333336</v>
      </c>
      <c r="G151" s="266">
        <v>4102.4666666666672</v>
      </c>
      <c r="H151" s="266">
        <v>4013.2833333333338</v>
      </c>
      <c r="I151" s="266">
        <v>3859.5166666666673</v>
      </c>
      <c r="J151" s="266">
        <v>4345.416666666667</v>
      </c>
      <c r="K151" s="266">
        <v>4499.1833333333334</v>
      </c>
      <c r="L151" s="266">
        <v>4588.3666666666668</v>
      </c>
      <c r="M151" s="267">
        <v>4410</v>
      </c>
      <c r="N151" s="267">
        <v>4167.05</v>
      </c>
      <c r="O151" s="267">
        <v>798600</v>
      </c>
      <c r="P151" s="268">
        <v>-1.891891891891892E-2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203.85</v>
      </c>
      <c r="F152" s="264">
        <v>205.94999999999996</v>
      </c>
      <c r="G152" s="266">
        <v>199.19999999999993</v>
      </c>
      <c r="H152" s="266">
        <v>194.54999999999998</v>
      </c>
      <c r="I152" s="266">
        <v>187.79999999999995</v>
      </c>
      <c r="J152" s="266">
        <v>210.59999999999991</v>
      </c>
      <c r="K152" s="266">
        <v>217.34999999999997</v>
      </c>
      <c r="L152" s="266">
        <v>221.99999999999989</v>
      </c>
      <c r="M152" s="267">
        <v>212.7</v>
      </c>
      <c r="N152" s="267">
        <v>201.3</v>
      </c>
      <c r="O152" s="267">
        <v>61415200</v>
      </c>
      <c r="P152" s="268">
        <v>4.5484336085987676E-2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37116</v>
      </c>
      <c r="F153" s="264">
        <v>37483.51666666667</v>
      </c>
      <c r="G153" s="266">
        <v>36595.933333333342</v>
      </c>
      <c r="H153" s="266">
        <v>36075.866666666669</v>
      </c>
      <c r="I153" s="266">
        <v>35188.28333333334</v>
      </c>
      <c r="J153" s="266">
        <v>38003.583333333343</v>
      </c>
      <c r="K153" s="266">
        <v>38891.166666666672</v>
      </c>
      <c r="L153" s="266">
        <v>39411.233333333344</v>
      </c>
      <c r="M153" s="267">
        <v>38371.1</v>
      </c>
      <c r="N153" s="267">
        <v>36963.449999999997</v>
      </c>
      <c r="O153" s="267">
        <v>171030</v>
      </c>
      <c r="P153" s="268">
        <v>-2.1119505494505496E-2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887.3</v>
      </c>
      <c r="F154" s="264">
        <v>899.13333333333333</v>
      </c>
      <c r="G154" s="266">
        <v>858.31666666666661</v>
      </c>
      <c r="H154" s="266">
        <v>829.33333333333326</v>
      </c>
      <c r="I154" s="266">
        <v>788.51666666666654</v>
      </c>
      <c r="J154" s="266">
        <v>928.11666666666667</v>
      </c>
      <c r="K154" s="266">
        <v>968.93333333333351</v>
      </c>
      <c r="L154" s="266">
        <v>997.91666666666674</v>
      </c>
      <c r="M154" s="267">
        <v>939.95</v>
      </c>
      <c r="N154" s="267">
        <v>870.15</v>
      </c>
      <c r="O154" s="267">
        <v>12456000</v>
      </c>
      <c r="P154" s="268">
        <v>-0.12860066110498977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6983.25</v>
      </c>
      <c r="F155" s="264">
        <v>7065.6833333333334</v>
      </c>
      <c r="G155" s="266">
        <v>6862.3666666666668</v>
      </c>
      <c r="H155" s="266">
        <v>6741.4833333333336</v>
      </c>
      <c r="I155" s="266">
        <v>6538.166666666667</v>
      </c>
      <c r="J155" s="266">
        <v>7186.5666666666666</v>
      </c>
      <c r="K155" s="266">
        <v>7389.8833333333341</v>
      </c>
      <c r="L155" s="266">
        <v>7510.7666666666664</v>
      </c>
      <c r="M155" s="267">
        <v>7269</v>
      </c>
      <c r="N155" s="267">
        <v>6944.8</v>
      </c>
      <c r="O155" s="267">
        <v>1989125</v>
      </c>
      <c r="P155" s="268">
        <v>-3.1054009620653959E-2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209.15</v>
      </c>
      <c r="F156" s="264">
        <v>212.03333333333333</v>
      </c>
      <c r="G156" s="266">
        <v>205.41666666666666</v>
      </c>
      <c r="H156" s="266">
        <v>201.68333333333334</v>
      </c>
      <c r="I156" s="266">
        <v>195.06666666666666</v>
      </c>
      <c r="J156" s="266">
        <v>215.76666666666665</v>
      </c>
      <c r="K156" s="266">
        <v>222.38333333333333</v>
      </c>
      <c r="L156" s="266">
        <v>226.11666666666665</v>
      </c>
      <c r="M156" s="267">
        <v>218.65</v>
      </c>
      <c r="N156" s="267">
        <v>208.3</v>
      </c>
      <c r="O156" s="267">
        <v>41046000</v>
      </c>
      <c r="P156" s="268">
        <v>-1.9281771915991685E-2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382.75</v>
      </c>
      <c r="F157" s="264">
        <v>391.43333333333334</v>
      </c>
      <c r="G157" s="266">
        <v>369.61666666666667</v>
      </c>
      <c r="H157" s="266">
        <v>356.48333333333335</v>
      </c>
      <c r="I157" s="266">
        <v>334.66666666666669</v>
      </c>
      <c r="J157" s="266">
        <v>404.56666666666666</v>
      </c>
      <c r="K157" s="266">
        <v>426.38333333333338</v>
      </c>
      <c r="L157" s="266">
        <v>439.51666666666665</v>
      </c>
      <c r="M157" s="267">
        <v>413.25</v>
      </c>
      <c r="N157" s="267">
        <v>378.3</v>
      </c>
      <c r="O157" s="267">
        <v>59120875</v>
      </c>
      <c r="P157" s="268">
        <v>1.1154855643044619E-3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2590.5500000000002</v>
      </c>
      <c r="F158" s="264">
        <v>2617.75</v>
      </c>
      <c r="G158" s="266">
        <v>2551.9499999999998</v>
      </c>
      <c r="H158" s="266">
        <v>2513.35</v>
      </c>
      <c r="I158" s="266">
        <v>2447.5499999999997</v>
      </c>
      <c r="J158" s="266">
        <v>2656.35</v>
      </c>
      <c r="K158" s="266">
        <v>2722.15</v>
      </c>
      <c r="L158" s="266">
        <v>2760.75</v>
      </c>
      <c r="M158" s="267">
        <v>2683.55</v>
      </c>
      <c r="N158" s="267">
        <v>2579.15</v>
      </c>
      <c r="O158" s="267">
        <v>2464500</v>
      </c>
      <c r="P158" s="268">
        <v>-1.9006866354861179E-2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3370.65</v>
      </c>
      <c r="F159" s="264">
        <v>3400.3166666666671</v>
      </c>
      <c r="G159" s="266">
        <v>3326.0333333333342</v>
      </c>
      <c r="H159" s="266">
        <v>3281.416666666667</v>
      </c>
      <c r="I159" s="266">
        <v>3207.1333333333341</v>
      </c>
      <c r="J159" s="266">
        <v>3444.9333333333343</v>
      </c>
      <c r="K159" s="266">
        <v>3519.2166666666672</v>
      </c>
      <c r="L159" s="266">
        <v>3563.8333333333344</v>
      </c>
      <c r="M159" s="267">
        <v>3474.6</v>
      </c>
      <c r="N159" s="267">
        <v>3355.7</v>
      </c>
      <c r="O159" s="267">
        <v>3022500</v>
      </c>
      <c r="P159" s="268">
        <v>-0.11259541984732824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86.9</v>
      </c>
      <c r="F160" s="264">
        <v>88.55</v>
      </c>
      <c r="G160" s="266">
        <v>84.8</v>
      </c>
      <c r="H160" s="266">
        <v>82.7</v>
      </c>
      <c r="I160" s="266">
        <v>78.95</v>
      </c>
      <c r="J160" s="266">
        <v>90.649999999999991</v>
      </c>
      <c r="K160" s="266">
        <v>94.399999999999991</v>
      </c>
      <c r="L160" s="266">
        <v>96.499999999999986</v>
      </c>
      <c r="M160" s="267">
        <v>92.3</v>
      </c>
      <c r="N160" s="267">
        <v>86.45</v>
      </c>
      <c r="O160" s="267">
        <v>222032000</v>
      </c>
      <c r="P160" s="268">
        <v>-5.2732175159561759E-2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5487.2</v>
      </c>
      <c r="F161" s="264">
        <v>5545.4666666666672</v>
      </c>
      <c r="G161" s="266">
        <v>5395.9833333333345</v>
      </c>
      <c r="H161" s="266">
        <v>5304.7666666666673</v>
      </c>
      <c r="I161" s="266">
        <v>5155.2833333333347</v>
      </c>
      <c r="J161" s="266">
        <v>5636.6833333333343</v>
      </c>
      <c r="K161" s="266">
        <v>5786.1666666666679</v>
      </c>
      <c r="L161" s="266">
        <v>5877.3833333333341</v>
      </c>
      <c r="M161" s="267">
        <v>5694.95</v>
      </c>
      <c r="N161" s="267">
        <v>5454.25</v>
      </c>
      <c r="O161" s="267">
        <v>1784800</v>
      </c>
      <c r="P161" s="268">
        <v>-6.2260284768559868E-2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227.3</v>
      </c>
      <c r="F162" s="264">
        <v>229.9666666666667</v>
      </c>
      <c r="G162" s="266">
        <v>223.63333333333338</v>
      </c>
      <c r="H162" s="266">
        <v>219.9666666666667</v>
      </c>
      <c r="I162" s="266">
        <v>213.63333333333338</v>
      </c>
      <c r="J162" s="266">
        <v>233.63333333333338</v>
      </c>
      <c r="K162" s="266">
        <v>239.9666666666667</v>
      </c>
      <c r="L162" s="266">
        <v>243.63333333333338</v>
      </c>
      <c r="M162" s="267">
        <v>236.3</v>
      </c>
      <c r="N162" s="267">
        <v>226.3</v>
      </c>
      <c r="O162" s="267">
        <v>83268000</v>
      </c>
      <c r="P162" s="268">
        <v>-3.0432595573440645E-2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1748.25</v>
      </c>
      <c r="F163" s="264">
        <v>1771.75</v>
      </c>
      <c r="G163" s="266">
        <v>1714.8</v>
      </c>
      <c r="H163" s="266">
        <v>1681.35</v>
      </c>
      <c r="I163" s="266">
        <v>1624.3999999999999</v>
      </c>
      <c r="J163" s="266">
        <v>1805.2</v>
      </c>
      <c r="K163" s="266">
        <v>1862.1499999999999</v>
      </c>
      <c r="L163" s="266">
        <v>1895.6000000000001</v>
      </c>
      <c r="M163" s="267">
        <v>1828.7</v>
      </c>
      <c r="N163" s="267">
        <v>1738.3</v>
      </c>
      <c r="O163" s="267">
        <v>5544968</v>
      </c>
      <c r="P163" s="268">
        <v>-9.3797716861775612E-3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995.85</v>
      </c>
      <c r="F164" s="264">
        <v>1007.6</v>
      </c>
      <c r="G164" s="266">
        <v>978.2</v>
      </c>
      <c r="H164" s="266">
        <v>960.55000000000007</v>
      </c>
      <c r="I164" s="266">
        <v>931.15000000000009</v>
      </c>
      <c r="J164" s="266">
        <v>1025.25</v>
      </c>
      <c r="K164" s="266">
        <v>1054.6499999999999</v>
      </c>
      <c r="L164" s="266">
        <v>1072.3</v>
      </c>
      <c r="M164" s="267">
        <v>1037</v>
      </c>
      <c r="N164" s="267">
        <v>989.95</v>
      </c>
      <c r="O164" s="267">
        <v>3098250</v>
      </c>
      <c r="P164" s="268">
        <v>-2.3050120611096223E-2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268.2</v>
      </c>
      <c r="F165" s="264">
        <v>273.83333333333331</v>
      </c>
      <c r="G165" s="266">
        <v>258.91666666666663</v>
      </c>
      <c r="H165" s="266">
        <v>249.63333333333333</v>
      </c>
      <c r="I165" s="266">
        <v>234.71666666666664</v>
      </c>
      <c r="J165" s="266">
        <v>283.11666666666662</v>
      </c>
      <c r="K165" s="266">
        <v>298.03333333333325</v>
      </c>
      <c r="L165" s="266">
        <v>307.31666666666661</v>
      </c>
      <c r="M165" s="267">
        <v>288.75</v>
      </c>
      <c r="N165" s="267">
        <v>264.55</v>
      </c>
      <c r="O165" s="267">
        <v>66045000</v>
      </c>
      <c r="P165" s="268">
        <v>-6.9886983769320149E-2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405.95</v>
      </c>
      <c r="F166" s="264">
        <v>416.26666666666665</v>
      </c>
      <c r="G166" s="266">
        <v>391.88333333333333</v>
      </c>
      <c r="H166" s="266">
        <v>377.81666666666666</v>
      </c>
      <c r="I166" s="266">
        <v>353.43333333333334</v>
      </c>
      <c r="J166" s="266">
        <v>430.33333333333331</v>
      </c>
      <c r="K166" s="266">
        <v>454.71666666666664</v>
      </c>
      <c r="L166" s="266">
        <v>468.7833333333333</v>
      </c>
      <c r="M166" s="267">
        <v>440.65</v>
      </c>
      <c r="N166" s="267">
        <v>402.2</v>
      </c>
      <c r="O166" s="267">
        <v>42046000</v>
      </c>
      <c r="P166" s="268">
        <v>-1.1054661774390817E-2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2532.4499999999998</v>
      </c>
      <c r="F167" s="264">
        <v>2554.8333333333335</v>
      </c>
      <c r="G167" s="266">
        <v>2504.9666666666672</v>
      </c>
      <c r="H167" s="266">
        <v>2477.4833333333336</v>
      </c>
      <c r="I167" s="266">
        <v>2427.6166666666672</v>
      </c>
      <c r="J167" s="266">
        <v>2582.3166666666671</v>
      </c>
      <c r="K167" s="266">
        <v>2632.1833333333329</v>
      </c>
      <c r="L167" s="266">
        <v>2659.666666666667</v>
      </c>
      <c r="M167" s="267">
        <v>2604.6999999999998</v>
      </c>
      <c r="N167" s="267">
        <v>2527.35</v>
      </c>
      <c r="O167" s="267">
        <v>39982750</v>
      </c>
      <c r="P167" s="268">
        <v>-1.0456561956676422E-2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103.8</v>
      </c>
      <c r="F168" s="264">
        <v>105.76666666666667</v>
      </c>
      <c r="G168" s="266">
        <v>98.533333333333331</v>
      </c>
      <c r="H168" s="266">
        <v>93.266666666666666</v>
      </c>
      <c r="I168" s="266">
        <v>86.033333333333331</v>
      </c>
      <c r="J168" s="266">
        <v>111.03333333333333</v>
      </c>
      <c r="K168" s="266">
        <v>118.26666666666665</v>
      </c>
      <c r="L168" s="266">
        <v>123.53333333333333</v>
      </c>
      <c r="M168" s="267">
        <v>113</v>
      </c>
      <c r="N168" s="267">
        <v>100.5</v>
      </c>
      <c r="O168" s="267">
        <v>156016000</v>
      </c>
      <c r="P168" s="268">
        <v>-5.8738356098267289E-2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759.9</v>
      </c>
      <c r="F169" s="264">
        <v>767.05000000000007</v>
      </c>
      <c r="G169" s="266">
        <v>749.45000000000016</v>
      </c>
      <c r="H169" s="266">
        <v>739.00000000000011</v>
      </c>
      <c r="I169" s="266">
        <v>721.4000000000002</v>
      </c>
      <c r="J169" s="266">
        <v>777.50000000000011</v>
      </c>
      <c r="K169" s="266">
        <v>795.1</v>
      </c>
      <c r="L169" s="266">
        <v>805.55000000000007</v>
      </c>
      <c r="M169" s="267">
        <v>784.65</v>
      </c>
      <c r="N169" s="267">
        <v>756.6</v>
      </c>
      <c r="O169" s="267">
        <v>16243200</v>
      </c>
      <c r="P169" s="268">
        <v>-6.5078044722806675E-3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1412.8</v>
      </c>
      <c r="F170" s="264">
        <v>1422.0833333333333</v>
      </c>
      <c r="G170" s="266">
        <v>1399.6166666666666</v>
      </c>
      <c r="H170" s="266">
        <v>1386.4333333333334</v>
      </c>
      <c r="I170" s="266">
        <v>1363.9666666666667</v>
      </c>
      <c r="J170" s="266">
        <v>1435.2666666666664</v>
      </c>
      <c r="K170" s="266">
        <v>1457.7333333333331</v>
      </c>
      <c r="L170" s="266">
        <v>1470.9166666666663</v>
      </c>
      <c r="M170" s="267">
        <v>1444.55</v>
      </c>
      <c r="N170" s="267">
        <v>1408.9</v>
      </c>
      <c r="O170" s="267">
        <v>6548250</v>
      </c>
      <c r="P170" s="268">
        <v>5.5488394584139268E-2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638.20000000000005</v>
      </c>
      <c r="F171" s="264">
        <v>645.04999999999995</v>
      </c>
      <c r="G171" s="266">
        <v>628.94999999999993</v>
      </c>
      <c r="H171" s="266">
        <v>619.69999999999993</v>
      </c>
      <c r="I171" s="266">
        <v>603.59999999999991</v>
      </c>
      <c r="J171" s="266">
        <v>654.29999999999995</v>
      </c>
      <c r="K171" s="266">
        <v>670.39999999999986</v>
      </c>
      <c r="L171" s="266">
        <v>679.65</v>
      </c>
      <c r="M171" s="267">
        <v>661.15</v>
      </c>
      <c r="N171" s="267">
        <v>635.79999999999995</v>
      </c>
      <c r="O171" s="267">
        <v>88503000</v>
      </c>
      <c r="P171" s="268">
        <v>-2.4179677163270706E-2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28243.7</v>
      </c>
      <c r="F172" s="264">
        <v>28427.516666666666</v>
      </c>
      <c r="G172" s="266">
        <v>27958.733333333334</v>
      </c>
      <c r="H172" s="266">
        <v>27673.766666666666</v>
      </c>
      <c r="I172" s="266">
        <v>27204.983333333334</v>
      </c>
      <c r="J172" s="266">
        <v>28712.483333333334</v>
      </c>
      <c r="K172" s="266">
        <v>29181.266666666666</v>
      </c>
      <c r="L172" s="266">
        <v>29466.233333333334</v>
      </c>
      <c r="M172" s="267">
        <v>28896.3</v>
      </c>
      <c r="N172" s="267">
        <v>28142.55</v>
      </c>
      <c r="O172" s="267">
        <v>152125</v>
      </c>
      <c r="P172" s="268">
        <v>-3.3666825472447197E-2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3910.15</v>
      </c>
      <c r="F173" s="264">
        <v>3972.8999999999996</v>
      </c>
      <c r="G173" s="266">
        <v>3827.3999999999996</v>
      </c>
      <c r="H173" s="266">
        <v>3744.65</v>
      </c>
      <c r="I173" s="266">
        <v>3599.15</v>
      </c>
      <c r="J173" s="266">
        <v>4055.6499999999992</v>
      </c>
      <c r="K173" s="266">
        <v>4201.1499999999996</v>
      </c>
      <c r="L173" s="266">
        <v>4283.8999999999987</v>
      </c>
      <c r="M173" s="267">
        <v>4118.3999999999996</v>
      </c>
      <c r="N173" s="267">
        <v>3890.15</v>
      </c>
      <c r="O173" s="267">
        <v>2005875</v>
      </c>
      <c r="P173" s="268">
        <v>-6.0733057841564915E-2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2375.15</v>
      </c>
      <c r="F174" s="264">
        <v>2415.7833333333333</v>
      </c>
      <c r="G174" s="266">
        <v>2325.5166666666664</v>
      </c>
      <c r="H174" s="266">
        <v>2275.8833333333332</v>
      </c>
      <c r="I174" s="266">
        <v>2185.6166666666663</v>
      </c>
      <c r="J174" s="266">
        <v>2465.4166666666665</v>
      </c>
      <c r="K174" s="266">
        <v>2555.6833333333338</v>
      </c>
      <c r="L174" s="266">
        <v>2605.3166666666666</v>
      </c>
      <c r="M174" s="267">
        <v>2506.0500000000002</v>
      </c>
      <c r="N174" s="267">
        <v>2366.15</v>
      </c>
      <c r="O174" s="267">
        <v>4397625</v>
      </c>
      <c r="P174" s="268">
        <v>-2.2179604769448844E-2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2003.35</v>
      </c>
      <c r="F175" s="264">
        <v>2039.9333333333334</v>
      </c>
      <c r="G175" s="266">
        <v>1957.8666666666668</v>
      </c>
      <c r="H175" s="266">
        <v>1912.3833333333334</v>
      </c>
      <c r="I175" s="266">
        <v>1830.3166666666668</v>
      </c>
      <c r="J175" s="266">
        <v>2085.416666666667</v>
      </c>
      <c r="K175" s="266">
        <v>2167.4833333333336</v>
      </c>
      <c r="L175" s="266">
        <v>2212.9666666666667</v>
      </c>
      <c r="M175" s="267">
        <v>2122</v>
      </c>
      <c r="N175" s="267">
        <v>1994.45</v>
      </c>
      <c r="O175" s="267">
        <v>8677800</v>
      </c>
      <c r="P175" s="268">
        <v>1.5018597796336585E-2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1233.7</v>
      </c>
      <c r="F176" s="264">
        <v>1241.0666666666666</v>
      </c>
      <c r="G176" s="266">
        <v>1224.3833333333332</v>
      </c>
      <c r="H176" s="266">
        <v>1215.0666666666666</v>
      </c>
      <c r="I176" s="266">
        <v>1198.3833333333332</v>
      </c>
      <c r="J176" s="266">
        <v>1250.3833333333332</v>
      </c>
      <c r="K176" s="266">
        <v>1267.0666666666666</v>
      </c>
      <c r="L176" s="266">
        <v>1276.3833333333332</v>
      </c>
      <c r="M176" s="267">
        <v>1257.75</v>
      </c>
      <c r="N176" s="267">
        <v>1231.75</v>
      </c>
      <c r="O176" s="267">
        <v>16782500</v>
      </c>
      <c r="P176" s="268">
        <v>1.7528223410576353E-2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679</v>
      </c>
      <c r="F177" s="264">
        <v>692.19999999999993</v>
      </c>
      <c r="G177" s="266">
        <v>662.59999999999991</v>
      </c>
      <c r="H177" s="266">
        <v>646.19999999999993</v>
      </c>
      <c r="I177" s="266">
        <v>616.59999999999991</v>
      </c>
      <c r="J177" s="266">
        <v>708.59999999999991</v>
      </c>
      <c r="K177" s="266">
        <v>738.2</v>
      </c>
      <c r="L177" s="266">
        <v>754.59999999999991</v>
      </c>
      <c r="M177" s="267">
        <v>721.8</v>
      </c>
      <c r="N177" s="267">
        <v>675.8</v>
      </c>
      <c r="O177" s="267">
        <v>7314000</v>
      </c>
      <c r="P177" s="268">
        <v>-2.9265379255425043E-2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688.45</v>
      </c>
      <c r="F178" s="264">
        <v>694.68333333333339</v>
      </c>
      <c r="G178" s="266">
        <v>678.91666666666674</v>
      </c>
      <c r="H178" s="266">
        <v>669.38333333333333</v>
      </c>
      <c r="I178" s="266">
        <v>653.61666666666667</v>
      </c>
      <c r="J178" s="266">
        <v>704.21666666666681</v>
      </c>
      <c r="K178" s="266">
        <v>719.98333333333346</v>
      </c>
      <c r="L178" s="266">
        <v>729.51666666666688</v>
      </c>
      <c r="M178" s="267">
        <v>710.45</v>
      </c>
      <c r="N178" s="267">
        <v>685.15</v>
      </c>
      <c r="O178" s="267">
        <v>6576000</v>
      </c>
      <c r="P178" s="268">
        <v>-2.011622708985248E-2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986.2</v>
      </c>
      <c r="F179" s="264">
        <v>1007.3333333333334</v>
      </c>
      <c r="G179" s="266">
        <v>961.51666666666665</v>
      </c>
      <c r="H179" s="266">
        <v>936.83333333333326</v>
      </c>
      <c r="I179" s="266">
        <v>891.01666666666654</v>
      </c>
      <c r="J179" s="266">
        <v>1032.0166666666669</v>
      </c>
      <c r="K179" s="266">
        <v>1077.8333333333335</v>
      </c>
      <c r="L179" s="266">
        <v>1102.5166666666669</v>
      </c>
      <c r="M179" s="267">
        <v>1053.1500000000001</v>
      </c>
      <c r="N179" s="267">
        <v>982.65</v>
      </c>
      <c r="O179" s="267">
        <v>12556500</v>
      </c>
      <c r="P179" s="268">
        <v>5.469832763559087E-2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1700.9</v>
      </c>
      <c r="F180" s="264">
        <v>1731.2166666666669</v>
      </c>
      <c r="G180" s="266">
        <v>1663.7333333333338</v>
      </c>
      <c r="H180" s="266">
        <v>1626.5666666666668</v>
      </c>
      <c r="I180" s="266">
        <v>1559.0833333333337</v>
      </c>
      <c r="J180" s="266">
        <v>1768.3833333333339</v>
      </c>
      <c r="K180" s="266">
        <v>1835.866666666667</v>
      </c>
      <c r="L180" s="266">
        <v>1873.033333333334</v>
      </c>
      <c r="M180" s="267">
        <v>1798.7</v>
      </c>
      <c r="N180" s="267">
        <v>1694.05</v>
      </c>
      <c r="O180" s="267">
        <v>7516500</v>
      </c>
      <c r="P180" s="268">
        <v>2.3001020755358967E-2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980.05</v>
      </c>
      <c r="F181" s="264">
        <v>988.9</v>
      </c>
      <c r="G181" s="266">
        <v>963.3</v>
      </c>
      <c r="H181" s="266">
        <v>946.55</v>
      </c>
      <c r="I181" s="266">
        <v>920.94999999999993</v>
      </c>
      <c r="J181" s="266">
        <v>1005.65</v>
      </c>
      <c r="K181" s="266">
        <v>1031.25</v>
      </c>
      <c r="L181" s="266">
        <v>1048</v>
      </c>
      <c r="M181" s="267">
        <v>1014.5</v>
      </c>
      <c r="N181" s="267">
        <v>972.15</v>
      </c>
      <c r="O181" s="267">
        <v>8573400</v>
      </c>
      <c r="P181" s="268">
        <v>4.5778899989021848E-2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705.8</v>
      </c>
      <c r="F182" s="264">
        <v>714.83333333333337</v>
      </c>
      <c r="G182" s="266">
        <v>694.9666666666667</v>
      </c>
      <c r="H182" s="266">
        <v>684.13333333333333</v>
      </c>
      <c r="I182" s="266">
        <v>664.26666666666665</v>
      </c>
      <c r="J182" s="266">
        <v>725.66666666666674</v>
      </c>
      <c r="K182" s="266">
        <v>745.5333333333333</v>
      </c>
      <c r="L182" s="266">
        <v>756.36666666666679</v>
      </c>
      <c r="M182" s="267">
        <v>734.7</v>
      </c>
      <c r="N182" s="267">
        <v>704</v>
      </c>
      <c r="O182" s="267">
        <v>64582425</v>
      </c>
      <c r="P182" s="268">
        <v>-3.9778471275987871E-3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320.95</v>
      </c>
      <c r="F183" s="264">
        <v>329.2833333333333</v>
      </c>
      <c r="G183" s="266">
        <v>310.41666666666663</v>
      </c>
      <c r="H183" s="266">
        <v>299.88333333333333</v>
      </c>
      <c r="I183" s="266">
        <v>281.01666666666665</v>
      </c>
      <c r="J183" s="266">
        <v>339.81666666666661</v>
      </c>
      <c r="K183" s="266">
        <v>358.68333333333328</v>
      </c>
      <c r="L183" s="266">
        <v>369.21666666666658</v>
      </c>
      <c r="M183" s="267">
        <v>348.15</v>
      </c>
      <c r="N183" s="267">
        <v>318.75</v>
      </c>
      <c r="O183" s="267">
        <v>106744500</v>
      </c>
      <c r="P183" s="268">
        <v>-6.658291457286432E-3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129.9</v>
      </c>
      <c r="F184" s="264">
        <v>131.78333333333333</v>
      </c>
      <c r="G184" s="266">
        <v>127.21666666666667</v>
      </c>
      <c r="H184" s="266">
        <v>124.53333333333333</v>
      </c>
      <c r="I184" s="266">
        <v>119.96666666666667</v>
      </c>
      <c r="J184" s="266">
        <v>134.46666666666667</v>
      </c>
      <c r="K184" s="266">
        <v>139.03333333333333</v>
      </c>
      <c r="L184" s="266">
        <v>141.71666666666667</v>
      </c>
      <c r="M184" s="267">
        <v>136.35</v>
      </c>
      <c r="N184" s="267">
        <v>129.1</v>
      </c>
      <c r="O184" s="267">
        <v>219824000</v>
      </c>
      <c r="P184" s="268">
        <v>4.5997235138871438E-3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3795.35</v>
      </c>
      <c r="F185" s="264">
        <v>3830.6666666666665</v>
      </c>
      <c r="G185" s="266">
        <v>3746.7833333333328</v>
      </c>
      <c r="H185" s="266">
        <v>3698.2166666666662</v>
      </c>
      <c r="I185" s="266">
        <v>3614.3333333333326</v>
      </c>
      <c r="J185" s="266">
        <v>3879.2333333333331</v>
      </c>
      <c r="K185" s="266">
        <v>3963.1166666666672</v>
      </c>
      <c r="L185" s="266">
        <v>4011.6833333333334</v>
      </c>
      <c r="M185" s="267">
        <v>3914.55</v>
      </c>
      <c r="N185" s="267">
        <v>3782.1</v>
      </c>
      <c r="O185" s="267">
        <v>11442375</v>
      </c>
      <c r="P185" s="268">
        <v>5.0496449342887439E-2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1248.5999999999999</v>
      </c>
      <c r="F186" s="264">
        <v>1269.1666666666667</v>
      </c>
      <c r="G186" s="266">
        <v>1220.8833333333334</v>
      </c>
      <c r="H186" s="266">
        <v>1193.1666666666667</v>
      </c>
      <c r="I186" s="266">
        <v>1144.8833333333334</v>
      </c>
      <c r="J186" s="266">
        <v>1296.8833333333334</v>
      </c>
      <c r="K186" s="266">
        <v>1345.1666666666667</v>
      </c>
      <c r="L186" s="266">
        <v>1372.8833333333334</v>
      </c>
      <c r="M186" s="267">
        <v>1317.45</v>
      </c>
      <c r="N186" s="267">
        <v>1241.45</v>
      </c>
      <c r="O186" s="267">
        <v>14448000</v>
      </c>
      <c r="P186" s="268">
        <v>5.1574304554784053E-2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3564.45</v>
      </c>
      <c r="F187" s="264">
        <v>3593.3666666666663</v>
      </c>
      <c r="G187" s="266">
        <v>3522.1333333333328</v>
      </c>
      <c r="H187" s="266">
        <v>3479.8166666666666</v>
      </c>
      <c r="I187" s="266">
        <v>3408.583333333333</v>
      </c>
      <c r="J187" s="266">
        <v>3635.6833333333325</v>
      </c>
      <c r="K187" s="266">
        <v>3706.9166666666661</v>
      </c>
      <c r="L187" s="266">
        <v>3749.2333333333322</v>
      </c>
      <c r="M187" s="267">
        <v>3664.6</v>
      </c>
      <c r="N187" s="267">
        <v>3551.05</v>
      </c>
      <c r="O187" s="267">
        <v>4864625</v>
      </c>
      <c r="P187" s="268">
        <v>8.3430496178261426E-3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2147.1</v>
      </c>
      <c r="F188" s="264">
        <v>2162.5333333333333</v>
      </c>
      <c r="G188" s="266">
        <v>2120.4166666666665</v>
      </c>
      <c r="H188" s="266">
        <v>2093.7333333333331</v>
      </c>
      <c r="I188" s="266">
        <v>2051.6166666666663</v>
      </c>
      <c r="J188" s="266">
        <v>2189.2166666666667</v>
      </c>
      <c r="K188" s="266">
        <v>2231.3333333333335</v>
      </c>
      <c r="L188" s="266">
        <v>2258.0166666666669</v>
      </c>
      <c r="M188" s="267">
        <v>2204.65</v>
      </c>
      <c r="N188" s="267">
        <v>2135.85</v>
      </c>
      <c r="O188" s="267">
        <v>1656500</v>
      </c>
      <c r="P188" s="268">
        <v>-2.271386430678466E-2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2950.45</v>
      </c>
      <c r="F189" s="264">
        <v>2973.1</v>
      </c>
      <c r="G189" s="266">
        <v>2916.25</v>
      </c>
      <c r="H189" s="266">
        <v>2882.05</v>
      </c>
      <c r="I189" s="266">
        <v>2825.2000000000003</v>
      </c>
      <c r="J189" s="266">
        <v>3007.2999999999997</v>
      </c>
      <c r="K189" s="266">
        <v>3064.1499999999992</v>
      </c>
      <c r="L189" s="266">
        <v>3098.3499999999995</v>
      </c>
      <c r="M189" s="267">
        <v>3029.95</v>
      </c>
      <c r="N189" s="267">
        <v>2938.9</v>
      </c>
      <c r="O189" s="267">
        <v>3185600</v>
      </c>
      <c r="P189" s="268">
        <v>-3.7001209189842808E-2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1951.05</v>
      </c>
      <c r="F190" s="264">
        <v>1965.6666666666667</v>
      </c>
      <c r="G190" s="266">
        <v>1930.3833333333334</v>
      </c>
      <c r="H190" s="266">
        <v>1909.7166666666667</v>
      </c>
      <c r="I190" s="266">
        <v>1874.4333333333334</v>
      </c>
      <c r="J190" s="266">
        <v>1986.3333333333335</v>
      </c>
      <c r="K190" s="266">
        <v>2021.6166666666668</v>
      </c>
      <c r="L190" s="266">
        <v>2042.2833333333335</v>
      </c>
      <c r="M190" s="267">
        <v>2000.95</v>
      </c>
      <c r="N190" s="267">
        <v>1945</v>
      </c>
      <c r="O190" s="267">
        <v>7396200</v>
      </c>
      <c r="P190" s="268">
        <v>-1.4194464158978E-4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1686</v>
      </c>
      <c r="F191" s="264">
        <v>1711.3</v>
      </c>
      <c r="G191" s="266">
        <v>1655.6</v>
      </c>
      <c r="H191" s="266">
        <v>1625.2</v>
      </c>
      <c r="I191" s="266">
        <v>1569.5</v>
      </c>
      <c r="J191" s="266">
        <v>1741.6999999999998</v>
      </c>
      <c r="K191" s="266">
        <v>1797.4</v>
      </c>
      <c r="L191" s="266">
        <v>1827.7999999999997</v>
      </c>
      <c r="M191" s="267">
        <v>1767</v>
      </c>
      <c r="N191" s="267">
        <v>1680.9</v>
      </c>
      <c r="O191" s="267">
        <v>2988000</v>
      </c>
      <c r="P191" s="268">
        <v>-3.2258064516129031E-2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9863.35</v>
      </c>
      <c r="F192" s="264">
        <v>9939.65</v>
      </c>
      <c r="G192" s="266">
        <v>9773.7999999999993</v>
      </c>
      <c r="H192" s="266">
        <v>9684.25</v>
      </c>
      <c r="I192" s="266">
        <v>9518.4</v>
      </c>
      <c r="J192" s="266">
        <v>10029.199999999999</v>
      </c>
      <c r="K192" s="266">
        <v>10195.050000000001</v>
      </c>
      <c r="L192" s="266">
        <v>10284.599999999999</v>
      </c>
      <c r="M192" s="267">
        <v>10105.5</v>
      </c>
      <c r="N192" s="267">
        <v>9850.1</v>
      </c>
      <c r="O192" s="267">
        <v>2477200</v>
      </c>
      <c r="P192" s="268">
        <v>0.10141834511582411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572.6</v>
      </c>
      <c r="F193" s="264">
        <v>582.35</v>
      </c>
      <c r="G193" s="266">
        <v>560.20000000000005</v>
      </c>
      <c r="H193" s="266">
        <v>547.80000000000007</v>
      </c>
      <c r="I193" s="266">
        <v>525.65000000000009</v>
      </c>
      <c r="J193" s="266">
        <v>594.75</v>
      </c>
      <c r="K193" s="266">
        <v>616.89999999999986</v>
      </c>
      <c r="L193" s="266">
        <v>629.29999999999995</v>
      </c>
      <c r="M193" s="267">
        <v>604.5</v>
      </c>
      <c r="N193" s="267">
        <v>569.95000000000005</v>
      </c>
      <c r="O193" s="267">
        <v>36238800</v>
      </c>
      <c r="P193" s="268">
        <v>0.12607554029488993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251.65</v>
      </c>
      <c r="F194" s="264">
        <v>255.54999999999998</v>
      </c>
      <c r="G194" s="266">
        <v>246.95</v>
      </c>
      <c r="H194" s="266">
        <v>242.25</v>
      </c>
      <c r="I194" s="266">
        <v>233.65</v>
      </c>
      <c r="J194" s="266">
        <v>260.25</v>
      </c>
      <c r="K194" s="266">
        <v>268.84999999999991</v>
      </c>
      <c r="L194" s="266">
        <v>273.54999999999995</v>
      </c>
      <c r="M194" s="267">
        <v>264.14999999999998</v>
      </c>
      <c r="N194" s="267">
        <v>250.85</v>
      </c>
      <c r="O194" s="267">
        <v>83692300</v>
      </c>
      <c r="P194" s="268">
        <v>-4.9239605710540098E-2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928.3</v>
      </c>
      <c r="F195" s="264">
        <v>932.46666666666658</v>
      </c>
      <c r="G195" s="266">
        <v>905.78333333333319</v>
      </c>
      <c r="H195" s="266">
        <v>883.26666666666665</v>
      </c>
      <c r="I195" s="266">
        <v>856.58333333333326</v>
      </c>
      <c r="J195" s="266">
        <v>954.98333333333312</v>
      </c>
      <c r="K195" s="266">
        <v>981.66666666666652</v>
      </c>
      <c r="L195" s="266">
        <v>1004.1833333333331</v>
      </c>
      <c r="M195" s="267">
        <v>959.15</v>
      </c>
      <c r="N195" s="267">
        <v>909.95</v>
      </c>
      <c r="O195" s="267">
        <v>10630200</v>
      </c>
      <c r="P195" s="268">
        <v>-7.6662497394204707E-2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432.8</v>
      </c>
      <c r="F196" s="264">
        <v>437.91666666666669</v>
      </c>
      <c r="G196" s="266">
        <v>425.03333333333336</v>
      </c>
      <c r="H196" s="266">
        <v>417.26666666666665</v>
      </c>
      <c r="I196" s="266">
        <v>404.38333333333333</v>
      </c>
      <c r="J196" s="266">
        <v>445.68333333333339</v>
      </c>
      <c r="K196" s="266">
        <v>458.56666666666672</v>
      </c>
      <c r="L196" s="266">
        <v>466.33333333333343</v>
      </c>
      <c r="M196" s="267">
        <v>450.8</v>
      </c>
      <c r="N196" s="267">
        <v>430.15</v>
      </c>
      <c r="O196" s="267">
        <v>49375500</v>
      </c>
      <c r="P196" s="268">
        <v>-2.6901587489283708E-2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252.75</v>
      </c>
      <c r="F197" s="264">
        <v>259.59999999999997</v>
      </c>
      <c r="G197" s="266">
        <v>241.59999999999991</v>
      </c>
      <c r="H197" s="266">
        <v>230.44999999999993</v>
      </c>
      <c r="I197" s="266">
        <v>212.44999999999987</v>
      </c>
      <c r="J197" s="266">
        <v>270.74999999999994</v>
      </c>
      <c r="K197" s="266">
        <v>288.75000000000006</v>
      </c>
      <c r="L197" s="266">
        <v>299.89999999999998</v>
      </c>
      <c r="M197" s="267">
        <v>277.60000000000002</v>
      </c>
      <c r="N197" s="267">
        <v>248.45</v>
      </c>
      <c r="O197" s="267">
        <v>89535000</v>
      </c>
      <c r="P197" s="268">
        <v>-3.6387705023892547E-2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666.1</v>
      </c>
      <c r="F198" s="264">
        <v>674.98333333333335</v>
      </c>
      <c r="G198" s="266">
        <v>652.86666666666667</v>
      </c>
      <c r="H198" s="266">
        <v>639.63333333333333</v>
      </c>
      <c r="I198" s="266">
        <v>617.51666666666665</v>
      </c>
      <c r="J198" s="266">
        <v>688.2166666666667</v>
      </c>
      <c r="K198" s="266">
        <v>710.33333333333348</v>
      </c>
      <c r="L198" s="266">
        <v>723.56666666666672</v>
      </c>
      <c r="M198" s="267">
        <v>697.1</v>
      </c>
      <c r="N198" s="267">
        <v>661.75</v>
      </c>
      <c r="O198" s="267">
        <v>7404300</v>
      </c>
      <c r="P198" s="268">
        <v>-9.732280008777705E-2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8" t="s">
        <v>16</v>
      </c>
      <c r="B8" s="350"/>
      <c r="C8" s="353" t="s">
        <v>20</v>
      </c>
      <c r="D8" s="353" t="s">
        <v>21</v>
      </c>
      <c r="E8" s="345" t="s">
        <v>22</v>
      </c>
      <c r="F8" s="346"/>
      <c r="G8" s="347"/>
      <c r="H8" s="345" t="s">
        <v>23</v>
      </c>
      <c r="I8" s="346"/>
      <c r="J8" s="347"/>
      <c r="K8" s="26"/>
      <c r="L8" s="48"/>
      <c r="M8" s="48"/>
      <c r="N8" s="1"/>
      <c r="O8" s="1"/>
    </row>
    <row r="9" spans="1:15" ht="36" customHeight="1">
      <c r="A9" s="349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21150.15</v>
      </c>
      <c r="D10" s="34">
        <v>21276.833333333332</v>
      </c>
      <c r="E10" s="34">
        <v>20960.666666666664</v>
      </c>
      <c r="F10" s="34">
        <v>20771.183333333331</v>
      </c>
      <c r="G10" s="34">
        <v>20455.016666666663</v>
      </c>
      <c r="H10" s="34">
        <v>21466.316666666666</v>
      </c>
      <c r="I10" s="34">
        <v>21782.48333333333</v>
      </c>
      <c r="J10" s="34">
        <v>21971.966666666667</v>
      </c>
      <c r="K10" s="34">
        <v>21593</v>
      </c>
      <c r="L10" s="34">
        <v>21087.35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47445.3</v>
      </c>
      <c r="D11" s="34">
        <v>47604.700000000004</v>
      </c>
      <c r="E11" s="34">
        <v>47043.250000000007</v>
      </c>
      <c r="F11" s="34">
        <v>46641.200000000004</v>
      </c>
      <c r="G11" s="34">
        <v>46079.750000000007</v>
      </c>
      <c r="H11" s="34">
        <v>48006.750000000007</v>
      </c>
      <c r="I11" s="34">
        <v>48568.200000000004</v>
      </c>
      <c r="J11" s="34">
        <v>48970.250000000007</v>
      </c>
      <c r="K11" s="34">
        <v>48166.15</v>
      </c>
      <c r="L11" s="34">
        <v>47202.65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4609.1499999999996</v>
      </c>
      <c r="D12" s="36">
        <v>4680.9833333333336</v>
      </c>
      <c r="E12" s="36">
        <v>4520.9666666666672</v>
      </c>
      <c r="F12" s="36">
        <v>4432.7833333333338</v>
      </c>
      <c r="G12" s="36">
        <v>4272.7666666666673</v>
      </c>
      <c r="H12" s="36">
        <v>4769.166666666667</v>
      </c>
      <c r="I12" s="36">
        <v>4929.1833333333334</v>
      </c>
      <c r="J12" s="36">
        <v>5017.3666666666668</v>
      </c>
      <c r="K12" s="36">
        <v>4841</v>
      </c>
      <c r="L12" s="36">
        <v>4592.8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7004.95</v>
      </c>
      <c r="D13" s="36">
        <v>7080.8166666666666</v>
      </c>
      <c r="E13" s="36">
        <v>6917.333333333333</v>
      </c>
      <c r="F13" s="36">
        <v>6829.7166666666662</v>
      </c>
      <c r="G13" s="36">
        <v>6666.2333333333327</v>
      </c>
      <c r="H13" s="36">
        <v>7168.4333333333334</v>
      </c>
      <c r="I13" s="36">
        <v>7331.916666666667</v>
      </c>
      <c r="J13" s="36">
        <v>7419.5333333333338</v>
      </c>
      <c r="K13" s="36">
        <v>7244.3</v>
      </c>
      <c r="L13" s="36">
        <v>6993.2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34741</v>
      </c>
      <c r="D14" s="36">
        <v>35096.833333333336</v>
      </c>
      <c r="E14" s="36">
        <v>34265.166666666672</v>
      </c>
      <c r="F14" s="36">
        <v>33789.333333333336</v>
      </c>
      <c r="G14" s="36">
        <v>32957.666666666672</v>
      </c>
      <c r="H14" s="36">
        <v>35572.666666666672</v>
      </c>
      <c r="I14" s="36">
        <v>36404.333333333343</v>
      </c>
      <c r="J14" s="36">
        <v>36880.166666666672</v>
      </c>
      <c r="K14" s="36">
        <v>35928.5</v>
      </c>
      <c r="L14" s="36">
        <v>34621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7409.1</v>
      </c>
      <c r="D15" s="36">
        <v>7533.1500000000005</v>
      </c>
      <c r="E15" s="36">
        <v>7247.9500000000007</v>
      </c>
      <c r="F15" s="36">
        <v>7086.8</v>
      </c>
      <c r="G15" s="36">
        <v>6801.6</v>
      </c>
      <c r="H15" s="36">
        <v>7694.3000000000011</v>
      </c>
      <c r="I15" s="36">
        <v>7979.5</v>
      </c>
      <c r="J15" s="36">
        <v>8140.6500000000015</v>
      </c>
      <c r="K15" s="36">
        <v>7818.35</v>
      </c>
      <c r="L15" s="36">
        <v>7372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12560</v>
      </c>
      <c r="D16" s="36">
        <v>12727.033333333333</v>
      </c>
      <c r="E16" s="36">
        <v>12337.066666666666</v>
      </c>
      <c r="F16" s="36">
        <v>12114.133333333333</v>
      </c>
      <c r="G16" s="36">
        <v>11724.166666666666</v>
      </c>
      <c r="H16" s="36">
        <v>12949.966666666665</v>
      </c>
      <c r="I16" s="36">
        <v>13339.933333333332</v>
      </c>
      <c r="J16" s="36">
        <v>13562.866666666665</v>
      </c>
      <c r="K16" s="36">
        <v>13117</v>
      </c>
      <c r="L16" s="36">
        <v>12504.1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4614.3500000000004</v>
      </c>
      <c r="D17" s="36">
        <v>4690.5</v>
      </c>
      <c r="E17" s="36">
        <v>4486</v>
      </c>
      <c r="F17" s="36">
        <v>4357.6499999999996</v>
      </c>
      <c r="G17" s="36">
        <v>4153.1499999999996</v>
      </c>
      <c r="H17" s="36">
        <v>4818.8500000000004</v>
      </c>
      <c r="I17" s="36">
        <v>5023.3500000000004</v>
      </c>
      <c r="J17" s="36">
        <v>5151.7000000000007</v>
      </c>
      <c r="K17" s="31">
        <v>4895</v>
      </c>
      <c r="L17" s="31">
        <v>4562.1499999999996</v>
      </c>
      <c r="M17" s="31">
        <v>3.4767999999999999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22135.15</v>
      </c>
      <c r="D18" s="36">
        <v>22378.75</v>
      </c>
      <c r="E18" s="36">
        <v>21797.9</v>
      </c>
      <c r="F18" s="36">
        <v>21460.65</v>
      </c>
      <c r="G18" s="36">
        <v>20879.800000000003</v>
      </c>
      <c r="H18" s="36">
        <v>22716</v>
      </c>
      <c r="I18" s="36">
        <v>23296.85</v>
      </c>
      <c r="J18" s="36">
        <v>23634.1</v>
      </c>
      <c r="K18" s="31">
        <v>22959.599999999999</v>
      </c>
      <c r="L18" s="31">
        <v>22041.5</v>
      </c>
      <c r="M18" s="31">
        <v>0.24567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156.94999999999999</v>
      </c>
      <c r="D19" s="36">
        <v>159.75</v>
      </c>
      <c r="E19" s="36">
        <v>153</v>
      </c>
      <c r="F19" s="36">
        <v>149.05000000000001</v>
      </c>
      <c r="G19" s="36">
        <v>142.30000000000001</v>
      </c>
      <c r="H19" s="36">
        <v>163.69999999999999</v>
      </c>
      <c r="I19" s="36">
        <v>170.45</v>
      </c>
      <c r="J19" s="36">
        <v>174.39999999999998</v>
      </c>
      <c r="K19" s="31">
        <v>166.5</v>
      </c>
      <c r="L19" s="31">
        <v>155.80000000000001</v>
      </c>
      <c r="M19" s="31">
        <v>74.484880000000004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217.35</v>
      </c>
      <c r="D20" s="36">
        <v>222.5</v>
      </c>
      <c r="E20" s="36">
        <v>211.3</v>
      </c>
      <c r="F20" s="36">
        <v>205.25</v>
      </c>
      <c r="G20" s="36">
        <v>194.05</v>
      </c>
      <c r="H20" s="36">
        <v>228.55</v>
      </c>
      <c r="I20" s="36">
        <v>239.75</v>
      </c>
      <c r="J20" s="36">
        <v>245.8</v>
      </c>
      <c r="K20" s="31">
        <v>233.7</v>
      </c>
      <c r="L20" s="31">
        <v>216.45</v>
      </c>
      <c r="M20" s="31">
        <v>44.406689999999998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2086.65</v>
      </c>
      <c r="D21" s="36">
        <v>2124.5666666666671</v>
      </c>
      <c r="E21" s="36">
        <v>2032.0833333333339</v>
      </c>
      <c r="F21" s="36">
        <v>1977.5166666666669</v>
      </c>
      <c r="G21" s="36">
        <v>1885.0333333333338</v>
      </c>
      <c r="H21" s="36">
        <v>2179.1333333333341</v>
      </c>
      <c r="I21" s="36">
        <v>2271.6166666666668</v>
      </c>
      <c r="J21" s="36">
        <v>2326.1833333333343</v>
      </c>
      <c r="K21" s="31">
        <v>2217.0500000000002</v>
      </c>
      <c r="L21" s="31">
        <v>2070</v>
      </c>
      <c r="M21" s="31">
        <v>8.9575600000000009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2783.85</v>
      </c>
      <c r="D22" s="36">
        <v>2839.35</v>
      </c>
      <c r="E22" s="36">
        <v>2710.7</v>
      </c>
      <c r="F22" s="36">
        <v>2637.5499999999997</v>
      </c>
      <c r="G22" s="36">
        <v>2508.8999999999996</v>
      </c>
      <c r="H22" s="36">
        <v>2912.5</v>
      </c>
      <c r="I22" s="36">
        <v>3041.1500000000005</v>
      </c>
      <c r="J22" s="36">
        <v>3114.3</v>
      </c>
      <c r="K22" s="31">
        <v>2968</v>
      </c>
      <c r="L22" s="31">
        <v>2766.2</v>
      </c>
      <c r="M22" s="31">
        <v>34.177390000000003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1452.15</v>
      </c>
      <c r="D23" s="36">
        <v>1468.8500000000001</v>
      </c>
      <c r="E23" s="36">
        <v>1368.3000000000002</v>
      </c>
      <c r="F23" s="36">
        <v>1284.45</v>
      </c>
      <c r="G23" s="36">
        <v>1183.9000000000001</v>
      </c>
      <c r="H23" s="36">
        <v>1552.7000000000003</v>
      </c>
      <c r="I23" s="36">
        <v>1653.25</v>
      </c>
      <c r="J23" s="36">
        <v>1737.1000000000004</v>
      </c>
      <c r="K23" s="31">
        <v>1569.4</v>
      </c>
      <c r="L23" s="31">
        <v>1385</v>
      </c>
      <c r="M23" s="31">
        <v>22.336639999999999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1012.15</v>
      </c>
      <c r="D24" s="36">
        <v>1033.6666666666667</v>
      </c>
      <c r="E24" s="36">
        <v>983.48333333333358</v>
      </c>
      <c r="F24" s="36">
        <v>954.81666666666683</v>
      </c>
      <c r="G24" s="36">
        <v>904.63333333333367</v>
      </c>
      <c r="H24" s="36">
        <v>1062.3333333333335</v>
      </c>
      <c r="I24" s="36">
        <v>1112.5166666666664</v>
      </c>
      <c r="J24" s="36">
        <v>1141.1833333333334</v>
      </c>
      <c r="K24" s="31">
        <v>1083.8499999999999</v>
      </c>
      <c r="L24" s="31">
        <v>1005</v>
      </c>
      <c r="M24" s="31">
        <v>84.675640000000001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508.8</v>
      </c>
      <c r="D25" s="36">
        <v>519.16666666666663</v>
      </c>
      <c r="E25" s="36">
        <v>498.33333333333326</v>
      </c>
      <c r="F25" s="36">
        <v>487.86666666666662</v>
      </c>
      <c r="G25" s="36">
        <v>467.03333333333325</v>
      </c>
      <c r="H25" s="36">
        <v>529.63333333333321</v>
      </c>
      <c r="I25" s="36">
        <v>550.46666666666647</v>
      </c>
      <c r="J25" s="36">
        <v>560.93333333333328</v>
      </c>
      <c r="K25" s="31">
        <v>540</v>
      </c>
      <c r="L25" s="31">
        <v>508.7</v>
      </c>
      <c r="M25" s="31">
        <v>28.490649999999999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4877.3500000000004</v>
      </c>
      <c r="D26" s="36">
        <v>4917.0166666666664</v>
      </c>
      <c r="E26" s="36">
        <v>4825.0333333333328</v>
      </c>
      <c r="F26" s="36">
        <v>4772.7166666666662</v>
      </c>
      <c r="G26" s="36">
        <v>4680.7333333333327</v>
      </c>
      <c r="H26" s="36">
        <v>4969.333333333333</v>
      </c>
      <c r="I26" s="36">
        <v>5061.3166666666666</v>
      </c>
      <c r="J26" s="36">
        <v>5113.6333333333332</v>
      </c>
      <c r="K26" s="31">
        <v>5009</v>
      </c>
      <c r="L26" s="31">
        <v>4864.7</v>
      </c>
      <c r="M26" s="31">
        <v>1.885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490.45</v>
      </c>
      <c r="D27" s="36">
        <v>500.91666666666669</v>
      </c>
      <c r="E27" s="36">
        <v>475.53333333333342</v>
      </c>
      <c r="F27" s="36">
        <v>460.61666666666673</v>
      </c>
      <c r="G27" s="36">
        <v>435.23333333333346</v>
      </c>
      <c r="H27" s="36">
        <v>515.83333333333337</v>
      </c>
      <c r="I27" s="36">
        <v>541.2166666666667</v>
      </c>
      <c r="J27" s="36">
        <v>556.13333333333333</v>
      </c>
      <c r="K27" s="31">
        <v>526.29999999999995</v>
      </c>
      <c r="L27" s="31">
        <v>486</v>
      </c>
      <c r="M27" s="31">
        <v>54.344279999999998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5402.2</v>
      </c>
      <c r="D28" s="36">
        <v>5461.0333333333338</v>
      </c>
      <c r="E28" s="36">
        <v>5316.2666666666673</v>
      </c>
      <c r="F28" s="36">
        <v>5230.3333333333339</v>
      </c>
      <c r="G28" s="36">
        <v>5085.5666666666675</v>
      </c>
      <c r="H28" s="36">
        <v>5546.9666666666672</v>
      </c>
      <c r="I28" s="36">
        <v>5691.7333333333336</v>
      </c>
      <c r="J28" s="36">
        <v>5777.666666666667</v>
      </c>
      <c r="K28" s="31">
        <v>5605.8</v>
      </c>
      <c r="L28" s="31">
        <v>5375.1</v>
      </c>
      <c r="M28" s="31">
        <v>4.3704400000000003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431.3</v>
      </c>
      <c r="D29" s="36">
        <v>439.66666666666669</v>
      </c>
      <c r="E29" s="36">
        <v>418.98333333333335</v>
      </c>
      <c r="F29" s="36">
        <v>406.66666666666669</v>
      </c>
      <c r="G29" s="36">
        <v>385.98333333333335</v>
      </c>
      <c r="H29" s="36">
        <v>451.98333333333335</v>
      </c>
      <c r="I29" s="36">
        <v>472.66666666666663</v>
      </c>
      <c r="J29" s="36">
        <v>484.98333333333335</v>
      </c>
      <c r="K29" s="31">
        <v>460.35</v>
      </c>
      <c r="L29" s="31">
        <v>427.35</v>
      </c>
      <c r="M29" s="31">
        <v>40.425600000000003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170</v>
      </c>
      <c r="D30" s="36">
        <v>172.58333333333334</v>
      </c>
      <c r="E30" s="36">
        <v>166.2166666666667</v>
      </c>
      <c r="F30" s="36">
        <v>162.43333333333337</v>
      </c>
      <c r="G30" s="36">
        <v>156.06666666666672</v>
      </c>
      <c r="H30" s="36">
        <v>176.36666666666667</v>
      </c>
      <c r="I30" s="36">
        <v>182.73333333333329</v>
      </c>
      <c r="J30" s="36">
        <v>186.51666666666665</v>
      </c>
      <c r="K30" s="31">
        <v>178.95</v>
      </c>
      <c r="L30" s="31">
        <v>168.8</v>
      </c>
      <c r="M30" s="31">
        <v>221.42946000000001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3297.15</v>
      </c>
      <c r="D31" s="36">
        <v>3313.25</v>
      </c>
      <c r="E31" s="36">
        <v>3266.55</v>
      </c>
      <c r="F31" s="36">
        <v>3235.9500000000003</v>
      </c>
      <c r="G31" s="36">
        <v>3189.2500000000005</v>
      </c>
      <c r="H31" s="36">
        <v>3343.85</v>
      </c>
      <c r="I31" s="36">
        <v>3390.5499999999997</v>
      </c>
      <c r="J31" s="36">
        <v>3421.1499999999996</v>
      </c>
      <c r="K31" s="31">
        <v>3359.95</v>
      </c>
      <c r="L31" s="31">
        <v>3282.65</v>
      </c>
      <c r="M31" s="31">
        <v>9.7976200000000002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1865</v>
      </c>
      <c r="D32" s="36">
        <v>1891.8666666666668</v>
      </c>
      <c r="E32" s="36">
        <v>1825.8833333333337</v>
      </c>
      <c r="F32" s="36">
        <v>1786.7666666666669</v>
      </c>
      <c r="G32" s="36">
        <v>1720.7833333333338</v>
      </c>
      <c r="H32" s="36">
        <v>1930.9833333333336</v>
      </c>
      <c r="I32" s="36">
        <v>1996.9666666666667</v>
      </c>
      <c r="J32" s="36">
        <v>2036.0833333333335</v>
      </c>
      <c r="K32" s="31">
        <v>1957.85</v>
      </c>
      <c r="L32" s="31">
        <v>1852.75</v>
      </c>
      <c r="M32" s="31">
        <v>7.8608399999999996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960.7</v>
      </c>
      <c r="D33" s="36">
        <v>982.31666666666661</v>
      </c>
      <c r="E33" s="36">
        <v>905.13333333333321</v>
      </c>
      <c r="F33" s="36">
        <v>849.56666666666661</v>
      </c>
      <c r="G33" s="36">
        <v>772.38333333333321</v>
      </c>
      <c r="H33" s="36">
        <v>1037.8833333333332</v>
      </c>
      <c r="I33" s="36">
        <v>1115.0666666666666</v>
      </c>
      <c r="J33" s="36">
        <v>1170.6333333333332</v>
      </c>
      <c r="K33" s="31">
        <v>1059.5</v>
      </c>
      <c r="L33" s="31">
        <v>926.75</v>
      </c>
      <c r="M33" s="31">
        <v>38.275649999999999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760.05</v>
      </c>
      <c r="D34" s="36">
        <v>755.69999999999993</v>
      </c>
      <c r="E34" s="36">
        <v>739.24999999999989</v>
      </c>
      <c r="F34" s="36">
        <v>718.44999999999993</v>
      </c>
      <c r="G34" s="36">
        <v>701.99999999999989</v>
      </c>
      <c r="H34" s="36">
        <v>776.49999999999989</v>
      </c>
      <c r="I34" s="36">
        <v>792.94999999999993</v>
      </c>
      <c r="J34" s="36">
        <v>813.74999999999989</v>
      </c>
      <c r="K34" s="31">
        <v>772.15</v>
      </c>
      <c r="L34" s="31">
        <v>734.9</v>
      </c>
      <c r="M34" s="31">
        <v>57.177289999999999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1032.8</v>
      </c>
      <c r="D35" s="36">
        <v>1047.25</v>
      </c>
      <c r="E35" s="36">
        <v>1012.55</v>
      </c>
      <c r="F35" s="36">
        <v>992.3</v>
      </c>
      <c r="G35" s="36">
        <v>957.59999999999991</v>
      </c>
      <c r="H35" s="36">
        <v>1067.5</v>
      </c>
      <c r="I35" s="36">
        <v>1102.1999999999998</v>
      </c>
      <c r="J35" s="36">
        <v>1122.45</v>
      </c>
      <c r="K35" s="31">
        <v>1081.95</v>
      </c>
      <c r="L35" s="31">
        <v>1027</v>
      </c>
      <c r="M35" s="31">
        <v>34.742040000000003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345.95</v>
      </c>
      <c r="D36" s="36">
        <v>353.18333333333334</v>
      </c>
      <c r="E36" s="36">
        <v>336.76666666666665</v>
      </c>
      <c r="F36" s="36">
        <v>327.58333333333331</v>
      </c>
      <c r="G36" s="36">
        <v>311.16666666666663</v>
      </c>
      <c r="H36" s="36">
        <v>362.36666666666667</v>
      </c>
      <c r="I36" s="36">
        <v>378.7833333333333</v>
      </c>
      <c r="J36" s="36">
        <v>387.9666666666667</v>
      </c>
      <c r="K36" s="31">
        <v>369.6</v>
      </c>
      <c r="L36" s="31">
        <v>344</v>
      </c>
      <c r="M36" s="31">
        <v>31.364439999999998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1110.25</v>
      </c>
      <c r="D37" s="36">
        <v>1112.2666666666667</v>
      </c>
      <c r="E37" s="36">
        <v>1100.6833333333334</v>
      </c>
      <c r="F37" s="36">
        <v>1091.1166666666668</v>
      </c>
      <c r="G37" s="36">
        <v>1079.5333333333335</v>
      </c>
      <c r="H37" s="36">
        <v>1121.8333333333333</v>
      </c>
      <c r="I37" s="36">
        <v>1133.4166666666667</v>
      </c>
      <c r="J37" s="36">
        <v>1142.9833333333331</v>
      </c>
      <c r="K37" s="31">
        <v>1123.8499999999999</v>
      </c>
      <c r="L37" s="31">
        <v>1102.7</v>
      </c>
      <c r="M37" s="31">
        <v>98.48057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6364.45</v>
      </c>
      <c r="D38" s="36">
        <v>6393.4833333333336</v>
      </c>
      <c r="E38" s="36">
        <v>6320.9666666666672</v>
      </c>
      <c r="F38" s="36">
        <v>6277.4833333333336</v>
      </c>
      <c r="G38" s="36">
        <v>6204.9666666666672</v>
      </c>
      <c r="H38" s="36">
        <v>6436.9666666666672</v>
      </c>
      <c r="I38" s="36">
        <v>6509.4833333333336</v>
      </c>
      <c r="J38" s="36">
        <v>6552.9666666666672</v>
      </c>
      <c r="K38" s="31">
        <v>6466</v>
      </c>
      <c r="L38" s="31">
        <v>6350</v>
      </c>
      <c r="M38" s="31">
        <v>3.8586299999999998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1680.9</v>
      </c>
      <c r="D39" s="36">
        <v>1697.9666666666665</v>
      </c>
      <c r="E39" s="36">
        <v>1654.9333333333329</v>
      </c>
      <c r="F39" s="36">
        <v>1628.9666666666665</v>
      </c>
      <c r="G39" s="36">
        <v>1585.9333333333329</v>
      </c>
      <c r="H39" s="36">
        <v>1723.9333333333329</v>
      </c>
      <c r="I39" s="36">
        <v>1766.9666666666662</v>
      </c>
      <c r="J39" s="36">
        <v>1792.9333333333329</v>
      </c>
      <c r="K39" s="31">
        <v>1741</v>
      </c>
      <c r="L39" s="31">
        <v>1672</v>
      </c>
      <c r="M39" s="31">
        <v>15.400090000000001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7869.65</v>
      </c>
      <c r="D40" s="36">
        <v>7865.3</v>
      </c>
      <c r="E40" s="36">
        <v>7816.35</v>
      </c>
      <c r="F40" s="36">
        <v>7763.05</v>
      </c>
      <c r="G40" s="36">
        <v>7714.1</v>
      </c>
      <c r="H40" s="36">
        <v>7918.6</v>
      </c>
      <c r="I40" s="36">
        <v>7967.5499999999993</v>
      </c>
      <c r="J40" s="36">
        <v>8020.85</v>
      </c>
      <c r="K40" s="31">
        <v>7914.25</v>
      </c>
      <c r="L40" s="31">
        <v>7812</v>
      </c>
      <c r="M40" s="31">
        <v>0.27756999999999998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7493.95</v>
      </c>
      <c r="D41" s="36">
        <v>7549.7</v>
      </c>
      <c r="E41" s="36">
        <v>7404.4</v>
      </c>
      <c r="F41" s="36">
        <v>7314.8499999999995</v>
      </c>
      <c r="G41" s="36">
        <v>7169.5499999999993</v>
      </c>
      <c r="H41" s="36">
        <v>7639.25</v>
      </c>
      <c r="I41" s="36">
        <v>7784.5500000000011</v>
      </c>
      <c r="J41" s="36">
        <v>7874.1</v>
      </c>
      <c r="K41" s="31">
        <v>7695</v>
      </c>
      <c r="L41" s="31">
        <v>7460.15</v>
      </c>
      <c r="M41" s="31">
        <v>8.7454599999999996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2435.65</v>
      </c>
      <c r="D42" s="36">
        <v>2465.8000000000002</v>
      </c>
      <c r="E42" s="36">
        <v>2389.9000000000005</v>
      </c>
      <c r="F42" s="36">
        <v>2344.1500000000005</v>
      </c>
      <c r="G42" s="36">
        <v>2268.2500000000009</v>
      </c>
      <c r="H42" s="36">
        <v>2511.5500000000002</v>
      </c>
      <c r="I42" s="36">
        <v>2587.4499999999998</v>
      </c>
      <c r="J42" s="36">
        <v>2633.2</v>
      </c>
      <c r="K42" s="31">
        <v>2541.6999999999998</v>
      </c>
      <c r="L42" s="31">
        <v>2420.0500000000002</v>
      </c>
      <c r="M42" s="31">
        <v>2.6038600000000001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239.3</v>
      </c>
      <c r="D43" s="36">
        <v>242.56666666666669</v>
      </c>
      <c r="E43" s="36">
        <v>234.18333333333339</v>
      </c>
      <c r="F43" s="36">
        <v>229.06666666666669</v>
      </c>
      <c r="G43" s="36">
        <v>220.68333333333339</v>
      </c>
      <c r="H43" s="36">
        <v>247.68333333333339</v>
      </c>
      <c r="I43" s="36">
        <v>256.06666666666666</v>
      </c>
      <c r="J43" s="36">
        <v>261.18333333333339</v>
      </c>
      <c r="K43" s="31">
        <v>250.95</v>
      </c>
      <c r="L43" s="31">
        <v>237.45</v>
      </c>
      <c r="M43" s="31">
        <v>108.6027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219.3</v>
      </c>
      <c r="D44" s="36">
        <v>221.98333333333335</v>
      </c>
      <c r="E44" s="36">
        <v>214.4666666666667</v>
      </c>
      <c r="F44" s="36">
        <v>209.63333333333335</v>
      </c>
      <c r="G44" s="36">
        <v>202.1166666666667</v>
      </c>
      <c r="H44" s="36">
        <v>226.81666666666669</v>
      </c>
      <c r="I44" s="36">
        <v>234.33333333333334</v>
      </c>
      <c r="J44" s="36">
        <v>239.16666666666669</v>
      </c>
      <c r="K44" s="31">
        <v>229.5</v>
      </c>
      <c r="L44" s="31">
        <v>217.15</v>
      </c>
      <c r="M44" s="31">
        <v>246.08319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107.85</v>
      </c>
      <c r="D45" s="36">
        <v>109.75</v>
      </c>
      <c r="E45" s="36">
        <v>105.1</v>
      </c>
      <c r="F45" s="36">
        <v>102.35</v>
      </c>
      <c r="G45" s="36">
        <v>97.699999999999989</v>
      </c>
      <c r="H45" s="36">
        <v>112.5</v>
      </c>
      <c r="I45" s="36">
        <v>117.15</v>
      </c>
      <c r="J45" s="36">
        <v>119.9</v>
      </c>
      <c r="K45" s="31">
        <v>114.4</v>
      </c>
      <c r="L45" s="31">
        <v>107</v>
      </c>
      <c r="M45" s="31">
        <v>335.38886000000002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1633.25</v>
      </c>
      <c r="D46" s="36">
        <v>1644.5</v>
      </c>
      <c r="E46" s="36">
        <v>1564.75</v>
      </c>
      <c r="F46" s="36">
        <v>1496.25</v>
      </c>
      <c r="G46" s="36">
        <v>1416.5</v>
      </c>
      <c r="H46" s="36">
        <v>1713</v>
      </c>
      <c r="I46" s="36">
        <v>1792.75</v>
      </c>
      <c r="J46" s="36">
        <v>1861.25</v>
      </c>
      <c r="K46" s="31">
        <v>1724.25</v>
      </c>
      <c r="L46" s="31">
        <v>1576</v>
      </c>
      <c r="M46" s="31">
        <v>8.3303799999999999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167.25</v>
      </c>
      <c r="D47" s="36">
        <v>169.9</v>
      </c>
      <c r="E47" s="36">
        <v>163.5</v>
      </c>
      <c r="F47" s="36">
        <v>159.75</v>
      </c>
      <c r="G47" s="36">
        <v>153.35</v>
      </c>
      <c r="H47" s="36">
        <v>173.65</v>
      </c>
      <c r="I47" s="36">
        <v>180.05000000000004</v>
      </c>
      <c r="J47" s="36">
        <v>183.8</v>
      </c>
      <c r="K47" s="31">
        <v>176.3</v>
      </c>
      <c r="L47" s="31">
        <v>166.15</v>
      </c>
      <c r="M47" s="31">
        <v>245.11237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572.54999999999995</v>
      </c>
      <c r="D48" s="36">
        <v>580.26666666666665</v>
      </c>
      <c r="E48" s="36">
        <v>562.58333333333326</v>
      </c>
      <c r="F48" s="36">
        <v>552.61666666666656</v>
      </c>
      <c r="G48" s="36">
        <v>534.93333333333317</v>
      </c>
      <c r="H48" s="36">
        <v>590.23333333333335</v>
      </c>
      <c r="I48" s="36">
        <v>607.91666666666674</v>
      </c>
      <c r="J48" s="36">
        <v>617.88333333333344</v>
      </c>
      <c r="K48" s="31">
        <v>597.95000000000005</v>
      </c>
      <c r="L48" s="31">
        <v>570.29999999999995</v>
      </c>
      <c r="M48" s="31">
        <v>17.957799999999999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1176.1500000000001</v>
      </c>
      <c r="D49" s="36">
        <v>1184.2333333333333</v>
      </c>
      <c r="E49" s="36">
        <v>1141.4666666666667</v>
      </c>
      <c r="F49" s="36">
        <v>1106.7833333333333</v>
      </c>
      <c r="G49" s="36">
        <v>1064.0166666666667</v>
      </c>
      <c r="H49" s="36">
        <v>1218.9166666666667</v>
      </c>
      <c r="I49" s="36">
        <v>1261.6833333333336</v>
      </c>
      <c r="J49" s="36">
        <v>1296.3666666666668</v>
      </c>
      <c r="K49" s="31">
        <v>1227</v>
      </c>
      <c r="L49" s="31">
        <v>1149.55</v>
      </c>
      <c r="M49" s="31">
        <v>12.1839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971.55</v>
      </c>
      <c r="D50" s="36">
        <v>978.06666666666661</v>
      </c>
      <c r="E50" s="36">
        <v>962.48333333333323</v>
      </c>
      <c r="F50" s="36">
        <v>953.41666666666663</v>
      </c>
      <c r="G50" s="36">
        <v>937.83333333333326</v>
      </c>
      <c r="H50" s="36">
        <v>987.13333333333321</v>
      </c>
      <c r="I50" s="36">
        <v>1002.7166666666667</v>
      </c>
      <c r="J50" s="36">
        <v>1011.7833333333332</v>
      </c>
      <c r="K50" s="31">
        <v>993.65</v>
      </c>
      <c r="L50" s="31">
        <v>969</v>
      </c>
      <c r="M50" s="31">
        <v>39.905909999999999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172</v>
      </c>
      <c r="D51" s="36">
        <v>177.35</v>
      </c>
      <c r="E51" s="36">
        <v>164.25</v>
      </c>
      <c r="F51" s="36">
        <v>156.5</v>
      </c>
      <c r="G51" s="36">
        <v>143.4</v>
      </c>
      <c r="H51" s="36">
        <v>185.1</v>
      </c>
      <c r="I51" s="36">
        <v>198.19999999999996</v>
      </c>
      <c r="J51" s="36">
        <v>205.95</v>
      </c>
      <c r="K51" s="31">
        <v>190.45</v>
      </c>
      <c r="L51" s="31">
        <v>169.6</v>
      </c>
      <c r="M51" s="31">
        <v>394.96283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242.6</v>
      </c>
      <c r="D52" s="36">
        <v>246.51666666666665</v>
      </c>
      <c r="E52" s="36">
        <v>237.48333333333329</v>
      </c>
      <c r="F52" s="36">
        <v>232.36666666666665</v>
      </c>
      <c r="G52" s="36">
        <v>223.33333333333329</v>
      </c>
      <c r="H52" s="36">
        <v>251.6333333333333</v>
      </c>
      <c r="I52" s="36">
        <v>260.66666666666663</v>
      </c>
      <c r="J52" s="36">
        <v>265.7833333333333</v>
      </c>
      <c r="K52" s="31">
        <v>255.55</v>
      </c>
      <c r="L52" s="31">
        <v>241.4</v>
      </c>
      <c r="M52" s="31">
        <v>35.321829999999999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21494.15</v>
      </c>
      <c r="D53" s="36">
        <v>21645.8</v>
      </c>
      <c r="E53" s="36">
        <v>21213.949999999997</v>
      </c>
      <c r="F53" s="36">
        <v>20933.749999999996</v>
      </c>
      <c r="G53" s="36">
        <v>20501.899999999994</v>
      </c>
      <c r="H53" s="36">
        <v>21926</v>
      </c>
      <c r="I53" s="36">
        <v>22357.85</v>
      </c>
      <c r="J53" s="36">
        <v>22638.050000000003</v>
      </c>
      <c r="K53" s="31">
        <v>22077.65</v>
      </c>
      <c r="L53" s="31">
        <v>21365.599999999999</v>
      </c>
      <c r="M53" s="31">
        <v>0.30828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439.45</v>
      </c>
      <c r="D54" s="36">
        <v>444.38333333333338</v>
      </c>
      <c r="E54" s="36">
        <v>433.41666666666674</v>
      </c>
      <c r="F54" s="36">
        <v>427.38333333333338</v>
      </c>
      <c r="G54" s="36">
        <v>416.41666666666674</v>
      </c>
      <c r="H54" s="36">
        <v>450.41666666666674</v>
      </c>
      <c r="I54" s="36">
        <v>461.38333333333333</v>
      </c>
      <c r="J54" s="36">
        <v>467.41666666666674</v>
      </c>
      <c r="K54" s="31">
        <v>455.35</v>
      </c>
      <c r="L54" s="31">
        <v>438.35</v>
      </c>
      <c r="M54" s="31">
        <v>86.739890000000003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4954.95</v>
      </c>
      <c r="D55" s="36">
        <v>4974.3</v>
      </c>
      <c r="E55" s="36">
        <v>4896.6500000000005</v>
      </c>
      <c r="F55" s="36">
        <v>4838.3500000000004</v>
      </c>
      <c r="G55" s="36">
        <v>4760.7000000000007</v>
      </c>
      <c r="H55" s="36">
        <v>5032.6000000000004</v>
      </c>
      <c r="I55" s="36">
        <v>5110.25</v>
      </c>
      <c r="J55" s="36">
        <v>5168.55</v>
      </c>
      <c r="K55" s="31">
        <v>5051.95</v>
      </c>
      <c r="L55" s="31">
        <v>4916</v>
      </c>
      <c r="M55" s="31">
        <v>4.5794199999999998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425.95</v>
      </c>
      <c r="D56" s="36">
        <v>433.41666666666669</v>
      </c>
      <c r="E56" s="36">
        <v>416.53333333333336</v>
      </c>
      <c r="F56" s="36">
        <v>407.11666666666667</v>
      </c>
      <c r="G56" s="36">
        <v>390.23333333333335</v>
      </c>
      <c r="H56" s="36">
        <v>442.83333333333337</v>
      </c>
      <c r="I56" s="36">
        <v>459.7166666666667</v>
      </c>
      <c r="J56" s="36">
        <v>469.13333333333338</v>
      </c>
      <c r="K56" s="31">
        <v>450.3</v>
      </c>
      <c r="L56" s="31">
        <v>424</v>
      </c>
      <c r="M56" s="31">
        <v>78.086020000000005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448.9</v>
      </c>
      <c r="D57" s="36">
        <v>449.95</v>
      </c>
      <c r="E57" s="36">
        <v>441</v>
      </c>
      <c r="F57" s="36">
        <v>433.1</v>
      </c>
      <c r="G57" s="36">
        <v>424.15000000000003</v>
      </c>
      <c r="H57" s="36">
        <v>457.84999999999997</v>
      </c>
      <c r="I57" s="36">
        <v>466.7999999999999</v>
      </c>
      <c r="J57" s="36">
        <v>474.69999999999993</v>
      </c>
      <c r="K57" s="31">
        <v>458.9</v>
      </c>
      <c r="L57" s="31">
        <v>442.05</v>
      </c>
      <c r="M57" s="31">
        <v>30.527259999999998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1239.1500000000001</v>
      </c>
      <c r="D58" s="36">
        <v>1242.25</v>
      </c>
      <c r="E58" s="36">
        <v>1226.7</v>
      </c>
      <c r="F58" s="36">
        <v>1214.25</v>
      </c>
      <c r="G58" s="36">
        <v>1198.7</v>
      </c>
      <c r="H58" s="36">
        <v>1254.7</v>
      </c>
      <c r="I58" s="36">
        <v>1270.2500000000002</v>
      </c>
      <c r="J58" s="36">
        <v>1282.7</v>
      </c>
      <c r="K58" s="31">
        <v>1257.8</v>
      </c>
      <c r="L58" s="31">
        <v>1229.8</v>
      </c>
      <c r="M58" s="31">
        <v>25.253219999999999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1236.2</v>
      </c>
      <c r="D59" s="36">
        <v>1238.3999999999999</v>
      </c>
      <c r="E59" s="36">
        <v>1228.7999999999997</v>
      </c>
      <c r="F59" s="36">
        <v>1221.3999999999999</v>
      </c>
      <c r="G59" s="36">
        <v>1211.7999999999997</v>
      </c>
      <c r="H59" s="36">
        <v>1245.7999999999997</v>
      </c>
      <c r="I59" s="36">
        <v>1255.3999999999996</v>
      </c>
      <c r="J59" s="36">
        <v>1262.7999999999997</v>
      </c>
      <c r="K59" s="31">
        <v>1248</v>
      </c>
      <c r="L59" s="31">
        <v>1231</v>
      </c>
      <c r="M59" s="31">
        <v>24.848189999999999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352.15</v>
      </c>
      <c r="D60" s="36">
        <v>357.98333333333335</v>
      </c>
      <c r="E60" s="36">
        <v>344.16666666666669</v>
      </c>
      <c r="F60" s="36">
        <v>336.18333333333334</v>
      </c>
      <c r="G60" s="36">
        <v>322.36666666666667</v>
      </c>
      <c r="H60" s="36">
        <v>365.9666666666667</v>
      </c>
      <c r="I60" s="36">
        <v>379.7833333333333</v>
      </c>
      <c r="J60" s="36">
        <v>387.76666666666671</v>
      </c>
      <c r="K60" s="31">
        <v>371.8</v>
      </c>
      <c r="L60" s="31">
        <v>350</v>
      </c>
      <c r="M60" s="31">
        <v>232.24408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6039.05</v>
      </c>
      <c r="D61" s="36">
        <v>6137.1166666666659</v>
      </c>
      <c r="E61" s="36">
        <v>5916.8333333333321</v>
      </c>
      <c r="F61" s="36">
        <v>5794.6166666666659</v>
      </c>
      <c r="G61" s="36">
        <v>5574.3333333333321</v>
      </c>
      <c r="H61" s="36">
        <v>6259.3333333333321</v>
      </c>
      <c r="I61" s="36">
        <v>6479.6166666666668</v>
      </c>
      <c r="J61" s="36">
        <v>6601.8333333333321</v>
      </c>
      <c r="K61" s="31">
        <v>6357.4</v>
      </c>
      <c r="L61" s="31">
        <v>6014.9</v>
      </c>
      <c r="M61" s="31">
        <v>4.8552999999999997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2369.6</v>
      </c>
      <c r="D62" s="36">
        <v>2387.583333333333</v>
      </c>
      <c r="E62" s="36">
        <v>2340.2166666666662</v>
      </c>
      <c r="F62" s="36">
        <v>2310.833333333333</v>
      </c>
      <c r="G62" s="36">
        <v>2263.4666666666662</v>
      </c>
      <c r="H62" s="36">
        <v>2416.9666666666662</v>
      </c>
      <c r="I62" s="36">
        <v>2464.333333333333</v>
      </c>
      <c r="J62" s="36">
        <v>2493.7166666666662</v>
      </c>
      <c r="K62" s="31">
        <v>2434.9499999999998</v>
      </c>
      <c r="L62" s="31">
        <v>2358.1999999999998</v>
      </c>
      <c r="M62" s="31">
        <v>3.0660400000000001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830.6</v>
      </c>
      <c r="D63" s="36">
        <v>842.88333333333333</v>
      </c>
      <c r="E63" s="36">
        <v>809.81666666666661</v>
      </c>
      <c r="F63" s="36">
        <v>789.0333333333333</v>
      </c>
      <c r="G63" s="36">
        <v>755.96666666666658</v>
      </c>
      <c r="H63" s="36">
        <v>863.66666666666663</v>
      </c>
      <c r="I63" s="36">
        <v>896.73333333333346</v>
      </c>
      <c r="J63" s="36">
        <v>917.51666666666665</v>
      </c>
      <c r="K63" s="31">
        <v>875.95</v>
      </c>
      <c r="L63" s="31">
        <v>822.1</v>
      </c>
      <c r="M63" s="31">
        <v>14.135339999999999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1187.75</v>
      </c>
      <c r="D64" s="36">
        <v>1204.25</v>
      </c>
      <c r="E64" s="36">
        <v>1161.5</v>
      </c>
      <c r="F64" s="36">
        <v>1135.25</v>
      </c>
      <c r="G64" s="36">
        <v>1092.5</v>
      </c>
      <c r="H64" s="36">
        <v>1230.5</v>
      </c>
      <c r="I64" s="36">
        <v>1273.25</v>
      </c>
      <c r="J64" s="36">
        <v>1299.5</v>
      </c>
      <c r="K64" s="31">
        <v>1247</v>
      </c>
      <c r="L64" s="31">
        <v>1178</v>
      </c>
      <c r="M64" s="31">
        <v>1.5972200000000001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297.14999999999998</v>
      </c>
      <c r="D65" s="36">
        <v>300.16666666666669</v>
      </c>
      <c r="E65" s="36">
        <v>292.53333333333336</v>
      </c>
      <c r="F65" s="36">
        <v>287.91666666666669</v>
      </c>
      <c r="G65" s="36">
        <v>280.28333333333336</v>
      </c>
      <c r="H65" s="36">
        <v>304.78333333333336</v>
      </c>
      <c r="I65" s="36">
        <v>312.41666666666669</v>
      </c>
      <c r="J65" s="36">
        <v>317.03333333333336</v>
      </c>
      <c r="K65" s="31">
        <v>307.8</v>
      </c>
      <c r="L65" s="31">
        <v>295.55</v>
      </c>
      <c r="M65" s="31">
        <v>70.710899999999995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1908.65</v>
      </c>
      <c r="D66" s="36">
        <v>1942</v>
      </c>
      <c r="E66" s="36">
        <v>1859.25</v>
      </c>
      <c r="F66" s="36">
        <v>1809.85</v>
      </c>
      <c r="G66" s="36">
        <v>1727.1</v>
      </c>
      <c r="H66" s="36">
        <v>1991.4</v>
      </c>
      <c r="I66" s="36">
        <v>2074.15</v>
      </c>
      <c r="J66" s="36">
        <v>2123.5500000000002</v>
      </c>
      <c r="K66" s="31">
        <v>2024.75</v>
      </c>
      <c r="L66" s="31">
        <v>1892.6</v>
      </c>
      <c r="M66" s="31">
        <v>8.2143899999999999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534.95000000000005</v>
      </c>
      <c r="D67" s="36">
        <v>539.54999999999995</v>
      </c>
      <c r="E67" s="36">
        <v>527.69999999999993</v>
      </c>
      <c r="F67" s="36">
        <v>520.44999999999993</v>
      </c>
      <c r="G67" s="36">
        <v>508.59999999999991</v>
      </c>
      <c r="H67" s="36">
        <v>546.79999999999995</v>
      </c>
      <c r="I67" s="36">
        <v>558.64999999999986</v>
      </c>
      <c r="J67" s="36">
        <v>565.9</v>
      </c>
      <c r="K67" s="31">
        <v>551.4</v>
      </c>
      <c r="L67" s="31">
        <v>532.29999999999995</v>
      </c>
      <c r="M67" s="31">
        <v>36.858939999999997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2184.25</v>
      </c>
      <c r="D68" s="36">
        <v>2230.9666666666667</v>
      </c>
      <c r="E68" s="36">
        <v>2124.6333333333332</v>
      </c>
      <c r="F68" s="36">
        <v>2065.0166666666664</v>
      </c>
      <c r="G68" s="36">
        <v>1958.6833333333329</v>
      </c>
      <c r="H68" s="36">
        <v>2290.5833333333335</v>
      </c>
      <c r="I68" s="36">
        <v>2396.9166666666665</v>
      </c>
      <c r="J68" s="36">
        <v>2456.5333333333338</v>
      </c>
      <c r="K68" s="31">
        <v>2337.3000000000002</v>
      </c>
      <c r="L68" s="31">
        <v>2171.35</v>
      </c>
      <c r="M68" s="31">
        <v>4.7952399999999997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2217.5</v>
      </c>
      <c r="D69" s="36">
        <v>2269.15</v>
      </c>
      <c r="E69" s="36">
        <v>2144.3500000000004</v>
      </c>
      <c r="F69" s="36">
        <v>2071.2000000000003</v>
      </c>
      <c r="G69" s="36">
        <v>1946.4000000000005</v>
      </c>
      <c r="H69" s="36">
        <v>2342.3000000000002</v>
      </c>
      <c r="I69" s="36">
        <v>2467.1000000000004</v>
      </c>
      <c r="J69" s="36">
        <v>2540.25</v>
      </c>
      <c r="K69" s="31">
        <v>2393.9499999999998</v>
      </c>
      <c r="L69" s="31">
        <v>2196</v>
      </c>
      <c r="M69" s="31">
        <v>16.283010000000001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365.35</v>
      </c>
      <c r="D70" s="36">
        <v>368.90000000000003</v>
      </c>
      <c r="E70" s="36">
        <v>359.70000000000005</v>
      </c>
      <c r="F70" s="36">
        <v>354.05</v>
      </c>
      <c r="G70" s="36">
        <v>344.85</v>
      </c>
      <c r="H70" s="36">
        <v>374.55000000000007</v>
      </c>
      <c r="I70" s="36">
        <v>383.75</v>
      </c>
      <c r="J70" s="36">
        <v>389.40000000000009</v>
      </c>
      <c r="K70" s="31">
        <v>378.1</v>
      </c>
      <c r="L70" s="31">
        <v>363.25</v>
      </c>
      <c r="M70" s="31">
        <v>28.8931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188.95</v>
      </c>
      <c r="D71" s="36">
        <v>191.48333333333335</v>
      </c>
      <c r="E71" s="36">
        <v>185.4666666666667</v>
      </c>
      <c r="F71" s="36">
        <v>181.98333333333335</v>
      </c>
      <c r="G71" s="36">
        <v>175.9666666666667</v>
      </c>
      <c r="H71" s="36">
        <v>194.9666666666667</v>
      </c>
      <c r="I71" s="36">
        <v>200.98333333333335</v>
      </c>
      <c r="J71" s="36">
        <v>204.4666666666667</v>
      </c>
      <c r="K71" s="31">
        <v>197.5</v>
      </c>
      <c r="L71" s="31">
        <v>188</v>
      </c>
      <c r="M71" s="31">
        <v>70.019689999999997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3620</v>
      </c>
      <c r="D72" s="36">
        <v>3658.9333333333329</v>
      </c>
      <c r="E72" s="36">
        <v>3565.8666666666659</v>
      </c>
      <c r="F72" s="36">
        <v>3511.7333333333331</v>
      </c>
      <c r="G72" s="36">
        <v>3418.6666666666661</v>
      </c>
      <c r="H72" s="36">
        <v>3713.0666666666657</v>
      </c>
      <c r="I72" s="36">
        <v>3806.1333333333323</v>
      </c>
      <c r="J72" s="36">
        <v>3860.2666666666655</v>
      </c>
      <c r="K72" s="31">
        <v>3752</v>
      </c>
      <c r="L72" s="31">
        <v>3604.8</v>
      </c>
      <c r="M72" s="31">
        <v>3.4617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6268.95</v>
      </c>
      <c r="D73" s="36">
        <v>6350.4000000000005</v>
      </c>
      <c r="E73" s="36">
        <v>6158.8500000000013</v>
      </c>
      <c r="F73" s="36">
        <v>6048.7500000000009</v>
      </c>
      <c r="G73" s="36">
        <v>5857.2000000000016</v>
      </c>
      <c r="H73" s="36">
        <v>6460.5000000000009</v>
      </c>
      <c r="I73" s="36">
        <v>6652.05</v>
      </c>
      <c r="J73" s="36">
        <v>6762.1500000000005</v>
      </c>
      <c r="K73" s="31">
        <v>6541.95</v>
      </c>
      <c r="L73" s="31">
        <v>6240.3</v>
      </c>
      <c r="M73" s="31">
        <v>10.20181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675.35</v>
      </c>
      <c r="D74" s="36">
        <v>683.68333333333339</v>
      </c>
      <c r="E74" s="36">
        <v>663.36666666666679</v>
      </c>
      <c r="F74" s="36">
        <v>651.38333333333344</v>
      </c>
      <c r="G74" s="36">
        <v>631.06666666666683</v>
      </c>
      <c r="H74" s="36">
        <v>695.66666666666674</v>
      </c>
      <c r="I74" s="36">
        <v>715.98333333333335</v>
      </c>
      <c r="J74" s="36">
        <v>727.9666666666667</v>
      </c>
      <c r="K74" s="31">
        <v>704</v>
      </c>
      <c r="L74" s="31">
        <v>671.7</v>
      </c>
      <c r="M74" s="31">
        <v>30.914359999999999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3965.9</v>
      </c>
      <c r="D75" s="36">
        <v>3972.4500000000003</v>
      </c>
      <c r="E75" s="36">
        <v>3898.4500000000007</v>
      </c>
      <c r="F75" s="36">
        <v>3831.0000000000005</v>
      </c>
      <c r="G75" s="36">
        <v>3757.0000000000009</v>
      </c>
      <c r="H75" s="36">
        <v>4039.9000000000005</v>
      </c>
      <c r="I75" s="36">
        <v>4113.8999999999996</v>
      </c>
      <c r="J75" s="36">
        <v>4181.3500000000004</v>
      </c>
      <c r="K75" s="31">
        <v>4046.45</v>
      </c>
      <c r="L75" s="31">
        <v>3905</v>
      </c>
      <c r="M75" s="31">
        <v>2.4485800000000002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5579.15</v>
      </c>
      <c r="D76" s="36">
        <v>5600.7666666666664</v>
      </c>
      <c r="E76" s="36">
        <v>5530.4333333333325</v>
      </c>
      <c r="F76" s="36">
        <v>5481.7166666666662</v>
      </c>
      <c r="G76" s="36">
        <v>5411.3833333333323</v>
      </c>
      <c r="H76" s="36">
        <v>5649.4833333333327</v>
      </c>
      <c r="I76" s="36">
        <v>5719.8166666666666</v>
      </c>
      <c r="J76" s="36">
        <v>5768.5333333333328</v>
      </c>
      <c r="K76" s="31">
        <v>5671.1</v>
      </c>
      <c r="L76" s="31">
        <v>5552.05</v>
      </c>
      <c r="M76" s="31">
        <v>2.6144599999999998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3912.4</v>
      </c>
      <c r="D77" s="36">
        <v>3978.85</v>
      </c>
      <c r="E77" s="36">
        <v>3825.25</v>
      </c>
      <c r="F77" s="36">
        <v>3738.1</v>
      </c>
      <c r="G77" s="36">
        <v>3584.5</v>
      </c>
      <c r="H77" s="36">
        <v>4066</v>
      </c>
      <c r="I77" s="36">
        <v>4219.5999999999995</v>
      </c>
      <c r="J77" s="36">
        <v>4306.75</v>
      </c>
      <c r="K77" s="31">
        <v>4132.45</v>
      </c>
      <c r="L77" s="31">
        <v>3891.7</v>
      </c>
      <c r="M77" s="31">
        <v>5.5721400000000001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2980.9</v>
      </c>
      <c r="D78" s="36">
        <v>3031.4833333333336</v>
      </c>
      <c r="E78" s="36">
        <v>2909.416666666667</v>
      </c>
      <c r="F78" s="36">
        <v>2837.9333333333334</v>
      </c>
      <c r="G78" s="36">
        <v>2715.8666666666668</v>
      </c>
      <c r="H78" s="36">
        <v>3102.9666666666672</v>
      </c>
      <c r="I78" s="36">
        <v>3225.0333333333338</v>
      </c>
      <c r="J78" s="36">
        <v>3296.5166666666673</v>
      </c>
      <c r="K78" s="31">
        <v>3153.55</v>
      </c>
      <c r="L78" s="31">
        <v>2960</v>
      </c>
      <c r="M78" s="31">
        <v>4.4577499999999999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153.19999999999999</v>
      </c>
      <c r="D79" s="36">
        <v>154.9</v>
      </c>
      <c r="E79" s="36">
        <v>150.5</v>
      </c>
      <c r="F79" s="36">
        <v>147.79999999999998</v>
      </c>
      <c r="G79" s="36">
        <v>143.39999999999998</v>
      </c>
      <c r="H79" s="36">
        <v>157.60000000000002</v>
      </c>
      <c r="I79" s="36">
        <v>162.00000000000006</v>
      </c>
      <c r="J79" s="36">
        <v>164.70000000000005</v>
      </c>
      <c r="K79" s="31">
        <v>159.30000000000001</v>
      </c>
      <c r="L79" s="31">
        <v>152.19999999999999</v>
      </c>
      <c r="M79" s="31">
        <v>130.05090000000001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3387.45</v>
      </c>
      <c r="D80" s="36">
        <v>3425.4833333333336</v>
      </c>
      <c r="E80" s="36">
        <v>3321.9666666666672</v>
      </c>
      <c r="F80" s="36">
        <v>3256.4833333333336</v>
      </c>
      <c r="G80" s="36">
        <v>3152.9666666666672</v>
      </c>
      <c r="H80" s="36">
        <v>3490.9666666666672</v>
      </c>
      <c r="I80" s="36">
        <v>3594.4833333333336</v>
      </c>
      <c r="J80" s="36">
        <v>3659.9666666666672</v>
      </c>
      <c r="K80" s="31">
        <v>3529</v>
      </c>
      <c r="L80" s="31">
        <v>3360</v>
      </c>
      <c r="M80" s="31">
        <v>3.95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391.75</v>
      </c>
      <c r="D81" s="36">
        <v>394.75</v>
      </c>
      <c r="E81" s="36">
        <v>387.6</v>
      </c>
      <c r="F81" s="36">
        <v>383.45000000000005</v>
      </c>
      <c r="G81" s="36">
        <v>376.30000000000007</v>
      </c>
      <c r="H81" s="36">
        <v>398.9</v>
      </c>
      <c r="I81" s="36">
        <v>406.04999999999995</v>
      </c>
      <c r="J81" s="36">
        <v>410.19999999999993</v>
      </c>
      <c r="K81" s="31">
        <v>401.9</v>
      </c>
      <c r="L81" s="31">
        <v>390.6</v>
      </c>
      <c r="M81" s="31">
        <v>15.59925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137.75</v>
      </c>
      <c r="D82" s="36">
        <v>140.73333333333332</v>
      </c>
      <c r="E82" s="36">
        <v>133.46666666666664</v>
      </c>
      <c r="F82" s="36">
        <v>129.18333333333331</v>
      </c>
      <c r="G82" s="36">
        <v>121.91666666666663</v>
      </c>
      <c r="H82" s="36">
        <v>145.01666666666665</v>
      </c>
      <c r="I82" s="36">
        <v>152.28333333333336</v>
      </c>
      <c r="J82" s="36">
        <v>156.56666666666666</v>
      </c>
      <c r="K82" s="31">
        <v>148</v>
      </c>
      <c r="L82" s="31">
        <v>136.44999999999999</v>
      </c>
      <c r="M82" s="31">
        <v>241.77947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1812.35</v>
      </c>
      <c r="D83" s="36">
        <v>1824.45</v>
      </c>
      <c r="E83" s="36">
        <v>1758.9</v>
      </c>
      <c r="F83" s="36">
        <v>1705.45</v>
      </c>
      <c r="G83" s="36">
        <v>1639.9</v>
      </c>
      <c r="H83" s="36">
        <v>1877.9</v>
      </c>
      <c r="I83" s="36">
        <v>1943.4499999999998</v>
      </c>
      <c r="J83" s="36">
        <v>1996.9</v>
      </c>
      <c r="K83" s="31">
        <v>1890</v>
      </c>
      <c r="L83" s="31">
        <v>1771</v>
      </c>
      <c r="M83" s="31">
        <v>4.9450700000000003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1050.3499999999999</v>
      </c>
      <c r="D84" s="36">
        <v>1053.4999999999998</v>
      </c>
      <c r="E84" s="36">
        <v>1037.6999999999996</v>
      </c>
      <c r="F84" s="36">
        <v>1025.0499999999997</v>
      </c>
      <c r="G84" s="36">
        <v>1009.2499999999995</v>
      </c>
      <c r="H84" s="36">
        <v>1066.1499999999996</v>
      </c>
      <c r="I84" s="36">
        <v>1081.9499999999998</v>
      </c>
      <c r="J84" s="36">
        <v>1094.5999999999997</v>
      </c>
      <c r="K84" s="31">
        <v>1069.3</v>
      </c>
      <c r="L84" s="31">
        <v>1040.8499999999999</v>
      </c>
      <c r="M84" s="31">
        <v>15.260820000000001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1890.7</v>
      </c>
      <c r="D85" s="36">
        <v>1923.1666666666667</v>
      </c>
      <c r="E85" s="36">
        <v>1849.0333333333335</v>
      </c>
      <c r="F85" s="36">
        <v>1807.3666666666668</v>
      </c>
      <c r="G85" s="36">
        <v>1733.2333333333336</v>
      </c>
      <c r="H85" s="36">
        <v>1964.8333333333335</v>
      </c>
      <c r="I85" s="36">
        <v>2038.9666666666667</v>
      </c>
      <c r="J85" s="36">
        <v>2080.6333333333332</v>
      </c>
      <c r="K85" s="31">
        <v>1997.3</v>
      </c>
      <c r="L85" s="31">
        <v>1881.5</v>
      </c>
      <c r="M85" s="31">
        <v>10.376340000000001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2063.5500000000002</v>
      </c>
      <c r="D86" s="36">
        <v>2084.2333333333331</v>
      </c>
      <c r="E86" s="36">
        <v>2032.8666666666663</v>
      </c>
      <c r="F86" s="36">
        <v>2002.1833333333334</v>
      </c>
      <c r="G86" s="36">
        <v>1950.8166666666666</v>
      </c>
      <c r="H86" s="36">
        <v>2114.9166666666661</v>
      </c>
      <c r="I86" s="36">
        <v>2166.2833333333328</v>
      </c>
      <c r="J86" s="36">
        <v>2196.9666666666658</v>
      </c>
      <c r="K86" s="31">
        <v>2135.6</v>
      </c>
      <c r="L86" s="31">
        <v>2053.5500000000002</v>
      </c>
      <c r="M86" s="31">
        <v>6.7626999999999997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438.4</v>
      </c>
      <c r="D87" s="36">
        <v>442.88333333333338</v>
      </c>
      <c r="E87" s="36">
        <v>430.26666666666677</v>
      </c>
      <c r="F87" s="36">
        <v>422.13333333333338</v>
      </c>
      <c r="G87" s="36">
        <v>409.51666666666677</v>
      </c>
      <c r="H87" s="36">
        <v>451.01666666666677</v>
      </c>
      <c r="I87" s="36">
        <v>463.63333333333344</v>
      </c>
      <c r="J87" s="36">
        <v>471.76666666666677</v>
      </c>
      <c r="K87" s="31">
        <v>455.5</v>
      </c>
      <c r="L87" s="31">
        <v>434.75</v>
      </c>
      <c r="M87" s="31">
        <v>19.049579999999999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2665.9</v>
      </c>
      <c r="D88" s="36">
        <v>2712.2833333333333</v>
      </c>
      <c r="E88" s="36">
        <v>2604.6166666666668</v>
      </c>
      <c r="F88" s="36">
        <v>2543.3333333333335</v>
      </c>
      <c r="G88" s="36">
        <v>2435.666666666667</v>
      </c>
      <c r="H88" s="36">
        <v>2773.5666666666666</v>
      </c>
      <c r="I88" s="36">
        <v>2881.2333333333336</v>
      </c>
      <c r="J88" s="36">
        <v>2942.5166666666664</v>
      </c>
      <c r="K88" s="31">
        <v>2819.95</v>
      </c>
      <c r="L88" s="31">
        <v>2651</v>
      </c>
      <c r="M88" s="31">
        <v>19.474710000000002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1335.6</v>
      </c>
      <c r="D89" s="36">
        <v>1353.1833333333334</v>
      </c>
      <c r="E89" s="36">
        <v>1311.3666666666668</v>
      </c>
      <c r="F89" s="36">
        <v>1287.1333333333334</v>
      </c>
      <c r="G89" s="36">
        <v>1245.3166666666668</v>
      </c>
      <c r="H89" s="36">
        <v>1377.4166666666667</v>
      </c>
      <c r="I89" s="36">
        <v>1419.2333333333333</v>
      </c>
      <c r="J89" s="36">
        <v>1443.4666666666667</v>
      </c>
      <c r="K89" s="31">
        <v>1395</v>
      </c>
      <c r="L89" s="31">
        <v>1328.95</v>
      </c>
      <c r="M89" s="31">
        <v>14.53036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1439.95</v>
      </c>
      <c r="D90" s="36">
        <v>1459.3333333333333</v>
      </c>
      <c r="E90" s="36">
        <v>1415.6166666666666</v>
      </c>
      <c r="F90" s="36">
        <v>1391.2833333333333</v>
      </c>
      <c r="G90" s="36">
        <v>1347.5666666666666</v>
      </c>
      <c r="H90" s="36">
        <v>1483.6666666666665</v>
      </c>
      <c r="I90" s="36">
        <v>1527.3833333333332</v>
      </c>
      <c r="J90" s="36">
        <v>1551.7166666666665</v>
      </c>
      <c r="K90" s="31">
        <v>1503.05</v>
      </c>
      <c r="L90" s="31">
        <v>1435</v>
      </c>
      <c r="M90" s="31">
        <v>43.68383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3116.6</v>
      </c>
      <c r="D91" s="36">
        <v>3161.0333333333333</v>
      </c>
      <c r="E91" s="36">
        <v>3050.5666666666666</v>
      </c>
      <c r="F91" s="36">
        <v>2984.5333333333333</v>
      </c>
      <c r="G91" s="36">
        <v>2874.0666666666666</v>
      </c>
      <c r="H91" s="36">
        <v>3227.0666666666666</v>
      </c>
      <c r="I91" s="36">
        <v>3337.5333333333328</v>
      </c>
      <c r="J91" s="36">
        <v>3403.5666666666666</v>
      </c>
      <c r="K91" s="31">
        <v>3271.5</v>
      </c>
      <c r="L91" s="31">
        <v>3095</v>
      </c>
      <c r="M91" s="31">
        <v>11.67558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1657</v>
      </c>
      <c r="D92" s="36">
        <v>1656.8</v>
      </c>
      <c r="E92" s="36">
        <v>1644.6499999999999</v>
      </c>
      <c r="F92" s="36">
        <v>1632.3</v>
      </c>
      <c r="G92" s="36">
        <v>1620.1499999999999</v>
      </c>
      <c r="H92" s="36">
        <v>1669.1499999999999</v>
      </c>
      <c r="I92" s="36">
        <v>1681.3</v>
      </c>
      <c r="J92" s="36">
        <v>1693.6499999999999</v>
      </c>
      <c r="K92" s="31">
        <v>1668.95</v>
      </c>
      <c r="L92" s="31">
        <v>1644.45</v>
      </c>
      <c r="M92" s="31">
        <v>171.1626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644.1</v>
      </c>
      <c r="D93" s="36">
        <v>652.79999999999995</v>
      </c>
      <c r="E93" s="36">
        <v>631.59999999999991</v>
      </c>
      <c r="F93" s="36">
        <v>619.09999999999991</v>
      </c>
      <c r="G93" s="36">
        <v>597.89999999999986</v>
      </c>
      <c r="H93" s="36">
        <v>665.3</v>
      </c>
      <c r="I93" s="36">
        <v>686.5</v>
      </c>
      <c r="J93" s="36">
        <v>699</v>
      </c>
      <c r="K93" s="31">
        <v>674</v>
      </c>
      <c r="L93" s="31">
        <v>640.29999999999995</v>
      </c>
      <c r="M93" s="31">
        <v>37.726840000000003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3815.5</v>
      </c>
      <c r="D94" s="36">
        <v>3836.7166666666667</v>
      </c>
      <c r="E94" s="36">
        <v>3767.5333333333333</v>
      </c>
      <c r="F94" s="36">
        <v>3719.5666666666666</v>
      </c>
      <c r="G94" s="36">
        <v>3650.3833333333332</v>
      </c>
      <c r="H94" s="36">
        <v>3884.6833333333334</v>
      </c>
      <c r="I94" s="36">
        <v>3953.8666666666668</v>
      </c>
      <c r="J94" s="36">
        <v>4001.8333333333335</v>
      </c>
      <c r="K94" s="31">
        <v>3905.9</v>
      </c>
      <c r="L94" s="31">
        <v>3788.75</v>
      </c>
      <c r="M94" s="31">
        <v>5.9583199999999996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548.20000000000005</v>
      </c>
      <c r="D95" s="36">
        <v>555.11666666666667</v>
      </c>
      <c r="E95" s="36">
        <v>539.33333333333337</v>
      </c>
      <c r="F95" s="36">
        <v>530.4666666666667</v>
      </c>
      <c r="G95" s="36">
        <v>514.68333333333339</v>
      </c>
      <c r="H95" s="36">
        <v>563.98333333333335</v>
      </c>
      <c r="I95" s="36">
        <v>579.76666666666665</v>
      </c>
      <c r="J95" s="36">
        <v>588.63333333333333</v>
      </c>
      <c r="K95" s="31">
        <v>570.9</v>
      </c>
      <c r="L95" s="31">
        <v>546.25</v>
      </c>
      <c r="M95" s="31">
        <v>69.598680000000002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364.85</v>
      </c>
      <c r="D96" s="36">
        <v>370.90000000000003</v>
      </c>
      <c r="E96" s="36">
        <v>357.05000000000007</v>
      </c>
      <c r="F96" s="36">
        <v>349.25000000000006</v>
      </c>
      <c r="G96" s="36">
        <v>335.40000000000009</v>
      </c>
      <c r="H96" s="36">
        <v>378.70000000000005</v>
      </c>
      <c r="I96" s="36">
        <v>392.55000000000007</v>
      </c>
      <c r="J96" s="36">
        <v>400.35</v>
      </c>
      <c r="K96" s="31">
        <v>384.75</v>
      </c>
      <c r="L96" s="31">
        <v>363.1</v>
      </c>
      <c r="M96" s="31">
        <v>74.080929999999995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2557.5</v>
      </c>
      <c r="D97" s="36">
        <v>2559.15</v>
      </c>
      <c r="E97" s="36">
        <v>2545.3500000000004</v>
      </c>
      <c r="F97" s="36">
        <v>2533.2000000000003</v>
      </c>
      <c r="G97" s="36">
        <v>2519.4000000000005</v>
      </c>
      <c r="H97" s="36">
        <v>2571.3000000000002</v>
      </c>
      <c r="I97" s="36">
        <v>2585.1000000000004</v>
      </c>
      <c r="J97" s="36">
        <v>2597.25</v>
      </c>
      <c r="K97" s="31">
        <v>2572.9499999999998</v>
      </c>
      <c r="L97" s="31">
        <v>2547</v>
      </c>
      <c r="M97" s="31">
        <v>14.68642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306.89999999999998</v>
      </c>
      <c r="D98" s="36">
        <v>308.88333333333333</v>
      </c>
      <c r="E98" s="36">
        <v>303.76666666666665</v>
      </c>
      <c r="F98" s="36">
        <v>300.63333333333333</v>
      </c>
      <c r="G98" s="36">
        <v>295.51666666666665</v>
      </c>
      <c r="H98" s="36">
        <v>312.01666666666665</v>
      </c>
      <c r="I98" s="36">
        <v>317.13333333333333</v>
      </c>
      <c r="J98" s="36">
        <v>320.26666666666665</v>
      </c>
      <c r="K98" s="31">
        <v>314</v>
      </c>
      <c r="L98" s="31">
        <v>305.75</v>
      </c>
      <c r="M98" s="31">
        <v>6.8120399999999997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35476.449999999997</v>
      </c>
      <c r="D99" s="36">
        <v>35592.15</v>
      </c>
      <c r="E99" s="36">
        <v>35084.300000000003</v>
      </c>
      <c r="F99" s="36">
        <v>34692.15</v>
      </c>
      <c r="G99" s="36">
        <v>34184.300000000003</v>
      </c>
      <c r="H99" s="36">
        <v>35984.300000000003</v>
      </c>
      <c r="I99" s="36">
        <v>36492.149999999994</v>
      </c>
      <c r="J99" s="36">
        <v>36884.300000000003</v>
      </c>
      <c r="K99" s="31">
        <v>36100</v>
      </c>
      <c r="L99" s="31">
        <v>35200</v>
      </c>
      <c r="M99" s="31">
        <v>0.17651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1006.65</v>
      </c>
      <c r="D100" s="36">
        <v>1010.2166666666667</v>
      </c>
      <c r="E100" s="36">
        <v>998.43333333333339</v>
      </c>
      <c r="F100" s="36">
        <v>990.2166666666667</v>
      </c>
      <c r="G100" s="36">
        <v>978.43333333333339</v>
      </c>
      <c r="H100" s="36">
        <v>1018.4333333333334</v>
      </c>
      <c r="I100" s="36">
        <v>1030.2166666666667</v>
      </c>
      <c r="J100" s="36">
        <v>1038.4333333333334</v>
      </c>
      <c r="K100" s="31">
        <v>1022</v>
      </c>
      <c r="L100" s="31">
        <v>1002</v>
      </c>
      <c r="M100" s="31">
        <v>164.90280999999999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1413.2</v>
      </c>
      <c r="D101" s="36">
        <v>1424.9833333333336</v>
      </c>
      <c r="E101" s="36">
        <v>1396.3166666666671</v>
      </c>
      <c r="F101" s="36">
        <v>1379.4333333333334</v>
      </c>
      <c r="G101" s="36">
        <v>1350.7666666666669</v>
      </c>
      <c r="H101" s="36">
        <v>1441.8666666666672</v>
      </c>
      <c r="I101" s="36">
        <v>1470.5333333333338</v>
      </c>
      <c r="J101" s="36">
        <v>1487.4166666666674</v>
      </c>
      <c r="K101" s="31">
        <v>1453.65</v>
      </c>
      <c r="L101" s="31">
        <v>1408.1</v>
      </c>
      <c r="M101" s="31">
        <v>4.0995600000000003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509.3</v>
      </c>
      <c r="D102" s="36">
        <v>514.11666666666667</v>
      </c>
      <c r="E102" s="36">
        <v>502.23333333333335</v>
      </c>
      <c r="F102" s="36">
        <v>495.16666666666669</v>
      </c>
      <c r="G102" s="36">
        <v>483.28333333333336</v>
      </c>
      <c r="H102" s="36">
        <v>521.18333333333339</v>
      </c>
      <c r="I102" s="36">
        <v>533.06666666666683</v>
      </c>
      <c r="J102" s="36">
        <v>540.13333333333333</v>
      </c>
      <c r="K102" s="31">
        <v>526</v>
      </c>
      <c r="L102" s="31">
        <v>507.05</v>
      </c>
      <c r="M102" s="31">
        <v>24.299420000000001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13.1</v>
      </c>
      <c r="D103" s="36">
        <v>13.5</v>
      </c>
      <c r="E103" s="36">
        <v>12.6</v>
      </c>
      <c r="F103" s="36">
        <v>12.1</v>
      </c>
      <c r="G103" s="36">
        <v>11.2</v>
      </c>
      <c r="H103" s="36">
        <v>14</v>
      </c>
      <c r="I103" s="36">
        <v>14.899999999999999</v>
      </c>
      <c r="J103" s="36">
        <v>15.4</v>
      </c>
      <c r="K103" s="31">
        <v>14.4</v>
      </c>
      <c r="L103" s="31">
        <v>13</v>
      </c>
      <c r="M103" s="31">
        <v>4916.8300200000003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87.35</v>
      </c>
      <c r="D104" s="36">
        <v>88.45</v>
      </c>
      <c r="E104" s="36">
        <v>85.7</v>
      </c>
      <c r="F104" s="36">
        <v>84.05</v>
      </c>
      <c r="G104" s="36">
        <v>81.3</v>
      </c>
      <c r="H104" s="36">
        <v>90.100000000000009</v>
      </c>
      <c r="I104" s="36">
        <v>92.850000000000009</v>
      </c>
      <c r="J104" s="36">
        <v>94.500000000000014</v>
      </c>
      <c r="K104" s="31">
        <v>91.2</v>
      </c>
      <c r="L104" s="31">
        <v>86.8</v>
      </c>
      <c r="M104" s="31">
        <v>397.58787999999998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398.35</v>
      </c>
      <c r="D105" s="36">
        <v>403.16666666666669</v>
      </c>
      <c r="E105" s="36">
        <v>391.63333333333338</v>
      </c>
      <c r="F105" s="36">
        <v>384.91666666666669</v>
      </c>
      <c r="G105" s="36">
        <v>373.38333333333338</v>
      </c>
      <c r="H105" s="36">
        <v>409.88333333333338</v>
      </c>
      <c r="I105" s="36">
        <v>421.41666666666669</v>
      </c>
      <c r="J105" s="36">
        <v>428.13333333333338</v>
      </c>
      <c r="K105" s="31">
        <v>414.7</v>
      </c>
      <c r="L105" s="31">
        <v>396.45</v>
      </c>
      <c r="M105" s="31">
        <v>49.016449999999999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424.25</v>
      </c>
      <c r="D106" s="36">
        <v>430.75</v>
      </c>
      <c r="E106" s="36">
        <v>413.5</v>
      </c>
      <c r="F106" s="36">
        <v>402.75</v>
      </c>
      <c r="G106" s="36">
        <v>385.5</v>
      </c>
      <c r="H106" s="36">
        <v>441.5</v>
      </c>
      <c r="I106" s="36">
        <v>458.75</v>
      </c>
      <c r="J106" s="36">
        <v>469.5</v>
      </c>
      <c r="K106" s="31">
        <v>448</v>
      </c>
      <c r="L106" s="31">
        <v>420</v>
      </c>
      <c r="M106" s="31">
        <v>24.260200000000001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429.75</v>
      </c>
      <c r="D107" s="36">
        <v>431.33333333333331</v>
      </c>
      <c r="E107" s="36">
        <v>413.96666666666664</v>
      </c>
      <c r="F107" s="36">
        <v>398.18333333333334</v>
      </c>
      <c r="G107" s="36">
        <v>380.81666666666666</v>
      </c>
      <c r="H107" s="36">
        <v>447.11666666666662</v>
      </c>
      <c r="I107" s="36">
        <v>464.48333333333329</v>
      </c>
      <c r="J107" s="36">
        <v>480.26666666666659</v>
      </c>
      <c r="K107" s="31">
        <v>448.7</v>
      </c>
      <c r="L107" s="31">
        <v>415.55</v>
      </c>
      <c r="M107" s="31">
        <v>35.658079999999998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2859.35</v>
      </c>
      <c r="D108" s="36">
        <v>2904.35</v>
      </c>
      <c r="E108" s="36">
        <v>2799.7</v>
      </c>
      <c r="F108" s="36">
        <v>2740.0499999999997</v>
      </c>
      <c r="G108" s="36">
        <v>2635.3999999999996</v>
      </c>
      <c r="H108" s="36">
        <v>2964</v>
      </c>
      <c r="I108" s="36">
        <v>3068.6500000000005</v>
      </c>
      <c r="J108" s="36">
        <v>3128.3</v>
      </c>
      <c r="K108" s="31">
        <v>3009</v>
      </c>
      <c r="L108" s="31">
        <v>2844.7</v>
      </c>
      <c r="M108" s="31">
        <v>10.57629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1556.15</v>
      </c>
      <c r="D109" s="36">
        <v>1562.2166666666665</v>
      </c>
      <c r="E109" s="36">
        <v>1543.4333333333329</v>
      </c>
      <c r="F109" s="36">
        <v>1530.7166666666665</v>
      </c>
      <c r="G109" s="36">
        <v>1511.9333333333329</v>
      </c>
      <c r="H109" s="36">
        <v>1574.9333333333329</v>
      </c>
      <c r="I109" s="36">
        <v>1593.7166666666662</v>
      </c>
      <c r="J109" s="36">
        <v>1606.4333333333329</v>
      </c>
      <c r="K109" s="31">
        <v>1581</v>
      </c>
      <c r="L109" s="31">
        <v>1549.5</v>
      </c>
      <c r="M109" s="31">
        <v>32.187170000000002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180.65</v>
      </c>
      <c r="D110" s="36">
        <v>185.15</v>
      </c>
      <c r="E110" s="36">
        <v>172.55</v>
      </c>
      <c r="F110" s="36">
        <v>164.45000000000002</v>
      </c>
      <c r="G110" s="36">
        <v>151.85000000000002</v>
      </c>
      <c r="H110" s="36">
        <v>193.25</v>
      </c>
      <c r="I110" s="36">
        <v>205.84999999999997</v>
      </c>
      <c r="J110" s="36">
        <v>213.95</v>
      </c>
      <c r="K110" s="31">
        <v>197.75</v>
      </c>
      <c r="L110" s="31">
        <v>177.05</v>
      </c>
      <c r="M110" s="31">
        <v>269.83204000000001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1536.4</v>
      </c>
      <c r="D111" s="36">
        <v>1549.9666666666665</v>
      </c>
      <c r="E111" s="36">
        <v>1516.4333333333329</v>
      </c>
      <c r="F111" s="36">
        <v>1496.4666666666665</v>
      </c>
      <c r="G111" s="36">
        <v>1462.9333333333329</v>
      </c>
      <c r="H111" s="36">
        <v>1569.9333333333329</v>
      </c>
      <c r="I111" s="36">
        <v>1603.4666666666662</v>
      </c>
      <c r="J111" s="36">
        <v>1623.4333333333329</v>
      </c>
      <c r="K111" s="31">
        <v>1583.5</v>
      </c>
      <c r="L111" s="31">
        <v>1530</v>
      </c>
      <c r="M111" s="31">
        <v>65.923670000000001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120.05</v>
      </c>
      <c r="D112" s="36">
        <v>121.81666666666666</v>
      </c>
      <c r="E112" s="36">
        <v>117.23333333333332</v>
      </c>
      <c r="F112" s="36">
        <v>114.41666666666666</v>
      </c>
      <c r="G112" s="36">
        <v>109.83333333333331</v>
      </c>
      <c r="H112" s="36">
        <v>124.63333333333333</v>
      </c>
      <c r="I112" s="36">
        <v>129.21666666666667</v>
      </c>
      <c r="J112" s="36">
        <v>132.03333333333333</v>
      </c>
      <c r="K112" s="31">
        <v>126.4</v>
      </c>
      <c r="L112" s="31">
        <v>119</v>
      </c>
      <c r="M112" s="31">
        <v>276.60494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1061.5</v>
      </c>
      <c r="D113" s="36">
        <v>1079.25</v>
      </c>
      <c r="E113" s="36">
        <v>1037.5</v>
      </c>
      <c r="F113" s="36">
        <v>1013.5</v>
      </c>
      <c r="G113" s="36">
        <v>971.75</v>
      </c>
      <c r="H113" s="36">
        <v>1103.25</v>
      </c>
      <c r="I113" s="36">
        <v>1145</v>
      </c>
      <c r="J113" s="36">
        <v>1169</v>
      </c>
      <c r="K113" s="31">
        <v>1121</v>
      </c>
      <c r="L113" s="31">
        <v>1055.25</v>
      </c>
      <c r="M113" s="31">
        <v>5.2667000000000002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815.15</v>
      </c>
      <c r="D114" s="36">
        <v>836.80000000000007</v>
      </c>
      <c r="E114" s="36">
        <v>783.60000000000014</v>
      </c>
      <c r="F114" s="36">
        <v>752.05000000000007</v>
      </c>
      <c r="G114" s="36">
        <v>698.85000000000014</v>
      </c>
      <c r="H114" s="36">
        <v>868.35000000000014</v>
      </c>
      <c r="I114" s="36">
        <v>921.55000000000018</v>
      </c>
      <c r="J114" s="36">
        <v>953.10000000000014</v>
      </c>
      <c r="K114" s="31">
        <v>890</v>
      </c>
      <c r="L114" s="31">
        <v>805.25</v>
      </c>
      <c r="M114" s="31">
        <v>179.68498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92.45</v>
      </c>
      <c r="D115" s="36">
        <v>95.95</v>
      </c>
      <c r="E115" s="36">
        <v>87.800000000000011</v>
      </c>
      <c r="F115" s="36">
        <v>83.15</v>
      </c>
      <c r="G115" s="36">
        <v>75.000000000000014</v>
      </c>
      <c r="H115" s="36">
        <v>100.60000000000001</v>
      </c>
      <c r="I115" s="36">
        <v>108.75000000000001</v>
      </c>
      <c r="J115" s="36">
        <v>113.4</v>
      </c>
      <c r="K115" s="31">
        <v>104.1</v>
      </c>
      <c r="L115" s="31">
        <v>91.3</v>
      </c>
      <c r="M115" s="31">
        <v>2639.3652999999999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451</v>
      </c>
      <c r="D116" s="36">
        <v>453.18333333333334</v>
      </c>
      <c r="E116" s="36">
        <v>447.11666666666667</v>
      </c>
      <c r="F116" s="36">
        <v>443.23333333333335</v>
      </c>
      <c r="G116" s="36">
        <v>437.16666666666669</v>
      </c>
      <c r="H116" s="36">
        <v>457.06666666666666</v>
      </c>
      <c r="I116" s="36">
        <v>463.13333333333338</v>
      </c>
      <c r="J116" s="36">
        <v>467.01666666666665</v>
      </c>
      <c r="K116" s="31">
        <v>459.25</v>
      </c>
      <c r="L116" s="31">
        <v>449.3</v>
      </c>
      <c r="M116" s="31">
        <v>103.67665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697.55</v>
      </c>
      <c r="D117" s="36">
        <v>708.06666666666661</v>
      </c>
      <c r="E117" s="36">
        <v>682.23333333333323</v>
      </c>
      <c r="F117" s="36">
        <v>666.91666666666663</v>
      </c>
      <c r="G117" s="36">
        <v>641.08333333333326</v>
      </c>
      <c r="H117" s="36">
        <v>723.38333333333321</v>
      </c>
      <c r="I117" s="36">
        <v>749.2166666666667</v>
      </c>
      <c r="J117" s="36">
        <v>764.53333333333319</v>
      </c>
      <c r="K117" s="31">
        <v>733.9</v>
      </c>
      <c r="L117" s="31">
        <v>692.75</v>
      </c>
      <c r="M117" s="31">
        <v>21.5183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405.05</v>
      </c>
      <c r="D118" s="36">
        <v>415.40000000000003</v>
      </c>
      <c r="E118" s="36">
        <v>390.15000000000009</v>
      </c>
      <c r="F118" s="36">
        <v>375.25000000000006</v>
      </c>
      <c r="G118" s="36">
        <v>350.00000000000011</v>
      </c>
      <c r="H118" s="36">
        <v>430.30000000000007</v>
      </c>
      <c r="I118" s="36">
        <v>455.54999999999995</v>
      </c>
      <c r="J118" s="36">
        <v>470.45000000000005</v>
      </c>
      <c r="K118" s="31">
        <v>440.65</v>
      </c>
      <c r="L118" s="31">
        <v>400.5</v>
      </c>
      <c r="M118" s="31">
        <v>38.415790000000001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842.25</v>
      </c>
      <c r="D119" s="36">
        <v>848.56666666666661</v>
      </c>
      <c r="E119" s="36">
        <v>833.38333333333321</v>
      </c>
      <c r="F119" s="36">
        <v>824.51666666666665</v>
      </c>
      <c r="G119" s="36">
        <v>809.33333333333326</v>
      </c>
      <c r="H119" s="36">
        <v>857.43333333333317</v>
      </c>
      <c r="I119" s="36">
        <v>872.61666666666656</v>
      </c>
      <c r="J119" s="36">
        <v>881.48333333333312</v>
      </c>
      <c r="K119" s="31">
        <v>863.75</v>
      </c>
      <c r="L119" s="31">
        <v>839.7</v>
      </c>
      <c r="M119" s="31">
        <v>17.649010000000001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562.35</v>
      </c>
      <c r="D120" s="36">
        <v>568.2833333333333</v>
      </c>
      <c r="E120" s="36">
        <v>550.56666666666661</v>
      </c>
      <c r="F120" s="36">
        <v>538.7833333333333</v>
      </c>
      <c r="G120" s="36">
        <v>521.06666666666661</v>
      </c>
      <c r="H120" s="36">
        <v>580.06666666666661</v>
      </c>
      <c r="I120" s="36">
        <v>597.7833333333333</v>
      </c>
      <c r="J120" s="36">
        <v>609.56666666666661</v>
      </c>
      <c r="K120" s="31">
        <v>586</v>
      </c>
      <c r="L120" s="31">
        <v>556.5</v>
      </c>
      <c r="M120" s="31">
        <v>64.264960000000002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1826.5</v>
      </c>
      <c r="D121" s="36">
        <v>1835.2666666666667</v>
      </c>
      <c r="E121" s="36">
        <v>1806.5333333333333</v>
      </c>
      <c r="F121" s="36">
        <v>1786.5666666666666</v>
      </c>
      <c r="G121" s="36">
        <v>1757.8333333333333</v>
      </c>
      <c r="H121" s="36">
        <v>1855.2333333333333</v>
      </c>
      <c r="I121" s="36">
        <v>1883.9666666666665</v>
      </c>
      <c r="J121" s="36">
        <v>1903.9333333333334</v>
      </c>
      <c r="K121" s="31">
        <v>1864</v>
      </c>
      <c r="L121" s="31">
        <v>1815.3</v>
      </c>
      <c r="M121" s="31">
        <v>39.68562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150.1</v>
      </c>
      <c r="D122" s="36">
        <v>153.18333333333331</v>
      </c>
      <c r="E122" s="36">
        <v>145.91666666666663</v>
      </c>
      <c r="F122" s="36">
        <v>141.73333333333332</v>
      </c>
      <c r="G122" s="36">
        <v>134.46666666666664</v>
      </c>
      <c r="H122" s="36">
        <v>157.36666666666662</v>
      </c>
      <c r="I122" s="36">
        <v>164.63333333333333</v>
      </c>
      <c r="J122" s="36">
        <v>168.81666666666661</v>
      </c>
      <c r="K122" s="31">
        <v>160.44999999999999</v>
      </c>
      <c r="L122" s="31">
        <v>149</v>
      </c>
      <c r="M122" s="31">
        <v>76.597620000000006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2469.65</v>
      </c>
      <c r="D123" s="36">
        <v>2510.9333333333329</v>
      </c>
      <c r="E123" s="36">
        <v>2419.8666666666659</v>
      </c>
      <c r="F123" s="36">
        <v>2370.083333333333</v>
      </c>
      <c r="G123" s="36">
        <v>2279.016666666666</v>
      </c>
      <c r="H123" s="36">
        <v>2560.7166666666658</v>
      </c>
      <c r="I123" s="36">
        <v>2651.7833333333324</v>
      </c>
      <c r="J123" s="36">
        <v>2701.5666666666657</v>
      </c>
      <c r="K123" s="31">
        <v>2602</v>
      </c>
      <c r="L123" s="31">
        <v>2461.15</v>
      </c>
      <c r="M123" s="31">
        <v>4.7010699999999996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388.3</v>
      </c>
      <c r="D124" s="36">
        <v>392.0333333333333</v>
      </c>
      <c r="E124" s="36">
        <v>382.26666666666659</v>
      </c>
      <c r="F124" s="36">
        <v>376.23333333333329</v>
      </c>
      <c r="G124" s="36">
        <v>366.46666666666658</v>
      </c>
      <c r="H124" s="36">
        <v>398.06666666666661</v>
      </c>
      <c r="I124" s="36">
        <v>407.83333333333326</v>
      </c>
      <c r="J124" s="36">
        <v>413.86666666666662</v>
      </c>
      <c r="K124" s="31">
        <v>401.8</v>
      </c>
      <c r="L124" s="31">
        <v>386</v>
      </c>
      <c r="M124" s="31">
        <v>14.72926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513.54999999999995</v>
      </c>
      <c r="D125" s="36">
        <v>519.63333333333333</v>
      </c>
      <c r="E125" s="36">
        <v>505.26666666666665</v>
      </c>
      <c r="F125" s="36">
        <v>496.98333333333335</v>
      </c>
      <c r="G125" s="36">
        <v>482.61666666666667</v>
      </c>
      <c r="H125" s="36">
        <v>527.91666666666663</v>
      </c>
      <c r="I125" s="36">
        <v>542.28333333333319</v>
      </c>
      <c r="J125" s="36">
        <v>550.56666666666661</v>
      </c>
      <c r="K125" s="31">
        <v>534</v>
      </c>
      <c r="L125" s="31">
        <v>511.35</v>
      </c>
      <c r="M125" s="31">
        <v>18.19791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761.25</v>
      </c>
      <c r="D126" s="36">
        <v>775.2833333333333</v>
      </c>
      <c r="E126" s="36">
        <v>741.06666666666661</v>
      </c>
      <c r="F126" s="36">
        <v>720.88333333333333</v>
      </c>
      <c r="G126" s="36">
        <v>686.66666666666663</v>
      </c>
      <c r="H126" s="36">
        <v>795.46666666666658</v>
      </c>
      <c r="I126" s="36">
        <v>829.68333333333328</v>
      </c>
      <c r="J126" s="36">
        <v>849.86666666666656</v>
      </c>
      <c r="K126" s="31">
        <v>809.5</v>
      </c>
      <c r="L126" s="31">
        <v>755.1</v>
      </c>
      <c r="M126" s="31">
        <v>28.972539999999999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3418.5</v>
      </c>
      <c r="D127" s="36">
        <v>3448.5500000000006</v>
      </c>
      <c r="E127" s="36">
        <v>3382.5000000000014</v>
      </c>
      <c r="F127" s="36">
        <v>3346.5000000000009</v>
      </c>
      <c r="G127" s="36">
        <v>3280.4500000000016</v>
      </c>
      <c r="H127" s="36">
        <v>3484.5500000000011</v>
      </c>
      <c r="I127" s="36">
        <v>3550.6000000000004</v>
      </c>
      <c r="J127" s="36">
        <v>3586.6000000000008</v>
      </c>
      <c r="K127" s="31">
        <v>3514.6</v>
      </c>
      <c r="L127" s="31">
        <v>3412.55</v>
      </c>
      <c r="M127" s="31">
        <v>18.760480000000001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6032.5</v>
      </c>
      <c r="D128" s="36">
        <v>6107.1833333333334</v>
      </c>
      <c r="E128" s="36">
        <v>5925.3666666666668</v>
      </c>
      <c r="F128" s="36">
        <v>5818.2333333333336</v>
      </c>
      <c r="G128" s="36">
        <v>5636.416666666667</v>
      </c>
      <c r="H128" s="36">
        <v>6214.3166666666666</v>
      </c>
      <c r="I128" s="36">
        <v>6396.1333333333341</v>
      </c>
      <c r="J128" s="36">
        <v>6503.2666666666664</v>
      </c>
      <c r="K128" s="31">
        <v>6289</v>
      </c>
      <c r="L128" s="31">
        <v>6000.05</v>
      </c>
      <c r="M128" s="31">
        <v>8.8629200000000008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5047.8999999999996</v>
      </c>
      <c r="D129" s="36">
        <v>5134.4000000000005</v>
      </c>
      <c r="E129" s="36">
        <v>4923.8000000000011</v>
      </c>
      <c r="F129" s="36">
        <v>4799.7000000000007</v>
      </c>
      <c r="G129" s="36">
        <v>4589.1000000000013</v>
      </c>
      <c r="H129" s="36">
        <v>5258.5000000000009</v>
      </c>
      <c r="I129" s="36">
        <v>5469.1000000000013</v>
      </c>
      <c r="J129" s="36">
        <v>5593.2000000000007</v>
      </c>
      <c r="K129" s="31">
        <v>5345</v>
      </c>
      <c r="L129" s="31">
        <v>5010.3</v>
      </c>
      <c r="M129" s="31">
        <v>3.5852599999999999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1227.5999999999999</v>
      </c>
      <c r="D130" s="36">
        <v>1242.5</v>
      </c>
      <c r="E130" s="36">
        <v>1205.0999999999999</v>
      </c>
      <c r="F130" s="36">
        <v>1182.5999999999999</v>
      </c>
      <c r="G130" s="36">
        <v>1145.1999999999998</v>
      </c>
      <c r="H130" s="36">
        <v>1265</v>
      </c>
      <c r="I130" s="36">
        <v>1302.4000000000001</v>
      </c>
      <c r="J130" s="36">
        <v>1324.9</v>
      </c>
      <c r="K130" s="31">
        <v>1279.9000000000001</v>
      </c>
      <c r="L130" s="31">
        <v>1220</v>
      </c>
      <c r="M130" s="31">
        <v>6.1978900000000001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1646.95</v>
      </c>
      <c r="D131" s="36">
        <v>1666.5</v>
      </c>
      <c r="E131" s="36">
        <v>1621.05</v>
      </c>
      <c r="F131" s="36">
        <v>1595.1499999999999</v>
      </c>
      <c r="G131" s="36">
        <v>1549.6999999999998</v>
      </c>
      <c r="H131" s="36">
        <v>1692.4</v>
      </c>
      <c r="I131" s="36">
        <v>1737.85</v>
      </c>
      <c r="J131" s="36">
        <v>1763.7500000000002</v>
      </c>
      <c r="K131" s="31">
        <v>1711.95</v>
      </c>
      <c r="L131" s="31">
        <v>1640.6</v>
      </c>
      <c r="M131" s="31">
        <v>30.476600000000001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268.8</v>
      </c>
      <c r="D132" s="36">
        <v>272.73333333333335</v>
      </c>
      <c r="E132" s="36">
        <v>263.06666666666672</v>
      </c>
      <c r="F132" s="36">
        <v>257.33333333333337</v>
      </c>
      <c r="G132" s="36">
        <v>247.66666666666674</v>
      </c>
      <c r="H132" s="36">
        <v>278.4666666666667</v>
      </c>
      <c r="I132" s="36">
        <v>288.13333333333333</v>
      </c>
      <c r="J132" s="36">
        <v>293.86666666666667</v>
      </c>
      <c r="K132" s="31">
        <v>282.39999999999998</v>
      </c>
      <c r="L132" s="31">
        <v>267</v>
      </c>
      <c r="M132" s="31">
        <v>35.067720000000001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1882.95</v>
      </c>
      <c r="D133" s="36">
        <v>1904.9666666666665</v>
      </c>
      <c r="E133" s="36">
        <v>1852.9833333333329</v>
      </c>
      <c r="F133" s="36">
        <v>1823.0166666666664</v>
      </c>
      <c r="G133" s="36">
        <v>1771.0333333333328</v>
      </c>
      <c r="H133" s="36">
        <v>1934.9333333333329</v>
      </c>
      <c r="I133" s="36">
        <v>1986.9166666666665</v>
      </c>
      <c r="J133" s="36">
        <v>2016.883333333333</v>
      </c>
      <c r="K133" s="31">
        <v>1956.95</v>
      </c>
      <c r="L133" s="31">
        <v>1875</v>
      </c>
      <c r="M133" s="31">
        <v>4.4304500000000004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531.25</v>
      </c>
      <c r="D134" s="36">
        <v>537.35</v>
      </c>
      <c r="E134" s="36">
        <v>522.80000000000007</v>
      </c>
      <c r="F134" s="36">
        <v>514.35</v>
      </c>
      <c r="G134" s="36">
        <v>499.80000000000007</v>
      </c>
      <c r="H134" s="36">
        <v>545.80000000000007</v>
      </c>
      <c r="I134" s="36">
        <v>560.35</v>
      </c>
      <c r="J134" s="36">
        <v>568.80000000000007</v>
      </c>
      <c r="K134" s="31">
        <v>551.9</v>
      </c>
      <c r="L134" s="31">
        <v>528.9</v>
      </c>
      <c r="M134" s="31">
        <v>28.785869999999999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10081.25</v>
      </c>
      <c r="D135" s="36">
        <v>10126.766666666666</v>
      </c>
      <c r="E135" s="36">
        <v>9944.4833333333336</v>
      </c>
      <c r="F135" s="36">
        <v>9807.7166666666672</v>
      </c>
      <c r="G135" s="36">
        <v>9625.4333333333343</v>
      </c>
      <c r="H135" s="36">
        <v>10263.533333333333</v>
      </c>
      <c r="I135" s="36">
        <v>10445.816666666666</v>
      </c>
      <c r="J135" s="36">
        <v>10582.583333333332</v>
      </c>
      <c r="K135" s="31">
        <v>10309.049999999999</v>
      </c>
      <c r="L135" s="31">
        <v>9990</v>
      </c>
      <c r="M135" s="31">
        <v>9.6405100000000008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650.25</v>
      </c>
      <c r="D136" s="36">
        <v>657.91666666666663</v>
      </c>
      <c r="E136" s="36">
        <v>641.33333333333326</v>
      </c>
      <c r="F136" s="36">
        <v>632.41666666666663</v>
      </c>
      <c r="G136" s="36">
        <v>615.83333333333326</v>
      </c>
      <c r="H136" s="36">
        <v>666.83333333333326</v>
      </c>
      <c r="I136" s="36">
        <v>683.41666666666652</v>
      </c>
      <c r="J136" s="36">
        <v>692.33333333333326</v>
      </c>
      <c r="K136" s="31">
        <v>674.5</v>
      </c>
      <c r="L136" s="31">
        <v>649</v>
      </c>
      <c r="M136" s="31">
        <v>15.323410000000001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1059.95</v>
      </c>
      <c r="D137" s="36">
        <v>1068.3166666666666</v>
      </c>
      <c r="E137" s="36">
        <v>1041.6333333333332</v>
      </c>
      <c r="F137" s="36">
        <v>1023.3166666666666</v>
      </c>
      <c r="G137" s="36">
        <v>996.63333333333321</v>
      </c>
      <c r="H137" s="36">
        <v>1086.6333333333332</v>
      </c>
      <c r="I137" s="36">
        <v>1113.3166666666666</v>
      </c>
      <c r="J137" s="36">
        <v>1131.6333333333332</v>
      </c>
      <c r="K137" s="31">
        <v>1095</v>
      </c>
      <c r="L137" s="31">
        <v>1050</v>
      </c>
      <c r="M137" s="31">
        <v>13.12725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933.15</v>
      </c>
      <c r="D138" s="36">
        <v>945.4</v>
      </c>
      <c r="E138" s="36">
        <v>912.8</v>
      </c>
      <c r="F138" s="36">
        <v>892.44999999999993</v>
      </c>
      <c r="G138" s="36">
        <v>859.84999999999991</v>
      </c>
      <c r="H138" s="36">
        <v>965.75</v>
      </c>
      <c r="I138" s="36">
        <v>998.35000000000014</v>
      </c>
      <c r="J138" s="36">
        <v>1018.7</v>
      </c>
      <c r="K138" s="31">
        <v>978</v>
      </c>
      <c r="L138" s="31">
        <v>925.05</v>
      </c>
      <c r="M138" s="31">
        <v>5.2215499999999997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92.2</v>
      </c>
      <c r="D139" s="36">
        <v>93.649999999999991</v>
      </c>
      <c r="E139" s="36">
        <v>89.84999999999998</v>
      </c>
      <c r="F139" s="36">
        <v>87.499999999999986</v>
      </c>
      <c r="G139" s="36">
        <v>83.699999999999974</v>
      </c>
      <c r="H139" s="36">
        <v>95.999999999999986</v>
      </c>
      <c r="I139" s="36">
        <v>99.8</v>
      </c>
      <c r="J139" s="36">
        <v>102.14999999999999</v>
      </c>
      <c r="K139" s="31">
        <v>97.45</v>
      </c>
      <c r="L139" s="31">
        <v>91.3</v>
      </c>
      <c r="M139" s="31">
        <v>133.05441999999999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2623.8</v>
      </c>
      <c r="D140" s="36">
        <v>2648.8166666666671</v>
      </c>
      <c r="E140" s="36">
        <v>2573.983333333334</v>
      </c>
      <c r="F140" s="36">
        <v>2524.166666666667</v>
      </c>
      <c r="G140" s="36">
        <v>2449.3333333333339</v>
      </c>
      <c r="H140" s="36">
        <v>2698.6333333333341</v>
      </c>
      <c r="I140" s="36">
        <v>2773.4666666666672</v>
      </c>
      <c r="J140" s="36">
        <v>2823.2833333333342</v>
      </c>
      <c r="K140" s="31">
        <v>2723.65</v>
      </c>
      <c r="L140" s="31">
        <v>2599</v>
      </c>
      <c r="M140" s="31">
        <v>7.0063000000000004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117318.95</v>
      </c>
      <c r="D141" s="36">
        <v>117972.33333333333</v>
      </c>
      <c r="E141" s="36">
        <v>116346.61666666665</v>
      </c>
      <c r="F141" s="36">
        <v>115374.28333333333</v>
      </c>
      <c r="G141" s="36">
        <v>113748.56666666665</v>
      </c>
      <c r="H141" s="36">
        <v>118944.66666666666</v>
      </c>
      <c r="I141" s="36">
        <v>120570.38333333333</v>
      </c>
      <c r="J141" s="36">
        <v>121542.71666666666</v>
      </c>
      <c r="K141" s="31">
        <v>119598.05</v>
      </c>
      <c r="L141" s="31">
        <v>117000</v>
      </c>
      <c r="M141" s="31">
        <v>4.6080000000000003E-2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60.1</v>
      </c>
      <c r="D142" s="36">
        <v>60.716666666666669</v>
      </c>
      <c r="E142" s="36">
        <v>58.783333333333339</v>
      </c>
      <c r="F142" s="36">
        <v>57.466666666666669</v>
      </c>
      <c r="G142" s="36">
        <v>55.533333333333339</v>
      </c>
      <c r="H142" s="36">
        <v>62.033333333333339</v>
      </c>
      <c r="I142" s="36">
        <v>63.966666666666676</v>
      </c>
      <c r="J142" s="36">
        <v>65.283333333333331</v>
      </c>
      <c r="K142" s="31">
        <v>62.65</v>
      </c>
      <c r="L142" s="31">
        <v>59.4</v>
      </c>
      <c r="M142" s="31">
        <v>98.091750000000005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1443.3</v>
      </c>
      <c r="D143" s="36">
        <v>1456.7833333333335</v>
      </c>
      <c r="E143" s="36">
        <v>1412.616666666667</v>
      </c>
      <c r="F143" s="36">
        <v>1381.9333333333334</v>
      </c>
      <c r="G143" s="36">
        <v>1337.7666666666669</v>
      </c>
      <c r="H143" s="36">
        <v>1487.4666666666672</v>
      </c>
      <c r="I143" s="36">
        <v>1531.6333333333337</v>
      </c>
      <c r="J143" s="36">
        <v>1562.3166666666673</v>
      </c>
      <c r="K143" s="31">
        <v>1500.95</v>
      </c>
      <c r="L143" s="31">
        <v>1426.1</v>
      </c>
      <c r="M143" s="31">
        <v>3.4887000000000001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4997.45</v>
      </c>
      <c r="D144" s="36">
        <v>5076.7833333333328</v>
      </c>
      <c r="E144" s="36">
        <v>4885.6666666666661</v>
      </c>
      <c r="F144" s="36">
        <v>4773.8833333333332</v>
      </c>
      <c r="G144" s="36">
        <v>4582.7666666666664</v>
      </c>
      <c r="H144" s="36">
        <v>5188.5666666666657</v>
      </c>
      <c r="I144" s="36">
        <v>5379.6833333333325</v>
      </c>
      <c r="J144" s="36">
        <v>5491.4666666666653</v>
      </c>
      <c r="K144" s="31">
        <v>5267.9</v>
      </c>
      <c r="L144" s="31">
        <v>4965</v>
      </c>
      <c r="M144" s="31">
        <v>4.2000900000000003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3721.3</v>
      </c>
      <c r="D145" s="36">
        <v>3780.4</v>
      </c>
      <c r="E145" s="36">
        <v>3639.9</v>
      </c>
      <c r="F145" s="36">
        <v>3558.5</v>
      </c>
      <c r="G145" s="36">
        <v>3418</v>
      </c>
      <c r="H145" s="36">
        <v>3861.8</v>
      </c>
      <c r="I145" s="36">
        <v>4002.3</v>
      </c>
      <c r="J145" s="36">
        <v>4083.7000000000003</v>
      </c>
      <c r="K145" s="31">
        <v>3920.9</v>
      </c>
      <c r="L145" s="31">
        <v>3699</v>
      </c>
      <c r="M145" s="31">
        <v>2.1589499999999999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25097.75</v>
      </c>
      <c r="D146" s="36">
        <v>25310.466666666664</v>
      </c>
      <c r="E146" s="36">
        <v>24842.483333333326</v>
      </c>
      <c r="F146" s="36">
        <v>24587.216666666664</v>
      </c>
      <c r="G146" s="36">
        <v>24119.233333333326</v>
      </c>
      <c r="H146" s="36">
        <v>25565.733333333326</v>
      </c>
      <c r="I146" s="36">
        <v>26033.716666666664</v>
      </c>
      <c r="J146" s="36">
        <v>26288.983333333326</v>
      </c>
      <c r="K146" s="31">
        <v>25778.45</v>
      </c>
      <c r="L146" s="31">
        <v>25055.200000000001</v>
      </c>
      <c r="M146" s="31">
        <v>1.4448799999999999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60.35</v>
      </c>
      <c r="D147" s="36">
        <v>61.25</v>
      </c>
      <c r="E147" s="36">
        <v>57.099999999999994</v>
      </c>
      <c r="F147" s="36">
        <v>53.849999999999994</v>
      </c>
      <c r="G147" s="36">
        <v>49.699999999999989</v>
      </c>
      <c r="H147" s="36">
        <v>64.5</v>
      </c>
      <c r="I147" s="36">
        <v>68.650000000000006</v>
      </c>
      <c r="J147" s="36">
        <v>71.900000000000006</v>
      </c>
      <c r="K147" s="31">
        <v>65.400000000000006</v>
      </c>
      <c r="L147" s="31">
        <v>58</v>
      </c>
      <c r="M147" s="31">
        <v>297.51533000000001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183.4</v>
      </c>
      <c r="D148" s="36">
        <v>187.96666666666667</v>
      </c>
      <c r="E148" s="36">
        <v>177.28333333333333</v>
      </c>
      <c r="F148" s="36">
        <v>171.16666666666666</v>
      </c>
      <c r="G148" s="36">
        <v>160.48333333333332</v>
      </c>
      <c r="H148" s="36">
        <v>194.08333333333334</v>
      </c>
      <c r="I148" s="36">
        <v>204.76666666666668</v>
      </c>
      <c r="J148" s="36">
        <v>210.88333333333335</v>
      </c>
      <c r="K148" s="31">
        <v>198.65</v>
      </c>
      <c r="L148" s="31">
        <v>181.85</v>
      </c>
      <c r="M148" s="31">
        <v>163.17195000000001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297.64999999999998</v>
      </c>
      <c r="D149" s="36">
        <v>302.05</v>
      </c>
      <c r="E149" s="36">
        <v>290.75</v>
      </c>
      <c r="F149" s="36">
        <v>283.84999999999997</v>
      </c>
      <c r="G149" s="36">
        <v>272.54999999999995</v>
      </c>
      <c r="H149" s="36">
        <v>308.95000000000005</v>
      </c>
      <c r="I149" s="36">
        <v>320.25000000000011</v>
      </c>
      <c r="J149" s="36">
        <v>327.15000000000009</v>
      </c>
      <c r="K149" s="31">
        <v>313.35000000000002</v>
      </c>
      <c r="L149" s="31">
        <v>295.14999999999998</v>
      </c>
      <c r="M149" s="31">
        <v>234.97233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164.65</v>
      </c>
      <c r="D150" s="36">
        <v>166.21666666666667</v>
      </c>
      <c r="E150" s="36">
        <v>155.43333333333334</v>
      </c>
      <c r="F150" s="36">
        <v>146.21666666666667</v>
      </c>
      <c r="G150" s="36">
        <v>135.43333333333334</v>
      </c>
      <c r="H150" s="36">
        <v>175.43333333333334</v>
      </c>
      <c r="I150" s="36">
        <v>186.2166666666667</v>
      </c>
      <c r="J150" s="36">
        <v>195.43333333333334</v>
      </c>
      <c r="K150" s="31">
        <v>177</v>
      </c>
      <c r="L150" s="31">
        <v>157</v>
      </c>
      <c r="M150" s="31">
        <v>69.039699999999996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1381.15</v>
      </c>
      <c r="D151" s="36">
        <v>1394.1666666666667</v>
      </c>
      <c r="E151" s="36">
        <v>1356.1333333333334</v>
      </c>
      <c r="F151" s="36">
        <v>1331.1166666666668</v>
      </c>
      <c r="G151" s="36">
        <v>1293.0833333333335</v>
      </c>
      <c r="H151" s="36">
        <v>1419.1833333333334</v>
      </c>
      <c r="I151" s="36">
        <v>1457.2166666666667</v>
      </c>
      <c r="J151" s="36">
        <v>1482.2333333333333</v>
      </c>
      <c r="K151" s="31">
        <v>1432.2</v>
      </c>
      <c r="L151" s="31">
        <v>1369.15</v>
      </c>
      <c r="M151" s="31">
        <v>7.88483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4187.1000000000004</v>
      </c>
      <c r="D152" s="36">
        <v>4250.5833333333339</v>
      </c>
      <c r="E152" s="36">
        <v>4103.6166666666677</v>
      </c>
      <c r="F152" s="36">
        <v>4020.1333333333341</v>
      </c>
      <c r="G152" s="36">
        <v>3873.1666666666679</v>
      </c>
      <c r="H152" s="36">
        <v>4334.0666666666675</v>
      </c>
      <c r="I152" s="36">
        <v>4481.0333333333347</v>
      </c>
      <c r="J152" s="36">
        <v>4564.5166666666673</v>
      </c>
      <c r="K152" s="31">
        <v>4397.55</v>
      </c>
      <c r="L152" s="31">
        <v>4167.1000000000004</v>
      </c>
      <c r="M152" s="31">
        <v>1.90164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360.6</v>
      </c>
      <c r="D153" s="36">
        <v>370.58333333333331</v>
      </c>
      <c r="E153" s="36">
        <v>334.76666666666665</v>
      </c>
      <c r="F153" s="36">
        <v>308.93333333333334</v>
      </c>
      <c r="G153" s="36">
        <v>273.11666666666667</v>
      </c>
      <c r="H153" s="36">
        <v>396.41666666666663</v>
      </c>
      <c r="I153" s="36">
        <v>432.23333333333335</v>
      </c>
      <c r="J153" s="36">
        <v>458.06666666666661</v>
      </c>
      <c r="K153" s="31">
        <v>406.4</v>
      </c>
      <c r="L153" s="31">
        <v>344.75</v>
      </c>
      <c r="M153" s="31">
        <v>414.42086999999998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203.2</v>
      </c>
      <c r="D154" s="36">
        <v>205.38333333333333</v>
      </c>
      <c r="E154" s="36">
        <v>198.76666666666665</v>
      </c>
      <c r="F154" s="36">
        <v>194.33333333333331</v>
      </c>
      <c r="G154" s="36">
        <v>187.71666666666664</v>
      </c>
      <c r="H154" s="36">
        <v>209.81666666666666</v>
      </c>
      <c r="I154" s="36">
        <v>216.43333333333334</v>
      </c>
      <c r="J154" s="36">
        <v>220.86666666666667</v>
      </c>
      <c r="K154" s="31">
        <v>212</v>
      </c>
      <c r="L154" s="31">
        <v>200.95</v>
      </c>
      <c r="M154" s="31">
        <v>577.62576000000001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37013.4</v>
      </c>
      <c r="D155" s="36">
        <v>37334.466666666667</v>
      </c>
      <c r="E155" s="36">
        <v>36478.933333333334</v>
      </c>
      <c r="F155" s="36">
        <v>35944.466666666667</v>
      </c>
      <c r="G155" s="36">
        <v>35088.933333333334</v>
      </c>
      <c r="H155" s="36">
        <v>37868.933333333334</v>
      </c>
      <c r="I155" s="36">
        <v>38724.466666666674</v>
      </c>
      <c r="J155" s="36">
        <v>39258.933333333334</v>
      </c>
      <c r="K155" s="31">
        <v>38190</v>
      </c>
      <c r="L155" s="31">
        <v>36800</v>
      </c>
      <c r="M155" s="31">
        <v>0.22772999999999999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1529.45</v>
      </c>
      <c r="D156" s="36">
        <v>1550.7333333333333</v>
      </c>
      <c r="E156" s="36">
        <v>1492.7166666666667</v>
      </c>
      <c r="F156" s="36">
        <v>1455.9833333333333</v>
      </c>
      <c r="G156" s="36">
        <v>1397.9666666666667</v>
      </c>
      <c r="H156" s="36">
        <v>1587.4666666666667</v>
      </c>
      <c r="I156" s="36">
        <v>1645.4833333333336</v>
      </c>
      <c r="J156" s="36">
        <v>1682.2166666666667</v>
      </c>
      <c r="K156" s="31">
        <v>1608.75</v>
      </c>
      <c r="L156" s="31">
        <v>1514</v>
      </c>
      <c r="M156" s="31">
        <v>7.8642700000000003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615.15</v>
      </c>
      <c r="D157" s="36">
        <v>620.36666666666667</v>
      </c>
      <c r="E157" s="36">
        <v>604.7833333333333</v>
      </c>
      <c r="F157" s="36">
        <v>594.41666666666663</v>
      </c>
      <c r="G157" s="36">
        <v>578.83333333333326</v>
      </c>
      <c r="H157" s="36">
        <v>630.73333333333335</v>
      </c>
      <c r="I157" s="36">
        <v>646.31666666666661</v>
      </c>
      <c r="J157" s="36">
        <v>656.68333333333339</v>
      </c>
      <c r="K157" s="31">
        <v>635.95000000000005</v>
      </c>
      <c r="L157" s="31">
        <v>610</v>
      </c>
      <c r="M157" s="31">
        <v>144.09675999999999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885.35</v>
      </c>
      <c r="D158" s="36">
        <v>900.46666666666658</v>
      </c>
      <c r="E158" s="36">
        <v>859.93333333333317</v>
      </c>
      <c r="F158" s="36">
        <v>834.51666666666654</v>
      </c>
      <c r="G158" s="36">
        <v>793.98333333333312</v>
      </c>
      <c r="H158" s="36">
        <v>925.88333333333321</v>
      </c>
      <c r="I158" s="36">
        <v>966.41666666666674</v>
      </c>
      <c r="J158" s="36">
        <v>991.83333333333326</v>
      </c>
      <c r="K158" s="31">
        <v>941</v>
      </c>
      <c r="L158" s="31">
        <v>875.05</v>
      </c>
      <c r="M158" s="31">
        <v>60.248330000000003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6996.6</v>
      </c>
      <c r="D159" s="36">
        <v>7075.9333333333334</v>
      </c>
      <c r="E159" s="36">
        <v>6877.666666666667</v>
      </c>
      <c r="F159" s="36">
        <v>6758.7333333333336</v>
      </c>
      <c r="G159" s="36">
        <v>6560.4666666666672</v>
      </c>
      <c r="H159" s="36">
        <v>7194.8666666666668</v>
      </c>
      <c r="I159" s="36">
        <v>7393.1333333333332</v>
      </c>
      <c r="J159" s="36">
        <v>7512.0666666666666</v>
      </c>
      <c r="K159" s="31">
        <v>7274.2</v>
      </c>
      <c r="L159" s="31">
        <v>6957</v>
      </c>
      <c r="M159" s="31">
        <v>3.8576299999999999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208.85</v>
      </c>
      <c r="D160" s="36">
        <v>211.68333333333331</v>
      </c>
      <c r="E160" s="36">
        <v>204.91666666666663</v>
      </c>
      <c r="F160" s="36">
        <v>200.98333333333332</v>
      </c>
      <c r="G160" s="36">
        <v>194.21666666666664</v>
      </c>
      <c r="H160" s="36">
        <v>215.61666666666662</v>
      </c>
      <c r="I160" s="36">
        <v>222.38333333333333</v>
      </c>
      <c r="J160" s="36">
        <v>226.31666666666661</v>
      </c>
      <c r="K160" s="31">
        <v>218.45</v>
      </c>
      <c r="L160" s="31">
        <v>207.75</v>
      </c>
      <c r="M160" s="31">
        <v>69.145300000000006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381.85</v>
      </c>
      <c r="D161" s="36">
        <v>390.26666666666665</v>
      </c>
      <c r="E161" s="36">
        <v>368.5333333333333</v>
      </c>
      <c r="F161" s="36">
        <v>355.21666666666664</v>
      </c>
      <c r="G161" s="36">
        <v>333.48333333333329</v>
      </c>
      <c r="H161" s="36">
        <v>403.58333333333331</v>
      </c>
      <c r="I161" s="36">
        <v>425.31666666666666</v>
      </c>
      <c r="J161" s="36">
        <v>438.63333333333333</v>
      </c>
      <c r="K161" s="31">
        <v>412</v>
      </c>
      <c r="L161" s="31">
        <v>376.95</v>
      </c>
      <c r="M161" s="31">
        <v>222.11254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17052.849999999999</v>
      </c>
      <c r="D162" s="36">
        <v>17152.850000000002</v>
      </c>
      <c r="E162" s="36">
        <v>16835.700000000004</v>
      </c>
      <c r="F162" s="36">
        <v>16618.550000000003</v>
      </c>
      <c r="G162" s="36">
        <v>16301.400000000005</v>
      </c>
      <c r="H162" s="36">
        <v>17370.000000000004</v>
      </c>
      <c r="I162" s="36">
        <v>17687.150000000005</v>
      </c>
      <c r="J162" s="36">
        <v>17904.300000000003</v>
      </c>
      <c r="K162" s="31">
        <v>17470</v>
      </c>
      <c r="L162" s="31">
        <v>16935.7</v>
      </c>
      <c r="M162" s="31">
        <v>5.6259999999999998E-2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2584.1999999999998</v>
      </c>
      <c r="D163" s="36">
        <v>2608.0166666666664</v>
      </c>
      <c r="E163" s="36">
        <v>2545.0333333333328</v>
      </c>
      <c r="F163" s="36">
        <v>2505.8666666666663</v>
      </c>
      <c r="G163" s="36">
        <v>2442.8833333333328</v>
      </c>
      <c r="H163" s="36">
        <v>2647.1833333333329</v>
      </c>
      <c r="I163" s="36">
        <v>2710.1666666666665</v>
      </c>
      <c r="J163" s="36">
        <v>2749.333333333333</v>
      </c>
      <c r="K163" s="31">
        <v>2671</v>
      </c>
      <c r="L163" s="31">
        <v>2568.85</v>
      </c>
      <c r="M163" s="31">
        <v>5.97865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3370.55</v>
      </c>
      <c r="D164" s="36">
        <v>3395.7166666666667</v>
      </c>
      <c r="E164" s="36">
        <v>3328.4333333333334</v>
      </c>
      <c r="F164" s="36">
        <v>3286.3166666666666</v>
      </c>
      <c r="G164" s="36">
        <v>3219.0333333333333</v>
      </c>
      <c r="H164" s="36">
        <v>3437.8333333333335</v>
      </c>
      <c r="I164" s="36">
        <v>3505.1166666666672</v>
      </c>
      <c r="J164" s="36">
        <v>3547.2333333333336</v>
      </c>
      <c r="K164" s="31">
        <v>3463</v>
      </c>
      <c r="L164" s="31">
        <v>3353.6</v>
      </c>
      <c r="M164" s="31">
        <v>11.27059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86.85</v>
      </c>
      <c r="D165" s="36">
        <v>88.416666666666671</v>
      </c>
      <c r="E165" s="36">
        <v>84.63333333333334</v>
      </c>
      <c r="F165" s="36">
        <v>82.416666666666671</v>
      </c>
      <c r="G165" s="36">
        <v>78.63333333333334</v>
      </c>
      <c r="H165" s="36">
        <v>90.63333333333334</v>
      </c>
      <c r="I165" s="36">
        <v>94.416666666666671</v>
      </c>
      <c r="J165" s="36">
        <v>96.63333333333334</v>
      </c>
      <c r="K165" s="31">
        <v>92.2</v>
      </c>
      <c r="L165" s="31">
        <v>86.2</v>
      </c>
      <c r="M165" s="31">
        <v>753.53863999999999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756.6</v>
      </c>
      <c r="D166" s="36">
        <v>769.58333333333337</v>
      </c>
      <c r="E166" s="36">
        <v>722.56666666666672</v>
      </c>
      <c r="F166" s="36">
        <v>688.5333333333333</v>
      </c>
      <c r="G166" s="36">
        <v>641.51666666666665</v>
      </c>
      <c r="H166" s="36">
        <v>803.61666666666679</v>
      </c>
      <c r="I166" s="36">
        <v>850.63333333333344</v>
      </c>
      <c r="J166" s="36">
        <v>884.66666666666686</v>
      </c>
      <c r="K166" s="31">
        <v>816.6</v>
      </c>
      <c r="L166" s="31">
        <v>735.55</v>
      </c>
      <c r="M166" s="31">
        <v>14.288360000000001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5498</v>
      </c>
      <c r="D167" s="36">
        <v>5547.666666666667</v>
      </c>
      <c r="E167" s="36">
        <v>5411.3333333333339</v>
      </c>
      <c r="F167" s="36">
        <v>5324.666666666667</v>
      </c>
      <c r="G167" s="36">
        <v>5188.3333333333339</v>
      </c>
      <c r="H167" s="36">
        <v>5634.3333333333339</v>
      </c>
      <c r="I167" s="36">
        <v>5770.6666666666679</v>
      </c>
      <c r="J167" s="36">
        <v>5857.3333333333339</v>
      </c>
      <c r="K167" s="31">
        <v>5684</v>
      </c>
      <c r="L167" s="31">
        <v>5461</v>
      </c>
      <c r="M167" s="31">
        <v>3.4507500000000002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439.85</v>
      </c>
      <c r="D168" s="36">
        <v>442.98333333333335</v>
      </c>
      <c r="E168" s="36">
        <v>433.61666666666667</v>
      </c>
      <c r="F168" s="36">
        <v>427.38333333333333</v>
      </c>
      <c r="G168" s="36">
        <v>418.01666666666665</v>
      </c>
      <c r="H168" s="36">
        <v>449.2166666666667</v>
      </c>
      <c r="I168" s="36">
        <v>458.58333333333337</v>
      </c>
      <c r="J168" s="36">
        <v>464.81666666666672</v>
      </c>
      <c r="K168" s="31">
        <v>452.35</v>
      </c>
      <c r="L168" s="31">
        <v>436.75</v>
      </c>
      <c r="M168" s="31">
        <v>48.199730000000002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227.15</v>
      </c>
      <c r="D169" s="36">
        <v>229.58333333333334</v>
      </c>
      <c r="E169" s="36">
        <v>223.76666666666668</v>
      </c>
      <c r="F169" s="36">
        <v>220.38333333333333</v>
      </c>
      <c r="G169" s="36">
        <v>214.56666666666666</v>
      </c>
      <c r="H169" s="36">
        <v>232.9666666666667</v>
      </c>
      <c r="I169" s="36">
        <v>238.78333333333336</v>
      </c>
      <c r="J169" s="36">
        <v>242.16666666666671</v>
      </c>
      <c r="K169" s="31">
        <v>235.4</v>
      </c>
      <c r="L169" s="31">
        <v>226.2</v>
      </c>
      <c r="M169" s="31">
        <v>204.00245000000001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1108.4000000000001</v>
      </c>
      <c r="D170" s="36">
        <v>1110.6166666666668</v>
      </c>
      <c r="E170" s="36">
        <v>1077.7833333333335</v>
      </c>
      <c r="F170" s="36">
        <v>1047.1666666666667</v>
      </c>
      <c r="G170" s="36">
        <v>1014.3333333333335</v>
      </c>
      <c r="H170" s="36">
        <v>1141.2333333333336</v>
      </c>
      <c r="I170" s="36">
        <v>1174.0666666666666</v>
      </c>
      <c r="J170" s="36">
        <v>1204.6833333333336</v>
      </c>
      <c r="K170" s="31">
        <v>1143.45</v>
      </c>
      <c r="L170" s="31">
        <v>1080</v>
      </c>
      <c r="M170" s="31">
        <v>7.5895799999999998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996.5</v>
      </c>
      <c r="D171" s="36">
        <v>1006.85</v>
      </c>
      <c r="E171" s="36">
        <v>979.7</v>
      </c>
      <c r="F171" s="36">
        <v>962.9</v>
      </c>
      <c r="G171" s="36">
        <v>935.75</v>
      </c>
      <c r="H171" s="36">
        <v>1023.6500000000001</v>
      </c>
      <c r="I171" s="36">
        <v>1050.8</v>
      </c>
      <c r="J171" s="36">
        <v>1067.6000000000001</v>
      </c>
      <c r="K171" s="31">
        <v>1034</v>
      </c>
      <c r="L171" s="31">
        <v>990.05</v>
      </c>
      <c r="M171" s="31">
        <v>7.1945199999999998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404.45</v>
      </c>
      <c r="D172" s="36">
        <v>414.86666666666662</v>
      </c>
      <c r="E172" s="36">
        <v>390.58333333333326</v>
      </c>
      <c r="F172" s="36">
        <v>376.71666666666664</v>
      </c>
      <c r="G172" s="36">
        <v>352.43333333333328</v>
      </c>
      <c r="H172" s="36">
        <v>428.73333333333323</v>
      </c>
      <c r="I172" s="36">
        <v>453.01666666666665</v>
      </c>
      <c r="J172" s="36">
        <v>466.88333333333321</v>
      </c>
      <c r="K172" s="31">
        <v>439.15</v>
      </c>
      <c r="L172" s="31">
        <v>401</v>
      </c>
      <c r="M172" s="31">
        <v>169.18062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2527.15</v>
      </c>
      <c r="D173" s="36">
        <v>2548.6666666666665</v>
      </c>
      <c r="E173" s="36">
        <v>2498.4833333333331</v>
      </c>
      <c r="F173" s="36">
        <v>2469.8166666666666</v>
      </c>
      <c r="G173" s="36">
        <v>2419.6333333333332</v>
      </c>
      <c r="H173" s="36">
        <v>2577.333333333333</v>
      </c>
      <c r="I173" s="36">
        <v>2627.5166666666664</v>
      </c>
      <c r="J173" s="36">
        <v>2656.1833333333329</v>
      </c>
      <c r="K173" s="31">
        <v>2598.85</v>
      </c>
      <c r="L173" s="31">
        <v>2520</v>
      </c>
      <c r="M173" s="31">
        <v>88.683610000000002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103.7</v>
      </c>
      <c r="D174" s="36">
        <v>106.43333333333334</v>
      </c>
      <c r="E174" s="36">
        <v>99.916666666666671</v>
      </c>
      <c r="F174" s="36">
        <v>96.13333333333334</v>
      </c>
      <c r="G174" s="36">
        <v>89.616666666666674</v>
      </c>
      <c r="H174" s="36">
        <v>110.21666666666667</v>
      </c>
      <c r="I174" s="36">
        <v>116.73333333333332</v>
      </c>
      <c r="J174" s="36">
        <v>120.51666666666667</v>
      </c>
      <c r="K174" s="31">
        <v>112.95</v>
      </c>
      <c r="L174" s="31">
        <v>102.65</v>
      </c>
      <c r="M174" s="31">
        <v>416.17471999999998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759.8</v>
      </c>
      <c r="D175" s="36">
        <v>765.98333333333323</v>
      </c>
      <c r="E175" s="36">
        <v>749.61666666666645</v>
      </c>
      <c r="F175" s="36">
        <v>739.43333333333317</v>
      </c>
      <c r="G175" s="36">
        <v>723.06666666666638</v>
      </c>
      <c r="H175" s="36">
        <v>776.16666666666652</v>
      </c>
      <c r="I175" s="36">
        <v>792.5333333333333</v>
      </c>
      <c r="J175" s="36">
        <v>802.71666666666658</v>
      </c>
      <c r="K175" s="31">
        <v>782.35</v>
      </c>
      <c r="L175" s="31">
        <v>755.8</v>
      </c>
      <c r="M175" s="31">
        <v>19.69218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1409.25</v>
      </c>
      <c r="D176" s="36">
        <v>1416.7666666666667</v>
      </c>
      <c r="E176" s="36">
        <v>1396.5333333333333</v>
      </c>
      <c r="F176" s="36">
        <v>1383.8166666666666</v>
      </c>
      <c r="G176" s="36">
        <v>1363.5833333333333</v>
      </c>
      <c r="H176" s="36">
        <v>1429.4833333333333</v>
      </c>
      <c r="I176" s="36">
        <v>1449.7166666666665</v>
      </c>
      <c r="J176" s="36">
        <v>1462.4333333333334</v>
      </c>
      <c r="K176" s="31">
        <v>1437</v>
      </c>
      <c r="L176" s="31">
        <v>1404.05</v>
      </c>
      <c r="M176" s="31">
        <v>11.51553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636.45000000000005</v>
      </c>
      <c r="D177" s="36">
        <v>643.6</v>
      </c>
      <c r="E177" s="36">
        <v>626.80000000000007</v>
      </c>
      <c r="F177" s="36">
        <v>617.15000000000009</v>
      </c>
      <c r="G177" s="36">
        <v>600.35000000000014</v>
      </c>
      <c r="H177" s="36">
        <v>653.25</v>
      </c>
      <c r="I177" s="36">
        <v>670.05</v>
      </c>
      <c r="J177" s="36">
        <v>679.69999999999993</v>
      </c>
      <c r="K177" s="31">
        <v>660.4</v>
      </c>
      <c r="L177" s="31">
        <v>633.95000000000005</v>
      </c>
      <c r="M177" s="31">
        <v>225.42055999999999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28253</v>
      </c>
      <c r="D178" s="36">
        <v>28380.483333333334</v>
      </c>
      <c r="E178" s="36">
        <v>27981.066666666666</v>
      </c>
      <c r="F178" s="36">
        <v>27709.133333333331</v>
      </c>
      <c r="G178" s="36">
        <v>27309.716666666664</v>
      </c>
      <c r="H178" s="36">
        <v>28652.416666666668</v>
      </c>
      <c r="I178" s="36">
        <v>29051.833333333332</v>
      </c>
      <c r="J178" s="36">
        <v>29323.76666666667</v>
      </c>
      <c r="K178" s="31">
        <v>28779.9</v>
      </c>
      <c r="L178" s="31">
        <v>28108.55</v>
      </c>
      <c r="M178" s="31">
        <v>0.15112999999999999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1998.75</v>
      </c>
      <c r="D179" s="36">
        <v>2033.5666666666666</v>
      </c>
      <c r="E179" s="36">
        <v>1955.1833333333334</v>
      </c>
      <c r="F179" s="36">
        <v>1911.6166666666668</v>
      </c>
      <c r="G179" s="36">
        <v>1833.2333333333336</v>
      </c>
      <c r="H179" s="36">
        <v>2077.1333333333332</v>
      </c>
      <c r="I179" s="36">
        <v>2155.5166666666664</v>
      </c>
      <c r="J179" s="36">
        <v>2199.083333333333</v>
      </c>
      <c r="K179" s="31">
        <v>2111.9499999999998</v>
      </c>
      <c r="L179" s="31">
        <v>1990</v>
      </c>
      <c r="M179" s="31">
        <v>18.87125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3909.15</v>
      </c>
      <c r="D180" s="36">
        <v>3963.7999999999997</v>
      </c>
      <c r="E180" s="36">
        <v>3821.7499999999991</v>
      </c>
      <c r="F180" s="36">
        <v>3734.3499999999995</v>
      </c>
      <c r="G180" s="36">
        <v>3592.2999999999988</v>
      </c>
      <c r="H180" s="36">
        <v>4051.1999999999994</v>
      </c>
      <c r="I180" s="36">
        <v>4193.25</v>
      </c>
      <c r="J180" s="36">
        <v>4280.6499999999996</v>
      </c>
      <c r="K180" s="31">
        <v>4105.8500000000004</v>
      </c>
      <c r="L180" s="31">
        <v>3876.4</v>
      </c>
      <c r="M180" s="31">
        <v>4.31656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538</v>
      </c>
      <c r="D181" s="36">
        <v>546.58333333333337</v>
      </c>
      <c r="E181" s="36">
        <v>525.66666666666674</v>
      </c>
      <c r="F181" s="36">
        <v>513.33333333333337</v>
      </c>
      <c r="G181" s="36">
        <v>492.41666666666674</v>
      </c>
      <c r="H181" s="36">
        <v>558.91666666666674</v>
      </c>
      <c r="I181" s="36">
        <v>579.83333333333348</v>
      </c>
      <c r="J181" s="36">
        <v>592.16666666666674</v>
      </c>
      <c r="K181" s="31">
        <v>567.5</v>
      </c>
      <c r="L181" s="31">
        <v>534.25</v>
      </c>
      <c r="M181" s="31">
        <v>21.824590000000001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2371.1</v>
      </c>
      <c r="D182" s="36">
        <v>2408.1</v>
      </c>
      <c r="E182" s="36">
        <v>2321.6999999999998</v>
      </c>
      <c r="F182" s="36">
        <v>2272.2999999999997</v>
      </c>
      <c r="G182" s="36">
        <v>2185.8999999999996</v>
      </c>
      <c r="H182" s="36">
        <v>2457.5</v>
      </c>
      <c r="I182" s="36">
        <v>2543.9000000000005</v>
      </c>
      <c r="J182" s="36">
        <v>2593.3000000000002</v>
      </c>
      <c r="K182" s="31">
        <v>2494.5</v>
      </c>
      <c r="L182" s="31">
        <v>2358.6999999999998</v>
      </c>
      <c r="M182" s="31">
        <v>8.98142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1232.1500000000001</v>
      </c>
      <c r="D183" s="36">
        <v>1238.5333333333335</v>
      </c>
      <c r="E183" s="36">
        <v>1222.0666666666671</v>
      </c>
      <c r="F183" s="36">
        <v>1211.9833333333336</v>
      </c>
      <c r="G183" s="36">
        <v>1195.5166666666671</v>
      </c>
      <c r="H183" s="36">
        <v>1248.616666666667</v>
      </c>
      <c r="I183" s="36">
        <v>1265.0833333333337</v>
      </c>
      <c r="J183" s="36">
        <v>1275.166666666667</v>
      </c>
      <c r="K183" s="31">
        <v>1255</v>
      </c>
      <c r="L183" s="31">
        <v>1228.45</v>
      </c>
      <c r="M183" s="31">
        <v>18.37031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677.95</v>
      </c>
      <c r="D184" s="36">
        <v>689.66666666666663</v>
      </c>
      <c r="E184" s="36">
        <v>659.33333333333326</v>
      </c>
      <c r="F184" s="36">
        <v>640.71666666666658</v>
      </c>
      <c r="G184" s="36">
        <v>610.38333333333321</v>
      </c>
      <c r="H184" s="36">
        <v>708.2833333333333</v>
      </c>
      <c r="I184" s="36">
        <v>738.61666666666656</v>
      </c>
      <c r="J184" s="36">
        <v>757.23333333333335</v>
      </c>
      <c r="K184" s="31">
        <v>720</v>
      </c>
      <c r="L184" s="31">
        <v>671.05</v>
      </c>
      <c r="M184" s="31">
        <v>25.10191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689.3</v>
      </c>
      <c r="D185" s="36">
        <v>694.5</v>
      </c>
      <c r="E185" s="36">
        <v>679.9</v>
      </c>
      <c r="F185" s="36">
        <v>670.5</v>
      </c>
      <c r="G185" s="36">
        <v>655.9</v>
      </c>
      <c r="H185" s="36">
        <v>703.9</v>
      </c>
      <c r="I185" s="36">
        <v>718.49999999999989</v>
      </c>
      <c r="J185" s="36">
        <v>727.9</v>
      </c>
      <c r="K185" s="31">
        <v>709.1</v>
      </c>
      <c r="L185" s="31">
        <v>685.1</v>
      </c>
      <c r="M185" s="31">
        <v>9.0128699999999995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988.6</v>
      </c>
      <c r="D186" s="36">
        <v>1007.8333333333334</v>
      </c>
      <c r="E186" s="36">
        <v>965.76666666666665</v>
      </c>
      <c r="F186" s="36">
        <v>942.93333333333328</v>
      </c>
      <c r="G186" s="36">
        <v>900.86666666666656</v>
      </c>
      <c r="H186" s="36">
        <v>1030.6666666666667</v>
      </c>
      <c r="I186" s="36">
        <v>1072.7333333333336</v>
      </c>
      <c r="J186" s="36">
        <v>1095.5666666666668</v>
      </c>
      <c r="K186" s="31">
        <v>1049.9000000000001</v>
      </c>
      <c r="L186" s="31">
        <v>985</v>
      </c>
      <c r="M186" s="31">
        <v>16.513500000000001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1704.6</v>
      </c>
      <c r="D187" s="36">
        <v>1734.5999999999997</v>
      </c>
      <c r="E187" s="36">
        <v>1667.1499999999994</v>
      </c>
      <c r="F187" s="36">
        <v>1629.6999999999998</v>
      </c>
      <c r="G187" s="36">
        <v>1562.2499999999995</v>
      </c>
      <c r="H187" s="36">
        <v>1772.0499999999993</v>
      </c>
      <c r="I187" s="36">
        <v>1839.4999999999995</v>
      </c>
      <c r="J187" s="36">
        <v>1876.9499999999991</v>
      </c>
      <c r="K187" s="31">
        <v>1802.05</v>
      </c>
      <c r="L187" s="31">
        <v>1697.15</v>
      </c>
      <c r="M187" s="31">
        <v>9.3523099999999992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976.3</v>
      </c>
      <c r="D188" s="36">
        <v>984.15</v>
      </c>
      <c r="E188" s="36">
        <v>958.3</v>
      </c>
      <c r="F188" s="36">
        <v>940.3</v>
      </c>
      <c r="G188" s="36">
        <v>914.44999999999993</v>
      </c>
      <c r="H188" s="36">
        <v>1002.15</v>
      </c>
      <c r="I188" s="36">
        <v>1028</v>
      </c>
      <c r="J188" s="36">
        <v>1046</v>
      </c>
      <c r="K188" s="31">
        <v>1010</v>
      </c>
      <c r="L188" s="31">
        <v>966.15</v>
      </c>
      <c r="M188" s="31">
        <v>44.657890000000002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8608.35</v>
      </c>
      <c r="D189" s="36">
        <v>8712.4499999999989</v>
      </c>
      <c r="E189" s="36">
        <v>8395.8999999999978</v>
      </c>
      <c r="F189" s="36">
        <v>8183.4499999999989</v>
      </c>
      <c r="G189" s="36">
        <v>7866.8999999999978</v>
      </c>
      <c r="H189" s="36">
        <v>8924.8999999999978</v>
      </c>
      <c r="I189" s="36">
        <v>9241.4499999999971</v>
      </c>
      <c r="J189" s="36">
        <v>9453.8999999999978</v>
      </c>
      <c r="K189" s="31">
        <v>9029</v>
      </c>
      <c r="L189" s="31">
        <v>8500</v>
      </c>
      <c r="M189" s="31">
        <v>1.40635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705.25</v>
      </c>
      <c r="D190" s="36">
        <v>713.76666666666677</v>
      </c>
      <c r="E190" s="36">
        <v>694.53333333333353</v>
      </c>
      <c r="F190" s="36">
        <v>683.81666666666672</v>
      </c>
      <c r="G190" s="36">
        <v>664.58333333333348</v>
      </c>
      <c r="H190" s="36">
        <v>724.48333333333358</v>
      </c>
      <c r="I190" s="36">
        <v>743.71666666666692</v>
      </c>
      <c r="J190" s="36">
        <v>754.43333333333362</v>
      </c>
      <c r="K190" s="31">
        <v>733</v>
      </c>
      <c r="L190" s="31">
        <v>703.05</v>
      </c>
      <c r="M190" s="31">
        <v>81.07602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320.14999999999998</v>
      </c>
      <c r="D191" s="36">
        <v>328.34999999999997</v>
      </c>
      <c r="E191" s="36">
        <v>309.79999999999995</v>
      </c>
      <c r="F191" s="36">
        <v>299.45</v>
      </c>
      <c r="G191" s="36">
        <v>280.89999999999998</v>
      </c>
      <c r="H191" s="36">
        <v>338.69999999999993</v>
      </c>
      <c r="I191" s="36">
        <v>357.25</v>
      </c>
      <c r="J191" s="36">
        <v>367.59999999999991</v>
      </c>
      <c r="K191" s="31">
        <v>346.9</v>
      </c>
      <c r="L191" s="31">
        <v>318</v>
      </c>
      <c r="M191" s="31">
        <v>406.78163000000001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129.75</v>
      </c>
      <c r="D192" s="36">
        <v>131.54999999999998</v>
      </c>
      <c r="E192" s="36">
        <v>126.94999999999996</v>
      </c>
      <c r="F192" s="36">
        <v>124.14999999999998</v>
      </c>
      <c r="G192" s="36">
        <v>119.54999999999995</v>
      </c>
      <c r="H192" s="36">
        <v>134.34999999999997</v>
      </c>
      <c r="I192" s="36">
        <v>138.94999999999999</v>
      </c>
      <c r="J192" s="36">
        <v>141.74999999999997</v>
      </c>
      <c r="K192" s="31">
        <v>136.15</v>
      </c>
      <c r="L192" s="31">
        <v>128.75</v>
      </c>
      <c r="M192" s="31">
        <v>394.95961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3780.05</v>
      </c>
      <c r="D193" s="36">
        <v>3815.1333333333337</v>
      </c>
      <c r="E193" s="36">
        <v>3731.4666666666672</v>
      </c>
      <c r="F193" s="36">
        <v>3682.8833333333337</v>
      </c>
      <c r="G193" s="36">
        <v>3599.2166666666672</v>
      </c>
      <c r="H193" s="36">
        <v>3863.7166666666672</v>
      </c>
      <c r="I193" s="36">
        <v>3947.3833333333341</v>
      </c>
      <c r="J193" s="36">
        <v>3995.9666666666672</v>
      </c>
      <c r="K193" s="31">
        <v>3898.8</v>
      </c>
      <c r="L193" s="31">
        <v>3766.55</v>
      </c>
      <c r="M193" s="31">
        <v>25.86083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1248.5999999999999</v>
      </c>
      <c r="D194" s="36">
        <v>1266.9333333333334</v>
      </c>
      <c r="E194" s="36">
        <v>1219.8666666666668</v>
      </c>
      <c r="F194" s="36">
        <v>1191.1333333333334</v>
      </c>
      <c r="G194" s="36">
        <v>1144.0666666666668</v>
      </c>
      <c r="H194" s="36">
        <v>1295.6666666666667</v>
      </c>
      <c r="I194" s="36">
        <v>1342.7333333333333</v>
      </c>
      <c r="J194" s="36">
        <v>1371.4666666666667</v>
      </c>
      <c r="K194" s="31">
        <v>1314</v>
      </c>
      <c r="L194" s="31">
        <v>1238.2</v>
      </c>
      <c r="M194" s="31">
        <v>28.608650000000001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3559.75</v>
      </c>
      <c r="D195" s="36">
        <v>3573.1333333333332</v>
      </c>
      <c r="E195" s="36">
        <v>3516.6166666666663</v>
      </c>
      <c r="F195" s="36">
        <v>3473.4833333333331</v>
      </c>
      <c r="G195" s="36">
        <v>3416.9666666666662</v>
      </c>
      <c r="H195" s="36">
        <v>3616.2666666666664</v>
      </c>
      <c r="I195" s="36">
        <v>3672.7833333333328</v>
      </c>
      <c r="J195" s="36">
        <v>3715.9166666666665</v>
      </c>
      <c r="K195" s="31">
        <v>3629.65</v>
      </c>
      <c r="L195" s="31">
        <v>3530</v>
      </c>
      <c r="M195" s="31">
        <v>1.19503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3554.1</v>
      </c>
      <c r="D196" s="36">
        <v>3582.2000000000003</v>
      </c>
      <c r="E196" s="36">
        <v>3512.9000000000005</v>
      </c>
      <c r="F196" s="36">
        <v>3471.7000000000003</v>
      </c>
      <c r="G196" s="36">
        <v>3402.4000000000005</v>
      </c>
      <c r="H196" s="36">
        <v>3623.4000000000005</v>
      </c>
      <c r="I196" s="36">
        <v>3692.7000000000007</v>
      </c>
      <c r="J196" s="36">
        <v>3733.9000000000005</v>
      </c>
      <c r="K196" s="31">
        <v>3651.5</v>
      </c>
      <c r="L196" s="31">
        <v>3541</v>
      </c>
      <c r="M196" s="31">
        <v>8.4900099999999998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2147.0500000000002</v>
      </c>
      <c r="D197" s="36">
        <v>2159.4500000000003</v>
      </c>
      <c r="E197" s="36">
        <v>2118.9000000000005</v>
      </c>
      <c r="F197" s="36">
        <v>2090.7500000000005</v>
      </c>
      <c r="G197" s="36">
        <v>2050.2000000000007</v>
      </c>
      <c r="H197" s="36">
        <v>2187.6000000000004</v>
      </c>
      <c r="I197" s="36">
        <v>2228.1500000000005</v>
      </c>
      <c r="J197" s="36">
        <v>2256.3000000000002</v>
      </c>
      <c r="K197" s="31">
        <v>2200</v>
      </c>
      <c r="L197" s="31">
        <v>2131.3000000000002</v>
      </c>
      <c r="M197" s="31">
        <v>3.5254699999999999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885.7</v>
      </c>
      <c r="D198" s="36">
        <v>898.94999999999993</v>
      </c>
      <c r="E198" s="36">
        <v>868.74999999999989</v>
      </c>
      <c r="F198" s="36">
        <v>851.8</v>
      </c>
      <c r="G198" s="36">
        <v>821.59999999999991</v>
      </c>
      <c r="H198" s="36">
        <v>915.89999999999986</v>
      </c>
      <c r="I198" s="36">
        <v>946.09999999999991</v>
      </c>
      <c r="J198" s="36">
        <v>963.04999999999984</v>
      </c>
      <c r="K198" s="31">
        <v>929.15</v>
      </c>
      <c r="L198" s="31">
        <v>882</v>
      </c>
      <c r="M198" s="31">
        <v>3.1175799999999998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2948.95</v>
      </c>
      <c r="D199" s="36">
        <v>2967.2166666666667</v>
      </c>
      <c r="E199" s="36">
        <v>2909.4333333333334</v>
      </c>
      <c r="F199" s="36">
        <v>2869.9166666666665</v>
      </c>
      <c r="G199" s="36">
        <v>2812.1333333333332</v>
      </c>
      <c r="H199" s="36">
        <v>3006.7333333333336</v>
      </c>
      <c r="I199" s="36">
        <v>3064.5166666666673</v>
      </c>
      <c r="J199" s="36">
        <v>3104.0333333333338</v>
      </c>
      <c r="K199" s="31">
        <v>3025</v>
      </c>
      <c r="L199" s="31">
        <v>2927.7</v>
      </c>
      <c r="M199" s="31">
        <v>7.1317000000000004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35.4</v>
      </c>
      <c r="D200" s="36">
        <v>36.216666666666669</v>
      </c>
      <c r="E200" s="36">
        <v>34.283333333333339</v>
      </c>
      <c r="F200" s="36">
        <v>33.166666666666671</v>
      </c>
      <c r="G200" s="36">
        <v>31.233333333333341</v>
      </c>
      <c r="H200" s="36">
        <v>37.333333333333336</v>
      </c>
      <c r="I200" s="36">
        <v>39.266666666666673</v>
      </c>
      <c r="J200" s="36">
        <v>40.383333333333333</v>
      </c>
      <c r="K200" s="31">
        <v>38.15</v>
      </c>
      <c r="L200" s="31">
        <v>35.1</v>
      </c>
      <c r="M200" s="31">
        <v>250.38023000000001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89.3</v>
      </c>
      <c r="D201" s="36">
        <v>91.266666666666652</v>
      </c>
      <c r="E201" s="36">
        <v>86.683333333333309</v>
      </c>
      <c r="F201" s="36">
        <v>84.066666666666663</v>
      </c>
      <c r="G201" s="36">
        <v>79.48333333333332</v>
      </c>
      <c r="H201" s="36">
        <v>93.883333333333297</v>
      </c>
      <c r="I201" s="36">
        <v>98.46666666666664</v>
      </c>
      <c r="J201" s="36">
        <v>101.08333333333329</v>
      </c>
      <c r="K201" s="31">
        <v>95.85</v>
      </c>
      <c r="L201" s="31">
        <v>88.65</v>
      </c>
      <c r="M201" s="31">
        <v>102.81177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1949.2</v>
      </c>
      <c r="D202" s="36">
        <v>1963.7</v>
      </c>
      <c r="E202" s="36">
        <v>1928.65</v>
      </c>
      <c r="F202" s="36">
        <v>1908.1000000000001</v>
      </c>
      <c r="G202" s="36">
        <v>1873.0500000000002</v>
      </c>
      <c r="H202" s="36">
        <v>1984.25</v>
      </c>
      <c r="I202" s="36">
        <v>2019.2999999999997</v>
      </c>
      <c r="J202" s="36">
        <v>2039.85</v>
      </c>
      <c r="K202" s="31">
        <v>1998.75</v>
      </c>
      <c r="L202" s="31">
        <v>1943.15</v>
      </c>
      <c r="M202" s="31">
        <v>7.43248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1683.55</v>
      </c>
      <c r="D203" s="36">
        <v>1707.3999999999999</v>
      </c>
      <c r="E203" s="36">
        <v>1651.9999999999998</v>
      </c>
      <c r="F203" s="36">
        <v>1620.4499999999998</v>
      </c>
      <c r="G203" s="36">
        <v>1565.0499999999997</v>
      </c>
      <c r="H203" s="36">
        <v>1738.9499999999998</v>
      </c>
      <c r="I203" s="36">
        <v>1794.35</v>
      </c>
      <c r="J203" s="36">
        <v>1825.8999999999999</v>
      </c>
      <c r="K203" s="31">
        <v>1762.8</v>
      </c>
      <c r="L203" s="31">
        <v>1675.85</v>
      </c>
      <c r="M203" s="31">
        <v>5.42638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9887.4500000000007</v>
      </c>
      <c r="D204" s="36">
        <v>9957.8666666666668</v>
      </c>
      <c r="E204" s="36">
        <v>9787.7333333333336</v>
      </c>
      <c r="F204" s="36">
        <v>9688.0166666666664</v>
      </c>
      <c r="G204" s="36">
        <v>9517.8833333333332</v>
      </c>
      <c r="H204" s="36">
        <v>10057.583333333334</v>
      </c>
      <c r="I204" s="36">
        <v>10227.716666666669</v>
      </c>
      <c r="J204" s="36">
        <v>10327.433333333334</v>
      </c>
      <c r="K204" s="31">
        <v>10128</v>
      </c>
      <c r="L204" s="31">
        <v>9858.15</v>
      </c>
      <c r="M204" s="31">
        <v>5.0144799999999998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116.45</v>
      </c>
      <c r="D205" s="36">
        <v>118.83333333333333</v>
      </c>
      <c r="E205" s="36">
        <v>113.46666666666665</v>
      </c>
      <c r="F205" s="36">
        <v>110.48333333333332</v>
      </c>
      <c r="G205" s="36">
        <v>105.11666666666665</v>
      </c>
      <c r="H205" s="36">
        <v>121.81666666666666</v>
      </c>
      <c r="I205" s="36">
        <v>127.18333333333334</v>
      </c>
      <c r="J205" s="36">
        <v>130.16666666666669</v>
      </c>
      <c r="K205" s="31">
        <v>124.2</v>
      </c>
      <c r="L205" s="31">
        <v>115.85</v>
      </c>
      <c r="M205" s="31">
        <v>243.93888999999999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572.15</v>
      </c>
      <c r="D206" s="36">
        <v>582.05000000000007</v>
      </c>
      <c r="E206" s="36">
        <v>559.10000000000014</v>
      </c>
      <c r="F206" s="36">
        <v>546.05000000000007</v>
      </c>
      <c r="G206" s="36">
        <v>523.10000000000014</v>
      </c>
      <c r="H206" s="36">
        <v>595.10000000000014</v>
      </c>
      <c r="I206" s="36">
        <v>618.05000000000018</v>
      </c>
      <c r="J206" s="36">
        <v>631.10000000000014</v>
      </c>
      <c r="K206" s="31">
        <v>605</v>
      </c>
      <c r="L206" s="31">
        <v>569</v>
      </c>
      <c r="M206" s="31">
        <v>55.093200000000003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1253.4000000000001</v>
      </c>
      <c r="D207" s="36">
        <v>1289.6833333333334</v>
      </c>
      <c r="E207" s="36">
        <v>1199.3666666666668</v>
      </c>
      <c r="F207" s="36">
        <v>1145.3333333333335</v>
      </c>
      <c r="G207" s="36">
        <v>1055.0166666666669</v>
      </c>
      <c r="H207" s="36">
        <v>1343.7166666666667</v>
      </c>
      <c r="I207" s="36">
        <v>1434.0333333333333</v>
      </c>
      <c r="J207" s="36">
        <v>1488.0666666666666</v>
      </c>
      <c r="K207" s="31">
        <v>1380</v>
      </c>
      <c r="L207" s="31">
        <v>1235.6500000000001</v>
      </c>
      <c r="M207" s="31">
        <v>130.90036000000001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251.45</v>
      </c>
      <c r="D208" s="36">
        <v>255.41666666666666</v>
      </c>
      <c r="E208" s="36">
        <v>246.83333333333331</v>
      </c>
      <c r="F208" s="36">
        <v>242.21666666666667</v>
      </c>
      <c r="G208" s="36">
        <v>233.63333333333333</v>
      </c>
      <c r="H208" s="36">
        <v>260.0333333333333</v>
      </c>
      <c r="I208" s="36">
        <v>268.61666666666662</v>
      </c>
      <c r="J208" s="36">
        <v>273.23333333333329</v>
      </c>
      <c r="K208" s="31">
        <v>264</v>
      </c>
      <c r="L208" s="31">
        <v>250.8</v>
      </c>
      <c r="M208" s="31">
        <v>153.09406999999999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928.05</v>
      </c>
      <c r="D209" s="36">
        <v>931.06666666666661</v>
      </c>
      <c r="E209" s="36">
        <v>904.98333333333323</v>
      </c>
      <c r="F209" s="36">
        <v>881.91666666666663</v>
      </c>
      <c r="G209" s="36">
        <v>855.83333333333326</v>
      </c>
      <c r="H209" s="36">
        <v>954.13333333333321</v>
      </c>
      <c r="I209" s="36">
        <v>980.2166666666667</v>
      </c>
      <c r="J209" s="36">
        <v>1003.2833333333332</v>
      </c>
      <c r="K209" s="31">
        <v>957.15</v>
      </c>
      <c r="L209" s="31">
        <v>908</v>
      </c>
      <c r="M209" s="31">
        <v>116.624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1349.55</v>
      </c>
      <c r="D210" s="36">
        <v>1358.1833333333334</v>
      </c>
      <c r="E210" s="36">
        <v>1336.3666666666668</v>
      </c>
      <c r="F210" s="36">
        <v>1323.1833333333334</v>
      </c>
      <c r="G210" s="36">
        <v>1301.3666666666668</v>
      </c>
      <c r="H210" s="36">
        <v>1371.3666666666668</v>
      </c>
      <c r="I210" s="36">
        <v>1393.1833333333334</v>
      </c>
      <c r="J210" s="36">
        <v>1406.3666666666668</v>
      </c>
      <c r="K210" s="31">
        <v>1380</v>
      </c>
      <c r="L210" s="31">
        <v>1345</v>
      </c>
      <c r="M210" s="31">
        <v>1.7184299999999999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431.95</v>
      </c>
      <c r="D211" s="36">
        <v>436.93333333333339</v>
      </c>
      <c r="E211" s="36">
        <v>424.36666666666679</v>
      </c>
      <c r="F211" s="36">
        <v>416.78333333333342</v>
      </c>
      <c r="G211" s="36">
        <v>404.21666666666681</v>
      </c>
      <c r="H211" s="36">
        <v>444.51666666666677</v>
      </c>
      <c r="I211" s="36">
        <v>457.08333333333337</v>
      </c>
      <c r="J211" s="36">
        <v>464.66666666666674</v>
      </c>
      <c r="K211" s="31">
        <v>449.5</v>
      </c>
      <c r="L211" s="31">
        <v>429.35</v>
      </c>
      <c r="M211" s="31">
        <v>132.24970999999999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20.5</v>
      </c>
      <c r="D212" s="36">
        <v>21.066666666666666</v>
      </c>
      <c r="E212" s="36">
        <v>19.683333333333334</v>
      </c>
      <c r="F212" s="36">
        <v>18.866666666666667</v>
      </c>
      <c r="G212" s="36">
        <v>17.483333333333334</v>
      </c>
      <c r="H212" s="36">
        <v>21.883333333333333</v>
      </c>
      <c r="I212" s="36">
        <v>23.266666666666666</v>
      </c>
      <c r="J212" s="36">
        <v>24.083333333333332</v>
      </c>
      <c r="K212" s="31">
        <v>22.45</v>
      </c>
      <c r="L212" s="31">
        <v>20.25</v>
      </c>
      <c r="M212" s="31">
        <v>3973.6609400000002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251.95</v>
      </c>
      <c r="D213" s="36">
        <v>258.91666666666663</v>
      </c>
      <c r="E213" s="36">
        <v>241.18333333333328</v>
      </c>
      <c r="F213" s="36">
        <v>230.41666666666666</v>
      </c>
      <c r="G213" s="36">
        <v>212.68333333333331</v>
      </c>
      <c r="H213" s="36">
        <v>269.68333333333328</v>
      </c>
      <c r="I213" s="36">
        <v>287.41666666666663</v>
      </c>
      <c r="J213" s="36">
        <v>298.18333333333322</v>
      </c>
      <c r="K213" s="31">
        <v>276.64999999999998</v>
      </c>
      <c r="L213" s="31">
        <v>248.15</v>
      </c>
      <c r="M213" s="31">
        <v>260.75974000000002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124.75</v>
      </c>
      <c r="D214" s="36">
        <v>126.3</v>
      </c>
      <c r="E214" s="36">
        <v>121.6</v>
      </c>
      <c r="F214" s="36">
        <v>118.45</v>
      </c>
      <c r="G214" s="36">
        <v>113.75</v>
      </c>
      <c r="H214" s="36">
        <v>129.44999999999999</v>
      </c>
      <c r="I214" s="36">
        <v>134.15</v>
      </c>
      <c r="J214" s="36">
        <v>137.29999999999998</v>
      </c>
      <c r="K214" s="31">
        <v>131</v>
      </c>
      <c r="L214" s="31">
        <v>123.15</v>
      </c>
      <c r="M214" s="31">
        <v>490.06056000000001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663.75</v>
      </c>
      <c r="D215" s="36">
        <v>673.11666666666667</v>
      </c>
      <c r="E215" s="36">
        <v>649.73333333333335</v>
      </c>
      <c r="F215" s="36">
        <v>635.7166666666667</v>
      </c>
      <c r="G215" s="36">
        <v>612.33333333333337</v>
      </c>
      <c r="H215" s="36">
        <v>687.13333333333333</v>
      </c>
      <c r="I215" s="36">
        <v>710.51666666666677</v>
      </c>
      <c r="J215" s="36">
        <v>724.5333333333333</v>
      </c>
      <c r="K215" s="31">
        <v>696.5</v>
      </c>
      <c r="L215" s="31">
        <v>659.1</v>
      </c>
      <c r="M215" s="31">
        <v>21.62161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4"/>
      <c r="B1" s="35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8" t="s">
        <v>16</v>
      </c>
      <c r="B9" s="350" t="s">
        <v>18</v>
      </c>
      <c r="C9" s="353" t="s">
        <v>20</v>
      </c>
      <c r="D9" s="353" t="s">
        <v>21</v>
      </c>
      <c r="E9" s="345" t="s">
        <v>22</v>
      </c>
      <c r="F9" s="346"/>
      <c r="G9" s="347"/>
      <c r="H9" s="345" t="s">
        <v>23</v>
      </c>
      <c r="I9" s="346"/>
      <c r="J9" s="347"/>
      <c r="K9" s="26"/>
      <c r="L9" s="27"/>
      <c r="M9" s="48"/>
      <c r="N9" s="1"/>
      <c r="O9" s="1"/>
    </row>
    <row r="10" spans="1:15" ht="42.75" customHeight="1">
      <c r="A10" s="349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641.35</v>
      </c>
      <c r="D11" s="36">
        <v>643.31666666666661</v>
      </c>
      <c r="E11" s="36">
        <v>629.88333333333321</v>
      </c>
      <c r="F11" s="36">
        <v>618.41666666666663</v>
      </c>
      <c r="G11" s="36">
        <v>604.98333333333323</v>
      </c>
      <c r="H11" s="36">
        <v>654.78333333333319</v>
      </c>
      <c r="I11" s="36">
        <v>668.21666666666658</v>
      </c>
      <c r="J11" s="36">
        <v>679.68333333333317</v>
      </c>
      <c r="K11" s="31">
        <v>656.75</v>
      </c>
      <c r="L11" s="31">
        <v>631.85</v>
      </c>
      <c r="M11" s="31">
        <v>14.318350000000001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30717.45</v>
      </c>
      <c r="D12" s="36">
        <v>30915.816666666666</v>
      </c>
      <c r="E12" s="36">
        <v>30301.633333333331</v>
      </c>
      <c r="F12" s="36">
        <v>29885.816666666666</v>
      </c>
      <c r="G12" s="36">
        <v>29271.633333333331</v>
      </c>
      <c r="H12" s="36">
        <v>31331.633333333331</v>
      </c>
      <c r="I12" s="36">
        <v>31945.816666666666</v>
      </c>
      <c r="J12" s="36">
        <v>32361.633333333331</v>
      </c>
      <c r="K12" s="31">
        <v>31530</v>
      </c>
      <c r="L12" s="31">
        <v>30500</v>
      </c>
      <c r="M12" s="31">
        <v>1.7909999999999999E-2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495.4</v>
      </c>
      <c r="D13" s="36">
        <v>504.2833333333333</v>
      </c>
      <c r="E13" s="36">
        <v>482.11666666666656</v>
      </c>
      <c r="F13" s="36">
        <v>468.83333333333326</v>
      </c>
      <c r="G13" s="36">
        <v>446.66666666666652</v>
      </c>
      <c r="H13" s="36">
        <v>517.56666666666661</v>
      </c>
      <c r="I13" s="36">
        <v>539.73333333333335</v>
      </c>
      <c r="J13" s="36">
        <v>553.01666666666665</v>
      </c>
      <c r="K13" s="31">
        <v>526.45000000000005</v>
      </c>
      <c r="L13" s="31">
        <v>491</v>
      </c>
      <c r="M13" s="31">
        <v>8.8716299999999997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573.6</v>
      </c>
      <c r="D14" s="36">
        <v>586.5333333333333</v>
      </c>
      <c r="E14" s="36">
        <v>557.06666666666661</v>
      </c>
      <c r="F14" s="36">
        <v>540.5333333333333</v>
      </c>
      <c r="G14" s="36">
        <v>511.06666666666661</v>
      </c>
      <c r="H14" s="36">
        <v>603.06666666666661</v>
      </c>
      <c r="I14" s="36">
        <v>632.5333333333333</v>
      </c>
      <c r="J14" s="36">
        <v>649.06666666666661</v>
      </c>
      <c r="K14" s="31">
        <v>616</v>
      </c>
      <c r="L14" s="31">
        <v>570</v>
      </c>
      <c r="M14" s="31">
        <v>31.276019999999999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1496.45</v>
      </c>
      <c r="D15" s="36">
        <v>1510.8166666666666</v>
      </c>
      <c r="E15" s="36">
        <v>1470.6333333333332</v>
      </c>
      <c r="F15" s="36">
        <v>1444.8166666666666</v>
      </c>
      <c r="G15" s="36">
        <v>1404.6333333333332</v>
      </c>
      <c r="H15" s="36">
        <v>1536.6333333333332</v>
      </c>
      <c r="I15" s="36">
        <v>1576.8166666666666</v>
      </c>
      <c r="J15" s="36">
        <v>1602.6333333333332</v>
      </c>
      <c r="K15" s="31">
        <v>1551</v>
      </c>
      <c r="L15" s="31">
        <v>1485</v>
      </c>
      <c r="M15" s="31">
        <v>3.7507000000000001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4614.3500000000004</v>
      </c>
      <c r="D16" s="36">
        <v>4690.5</v>
      </c>
      <c r="E16" s="36">
        <v>4486</v>
      </c>
      <c r="F16" s="36">
        <v>4357.6499999999996</v>
      </c>
      <c r="G16" s="36">
        <v>4153.1499999999996</v>
      </c>
      <c r="H16" s="36">
        <v>4818.8500000000004</v>
      </c>
      <c r="I16" s="36">
        <v>5023.3500000000004</v>
      </c>
      <c r="J16" s="36">
        <v>5151.7000000000007</v>
      </c>
      <c r="K16" s="31">
        <v>4895</v>
      </c>
      <c r="L16" s="31">
        <v>4562.1499999999996</v>
      </c>
      <c r="M16" s="31">
        <v>3.4767999999999999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22135.15</v>
      </c>
      <c r="D17" s="36">
        <v>22378.75</v>
      </c>
      <c r="E17" s="36">
        <v>21797.9</v>
      </c>
      <c r="F17" s="36">
        <v>21460.65</v>
      </c>
      <c r="G17" s="36">
        <v>20879.800000000003</v>
      </c>
      <c r="H17" s="36">
        <v>22716</v>
      </c>
      <c r="I17" s="36">
        <v>23296.85</v>
      </c>
      <c r="J17" s="36">
        <v>23634.1</v>
      </c>
      <c r="K17" s="31">
        <v>22959.599999999999</v>
      </c>
      <c r="L17" s="31">
        <v>22041.5</v>
      </c>
      <c r="M17" s="31">
        <v>0.24567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2086.65</v>
      </c>
      <c r="D18" s="36">
        <v>2124.5666666666671</v>
      </c>
      <c r="E18" s="36">
        <v>2032.0833333333339</v>
      </c>
      <c r="F18" s="36">
        <v>1977.5166666666669</v>
      </c>
      <c r="G18" s="36">
        <v>1885.0333333333338</v>
      </c>
      <c r="H18" s="36">
        <v>2179.1333333333341</v>
      </c>
      <c r="I18" s="36">
        <v>2271.6166666666668</v>
      </c>
      <c r="J18" s="36">
        <v>2326.1833333333343</v>
      </c>
      <c r="K18" s="31">
        <v>2217.0500000000002</v>
      </c>
      <c r="L18" s="31">
        <v>2070</v>
      </c>
      <c r="M18" s="31">
        <v>8.9575600000000009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2783.85</v>
      </c>
      <c r="D19" s="36">
        <v>2839.35</v>
      </c>
      <c r="E19" s="36">
        <v>2710.7</v>
      </c>
      <c r="F19" s="36">
        <v>2637.5499999999997</v>
      </c>
      <c r="G19" s="36">
        <v>2508.8999999999996</v>
      </c>
      <c r="H19" s="36">
        <v>2912.5</v>
      </c>
      <c r="I19" s="36">
        <v>3041.1500000000005</v>
      </c>
      <c r="J19" s="36">
        <v>3114.3</v>
      </c>
      <c r="K19" s="31">
        <v>2968</v>
      </c>
      <c r="L19" s="31">
        <v>2766.2</v>
      </c>
      <c r="M19" s="31">
        <v>34.177390000000003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1452.15</v>
      </c>
      <c r="D20" s="36">
        <v>1468.8500000000001</v>
      </c>
      <c r="E20" s="36">
        <v>1368.3000000000002</v>
      </c>
      <c r="F20" s="36">
        <v>1284.45</v>
      </c>
      <c r="G20" s="36">
        <v>1183.9000000000001</v>
      </c>
      <c r="H20" s="36">
        <v>1552.7000000000003</v>
      </c>
      <c r="I20" s="36">
        <v>1653.25</v>
      </c>
      <c r="J20" s="36">
        <v>1737.1000000000004</v>
      </c>
      <c r="K20" s="31">
        <v>1569.4</v>
      </c>
      <c r="L20" s="31">
        <v>1385</v>
      </c>
      <c r="M20" s="31">
        <v>22.336639999999999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1012.15</v>
      </c>
      <c r="D21" s="36">
        <v>1033.6666666666667</v>
      </c>
      <c r="E21" s="36">
        <v>983.48333333333358</v>
      </c>
      <c r="F21" s="36">
        <v>954.81666666666683</v>
      </c>
      <c r="G21" s="36">
        <v>904.63333333333367</v>
      </c>
      <c r="H21" s="36">
        <v>1062.3333333333335</v>
      </c>
      <c r="I21" s="36">
        <v>1112.5166666666664</v>
      </c>
      <c r="J21" s="36">
        <v>1141.1833333333334</v>
      </c>
      <c r="K21" s="31">
        <v>1083.8499999999999</v>
      </c>
      <c r="L21" s="31">
        <v>1005</v>
      </c>
      <c r="M21" s="31">
        <v>84.675640000000001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508.8</v>
      </c>
      <c r="D22" s="36">
        <v>519.16666666666663</v>
      </c>
      <c r="E22" s="36">
        <v>498.33333333333326</v>
      </c>
      <c r="F22" s="36">
        <v>487.86666666666662</v>
      </c>
      <c r="G22" s="36">
        <v>467.03333333333325</v>
      </c>
      <c r="H22" s="36">
        <v>529.63333333333321</v>
      </c>
      <c r="I22" s="36">
        <v>550.46666666666647</v>
      </c>
      <c r="J22" s="36">
        <v>560.93333333333328</v>
      </c>
      <c r="K22" s="31">
        <v>540</v>
      </c>
      <c r="L22" s="31">
        <v>508.7</v>
      </c>
      <c r="M22" s="31">
        <v>28.490649999999999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960.7</v>
      </c>
      <c r="D23" s="36">
        <v>982.31666666666661</v>
      </c>
      <c r="E23" s="36">
        <v>905.13333333333321</v>
      </c>
      <c r="F23" s="36">
        <v>849.56666666666661</v>
      </c>
      <c r="G23" s="36">
        <v>772.38333333333321</v>
      </c>
      <c r="H23" s="36">
        <v>1037.8833333333332</v>
      </c>
      <c r="I23" s="36">
        <v>1115.0666666666666</v>
      </c>
      <c r="J23" s="36">
        <v>1170.6333333333332</v>
      </c>
      <c r="K23" s="31">
        <v>1059.5</v>
      </c>
      <c r="L23" s="31">
        <v>926.75</v>
      </c>
      <c r="M23" s="31">
        <v>38.275649999999999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345.95</v>
      </c>
      <c r="D24" s="36">
        <v>353.18333333333334</v>
      </c>
      <c r="E24" s="36">
        <v>336.76666666666665</v>
      </c>
      <c r="F24" s="36">
        <v>327.58333333333331</v>
      </c>
      <c r="G24" s="36">
        <v>311.16666666666663</v>
      </c>
      <c r="H24" s="36">
        <v>362.36666666666667</v>
      </c>
      <c r="I24" s="36">
        <v>378.7833333333333</v>
      </c>
      <c r="J24" s="36">
        <v>387.9666666666667</v>
      </c>
      <c r="K24" s="31">
        <v>369.6</v>
      </c>
      <c r="L24" s="31">
        <v>344</v>
      </c>
      <c r="M24" s="31">
        <v>31.364439999999998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156.94999999999999</v>
      </c>
      <c r="D25" s="36">
        <v>159.75</v>
      </c>
      <c r="E25" s="36">
        <v>153</v>
      </c>
      <c r="F25" s="36">
        <v>149.05000000000001</v>
      </c>
      <c r="G25" s="36">
        <v>142.30000000000001</v>
      </c>
      <c r="H25" s="36">
        <v>163.69999999999999</v>
      </c>
      <c r="I25" s="36">
        <v>170.45</v>
      </c>
      <c r="J25" s="36">
        <v>174.39999999999998</v>
      </c>
      <c r="K25" s="31">
        <v>166.5</v>
      </c>
      <c r="L25" s="31">
        <v>155.80000000000001</v>
      </c>
      <c r="M25" s="31">
        <v>74.484880000000004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217.35</v>
      </c>
      <c r="D26" s="36">
        <v>222.5</v>
      </c>
      <c r="E26" s="36">
        <v>211.3</v>
      </c>
      <c r="F26" s="36">
        <v>205.25</v>
      </c>
      <c r="G26" s="36">
        <v>194.05</v>
      </c>
      <c r="H26" s="36">
        <v>228.55</v>
      </c>
      <c r="I26" s="36">
        <v>239.75</v>
      </c>
      <c r="J26" s="36">
        <v>245.8</v>
      </c>
      <c r="K26" s="31">
        <v>233.7</v>
      </c>
      <c r="L26" s="31">
        <v>216.45</v>
      </c>
      <c r="M26" s="31">
        <v>44.406689999999998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356.55</v>
      </c>
      <c r="D27" s="36">
        <v>363.76666666666665</v>
      </c>
      <c r="E27" s="36">
        <v>348.23333333333329</v>
      </c>
      <c r="F27" s="36">
        <v>339.91666666666663</v>
      </c>
      <c r="G27" s="36">
        <v>324.38333333333327</v>
      </c>
      <c r="H27" s="36">
        <v>372.08333333333331</v>
      </c>
      <c r="I27" s="36">
        <v>387.61666666666662</v>
      </c>
      <c r="J27" s="36">
        <v>395.93333333333334</v>
      </c>
      <c r="K27" s="31">
        <v>379.3</v>
      </c>
      <c r="L27" s="31">
        <v>355.45</v>
      </c>
      <c r="M27" s="31">
        <v>7.0959700000000003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883.2</v>
      </c>
      <c r="D28" s="36">
        <v>898.06666666666661</v>
      </c>
      <c r="E28" s="36">
        <v>865.13333333333321</v>
      </c>
      <c r="F28" s="36">
        <v>847.06666666666661</v>
      </c>
      <c r="G28" s="36">
        <v>814.13333333333321</v>
      </c>
      <c r="H28" s="36">
        <v>916.13333333333321</v>
      </c>
      <c r="I28" s="36">
        <v>949.06666666666661</v>
      </c>
      <c r="J28" s="36">
        <v>967.13333333333321</v>
      </c>
      <c r="K28" s="31">
        <v>931</v>
      </c>
      <c r="L28" s="31">
        <v>880</v>
      </c>
      <c r="M28" s="31">
        <v>6.6013000000000002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1190</v>
      </c>
      <c r="D29" s="36">
        <v>1195.5833333333333</v>
      </c>
      <c r="E29" s="36">
        <v>1120.0666666666666</v>
      </c>
      <c r="F29" s="36">
        <v>1050.1333333333334</v>
      </c>
      <c r="G29" s="36">
        <v>974.61666666666679</v>
      </c>
      <c r="H29" s="36">
        <v>1265.5166666666664</v>
      </c>
      <c r="I29" s="36">
        <v>1341.0333333333333</v>
      </c>
      <c r="J29" s="36">
        <v>1410.9666666666662</v>
      </c>
      <c r="K29" s="31">
        <v>1271.0999999999999</v>
      </c>
      <c r="L29" s="31">
        <v>1125.6500000000001</v>
      </c>
      <c r="M29" s="31">
        <v>5.9929699999999997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3537.15</v>
      </c>
      <c r="D30" s="36">
        <v>3542.4500000000003</v>
      </c>
      <c r="E30" s="36">
        <v>3517.2000000000007</v>
      </c>
      <c r="F30" s="36">
        <v>3497.2500000000005</v>
      </c>
      <c r="G30" s="36">
        <v>3472.0000000000009</v>
      </c>
      <c r="H30" s="36">
        <v>3562.4000000000005</v>
      </c>
      <c r="I30" s="36">
        <v>3587.6499999999996</v>
      </c>
      <c r="J30" s="36">
        <v>3607.6000000000004</v>
      </c>
      <c r="K30" s="31">
        <v>3567.7</v>
      </c>
      <c r="L30" s="31">
        <v>3522.5</v>
      </c>
      <c r="M30" s="31">
        <v>0.60848999999999998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1899.65</v>
      </c>
      <c r="D31" s="36">
        <v>1896.2</v>
      </c>
      <c r="E31" s="36">
        <v>1881.4</v>
      </c>
      <c r="F31" s="36">
        <v>1863.15</v>
      </c>
      <c r="G31" s="36">
        <v>1848.3500000000001</v>
      </c>
      <c r="H31" s="36">
        <v>1914.45</v>
      </c>
      <c r="I31" s="36">
        <v>1929.2499999999998</v>
      </c>
      <c r="J31" s="36">
        <v>1947.5</v>
      </c>
      <c r="K31" s="31">
        <v>1911</v>
      </c>
      <c r="L31" s="31">
        <v>1877.95</v>
      </c>
      <c r="M31" s="31">
        <v>0.65705000000000002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758.65</v>
      </c>
      <c r="D32" s="36">
        <v>765.5333333333333</v>
      </c>
      <c r="E32" s="36">
        <v>743.26666666666665</v>
      </c>
      <c r="F32" s="36">
        <v>727.88333333333333</v>
      </c>
      <c r="G32" s="36">
        <v>705.61666666666667</v>
      </c>
      <c r="H32" s="36">
        <v>780.91666666666663</v>
      </c>
      <c r="I32" s="36">
        <v>803.18333333333328</v>
      </c>
      <c r="J32" s="36">
        <v>818.56666666666661</v>
      </c>
      <c r="K32" s="31">
        <v>787.8</v>
      </c>
      <c r="L32" s="31">
        <v>750.15</v>
      </c>
      <c r="M32" s="31">
        <v>1.2860400000000001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4877.3500000000004</v>
      </c>
      <c r="D33" s="36">
        <v>4917.0166666666664</v>
      </c>
      <c r="E33" s="36">
        <v>4825.0333333333328</v>
      </c>
      <c r="F33" s="36">
        <v>4772.7166666666662</v>
      </c>
      <c r="G33" s="36">
        <v>4680.7333333333327</v>
      </c>
      <c r="H33" s="36">
        <v>4969.333333333333</v>
      </c>
      <c r="I33" s="36">
        <v>5061.3166666666666</v>
      </c>
      <c r="J33" s="36">
        <v>5113.6333333333332</v>
      </c>
      <c r="K33" s="31">
        <v>5009</v>
      </c>
      <c r="L33" s="31">
        <v>4864.7</v>
      </c>
      <c r="M33" s="31">
        <v>1.885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2269.15</v>
      </c>
      <c r="D34" s="36">
        <v>2304.7333333333331</v>
      </c>
      <c r="E34" s="36">
        <v>2224.4666666666662</v>
      </c>
      <c r="F34" s="36">
        <v>2179.7833333333333</v>
      </c>
      <c r="G34" s="36">
        <v>2099.5166666666664</v>
      </c>
      <c r="H34" s="36">
        <v>2349.4166666666661</v>
      </c>
      <c r="I34" s="36">
        <v>2429.6833333333334</v>
      </c>
      <c r="J34" s="36">
        <v>2474.3666666666659</v>
      </c>
      <c r="K34" s="31">
        <v>2385</v>
      </c>
      <c r="L34" s="31">
        <v>2260.0500000000002</v>
      </c>
      <c r="M34" s="31">
        <v>0.64712000000000003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743.8</v>
      </c>
      <c r="D35" s="36">
        <v>756.0333333333333</v>
      </c>
      <c r="E35" s="36">
        <v>725.56666666666661</v>
      </c>
      <c r="F35" s="36">
        <v>707.33333333333326</v>
      </c>
      <c r="G35" s="36">
        <v>676.86666666666656</v>
      </c>
      <c r="H35" s="36">
        <v>774.26666666666665</v>
      </c>
      <c r="I35" s="36">
        <v>804.73333333333335</v>
      </c>
      <c r="J35" s="36">
        <v>822.9666666666667</v>
      </c>
      <c r="K35" s="31">
        <v>786.5</v>
      </c>
      <c r="L35" s="31">
        <v>737.8</v>
      </c>
      <c r="M35" s="31">
        <v>9.3536300000000008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3068.7</v>
      </c>
      <c r="D36" s="36">
        <v>3120.9</v>
      </c>
      <c r="E36" s="36">
        <v>3002.8</v>
      </c>
      <c r="F36" s="36">
        <v>2936.9</v>
      </c>
      <c r="G36" s="36">
        <v>2818.8</v>
      </c>
      <c r="H36" s="36">
        <v>3186.8</v>
      </c>
      <c r="I36" s="36">
        <v>3304.8999999999996</v>
      </c>
      <c r="J36" s="36">
        <v>3370.8</v>
      </c>
      <c r="K36" s="31">
        <v>3239</v>
      </c>
      <c r="L36" s="31">
        <v>3055</v>
      </c>
      <c r="M36" s="31">
        <v>1.6563699999999999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490.45</v>
      </c>
      <c r="D37" s="36">
        <v>500.91666666666669</v>
      </c>
      <c r="E37" s="36">
        <v>475.53333333333342</v>
      </c>
      <c r="F37" s="36">
        <v>460.61666666666673</v>
      </c>
      <c r="G37" s="36">
        <v>435.23333333333346</v>
      </c>
      <c r="H37" s="36">
        <v>515.83333333333337</v>
      </c>
      <c r="I37" s="36">
        <v>541.2166666666667</v>
      </c>
      <c r="J37" s="36">
        <v>556.13333333333333</v>
      </c>
      <c r="K37" s="31">
        <v>526.29999999999995</v>
      </c>
      <c r="L37" s="31">
        <v>486</v>
      </c>
      <c r="M37" s="31">
        <v>54.344279999999998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3180.45</v>
      </c>
      <c r="D38" s="36">
        <v>3218.4666666666667</v>
      </c>
      <c r="E38" s="36">
        <v>3086.9833333333336</v>
      </c>
      <c r="F38" s="36">
        <v>2993.5166666666669</v>
      </c>
      <c r="G38" s="36">
        <v>2862.0333333333338</v>
      </c>
      <c r="H38" s="36">
        <v>3311.9333333333334</v>
      </c>
      <c r="I38" s="36">
        <v>3443.4166666666661</v>
      </c>
      <c r="J38" s="36">
        <v>3536.8833333333332</v>
      </c>
      <c r="K38" s="31">
        <v>3349.95</v>
      </c>
      <c r="L38" s="31">
        <v>3125</v>
      </c>
      <c r="M38" s="31">
        <v>6.8897899999999996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1021.55</v>
      </c>
      <c r="D39" s="36">
        <v>1027.8500000000001</v>
      </c>
      <c r="E39" s="36">
        <v>1005.7000000000003</v>
      </c>
      <c r="F39" s="36">
        <v>989.85000000000014</v>
      </c>
      <c r="G39" s="36">
        <v>967.70000000000027</v>
      </c>
      <c r="H39" s="36">
        <v>1043.7000000000003</v>
      </c>
      <c r="I39" s="36">
        <v>1065.8500000000004</v>
      </c>
      <c r="J39" s="36">
        <v>1081.7000000000003</v>
      </c>
      <c r="K39" s="31">
        <v>1050</v>
      </c>
      <c r="L39" s="31">
        <v>1012</v>
      </c>
      <c r="M39" s="31">
        <v>2.31412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5361.5</v>
      </c>
      <c r="D40" s="36">
        <v>5382.8</v>
      </c>
      <c r="E40" s="36">
        <v>5290.75</v>
      </c>
      <c r="F40" s="36">
        <v>5220</v>
      </c>
      <c r="G40" s="36">
        <v>5127.95</v>
      </c>
      <c r="H40" s="36">
        <v>5453.55</v>
      </c>
      <c r="I40" s="36">
        <v>5545.6000000000013</v>
      </c>
      <c r="J40" s="36">
        <v>5616.35</v>
      </c>
      <c r="K40" s="31">
        <v>5474.85</v>
      </c>
      <c r="L40" s="31">
        <v>5312.05</v>
      </c>
      <c r="M40" s="31">
        <v>2.05938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1580.7</v>
      </c>
      <c r="D41" s="36">
        <v>1586.9666666666665</v>
      </c>
      <c r="E41" s="36">
        <v>1550.7333333333329</v>
      </c>
      <c r="F41" s="36">
        <v>1520.7666666666664</v>
      </c>
      <c r="G41" s="36">
        <v>1484.5333333333328</v>
      </c>
      <c r="H41" s="36">
        <v>1616.9333333333329</v>
      </c>
      <c r="I41" s="36">
        <v>1653.1666666666665</v>
      </c>
      <c r="J41" s="36">
        <v>1683.133333333333</v>
      </c>
      <c r="K41" s="31">
        <v>1623.2</v>
      </c>
      <c r="L41" s="31">
        <v>1557</v>
      </c>
      <c r="M41" s="31">
        <v>7.5477299999999996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5402.2</v>
      </c>
      <c r="D42" s="36">
        <v>5461.0333333333338</v>
      </c>
      <c r="E42" s="36">
        <v>5316.2666666666673</v>
      </c>
      <c r="F42" s="36">
        <v>5230.3333333333339</v>
      </c>
      <c r="G42" s="36">
        <v>5085.5666666666675</v>
      </c>
      <c r="H42" s="36">
        <v>5546.9666666666672</v>
      </c>
      <c r="I42" s="36">
        <v>5691.7333333333336</v>
      </c>
      <c r="J42" s="36">
        <v>5777.666666666667</v>
      </c>
      <c r="K42" s="31">
        <v>5605.8</v>
      </c>
      <c r="L42" s="31">
        <v>5375.1</v>
      </c>
      <c r="M42" s="31">
        <v>4.3704400000000003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431.3</v>
      </c>
      <c r="D43" s="36">
        <v>439.66666666666669</v>
      </c>
      <c r="E43" s="36">
        <v>418.98333333333335</v>
      </c>
      <c r="F43" s="36">
        <v>406.66666666666669</v>
      </c>
      <c r="G43" s="36">
        <v>385.98333333333335</v>
      </c>
      <c r="H43" s="36">
        <v>451.98333333333335</v>
      </c>
      <c r="I43" s="36">
        <v>472.66666666666663</v>
      </c>
      <c r="J43" s="36">
        <v>484.98333333333335</v>
      </c>
      <c r="K43" s="31">
        <v>460.35</v>
      </c>
      <c r="L43" s="31">
        <v>427.35</v>
      </c>
      <c r="M43" s="31">
        <v>40.425600000000003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324.35000000000002</v>
      </c>
      <c r="D44" s="36">
        <v>327.63333333333338</v>
      </c>
      <c r="E44" s="36">
        <v>312.26666666666677</v>
      </c>
      <c r="F44" s="36">
        <v>300.18333333333339</v>
      </c>
      <c r="G44" s="36">
        <v>284.81666666666678</v>
      </c>
      <c r="H44" s="36">
        <v>339.71666666666675</v>
      </c>
      <c r="I44" s="36">
        <v>355.08333333333343</v>
      </c>
      <c r="J44" s="36">
        <v>367.16666666666674</v>
      </c>
      <c r="K44" s="31">
        <v>343</v>
      </c>
      <c r="L44" s="31">
        <v>315.55</v>
      </c>
      <c r="M44" s="31">
        <v>11.01609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630.35</v>
      </c>
      <c r="D45" s="36">
        <v>642.15</v>
      </c>
      <c r="E45" s="36">
        <v>616.29999999999995</v>
      </c>
      <c r="F45" s="36">
        <v>602.25</v>
      </c>
      <c r="G45" s="36">
        <v>576.4</v>
      </c>
      <c r="H45" s="36">
        <v>656.19999999999993</v>
      </c>
      <c r="I45" s="36">
        <v>682.05000000000007</v>
      </c>
      <c r="J45" s="36">
        <v>696.09999999999991</v>
      </c>
      <c r="K45" s="31">
        <v>668</v>
      </c>
      <c r="L45" s="31">
        <v>628.1</v>
      </c>
      <c r="M45" s="31">
        <v>20.383199999999999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553.35</v>
      </c>
      <c r="D46" s="36">
        <v>558.15</v>
      </c>
      <c r="E46" s="36">
        <v>543.79999999999995</v>
      </c>
      <c r="F46" s="36">
        <v>534.25</v>
      </c>
      <c r="G46" s="36">
        <v>519.9</v>
      </c>
      <c r="H46" s="36">
        <v>567.69999999999993</v>
      </c>
      <c r="I46" s="36">
        <v>582.05000000000007</v>
      </c>
      <c r="J46" s="36">
        <v>591.59999999999991</v>
      </c>
      <c r="K46" s="31">
        <v>572.5</v>
      </c>
      <c r="L46" s="31">
        <v>548.6</v>
      </c>
      <c r="M46" s="31">
        <v>1.9507399999999999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170</v>
      </c>
      <c r="D47" s="36">
        <v>172.58333333333334</v>
      </c>
      <c r="E47" s="36">
        <v>166.2166666666667</v>
      </c>
      <c r="F47" s="36">
        <v>162.43333333333337</v>
      </c>
      <c r="G47" s="36">
        <v>156.06666666666672</v>
      </c>
      <c r="H47" s="36">
        <v>176.36666666666667</v>
      </c>
      <c r="I47" s="36">
        <v>182.73333333333329</v>
      </c>
      <c r="J47" s="36">
        <v>186.51666666666665</v>
      </c>
      <c r="K47" s="31">
        <v>178.95</v>
      </c>
      <c r="L47" s="31">
        <v>168.8</v>
      </c>
      <c r="M47" s="31">
        <v>221.42946000000001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3297.15</v>
      </c>
      <c r="D48" s="36">
        <v>3313.25</v>
      </c>
      <c r="E48" s="36">
        <v>3266.55</v>
      </c>
      <c r="F48" s="36">
        <v>3235.9500000000003</v>
      </c>
      <c r="G48" s="36">
        <v>3189.2500000000005</v>
      </c>
      <c r="H48" s="36">
        <v>3343.85</v>
      </c>
      <c r="I48" s="36">
        <v>3390.5499999999997</v>
      </c>
      <c r="J48" s="36">
        <v>3421.1499999999996</v>
      </c>
      <c r="K48" s="31">
        <v>3359.95</v>
      </c>
      <c r="L48" s="31">
        <v>3282.65</v>
      </c>
      <c r="M48" s="31">
        <v>9.7976200000000002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386.4</v>
      </c>
      <c r="D49" s="36">
        <v>389.26666666666665</v>
      </c>
      <c r="E49" s="36">
        <v>378.83333333333331</v>
      </c>
      <c r="F49" s="36">
        <v>371.26666666666665</v>
      </c>
      <c r="G49" s="36">
        <v>360.83333333333331</v>
      </c>
      <c r="H49" s="36">
        <v>396.83333333333331</v>
      </c>
      <c r="I49" s="36">
        <v>407.26666666666671</v>
      </c>
      <c r="J49" s="36">
        <v>414.83333333333331</v>
      </c>
      <c r="K49" s="31">
        <v>399.7</v>
      </c>
      <c r="L49" s="31">
        <v>381.7</v>
      </c>
      <c r="M49" s="31">
        <v>4.4660000000000002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1865</v>
      </c>
      <c r="D50" s="36">
        <v>1891.8666666666668</v>
      </c>
      <c r="E50" s="36">
        <v>1825.8833333333337</v>
      </c>
      <c r="F50" s="36">
        <v>1786.7666666666669</v>
      </c>
      <c r="G50" s="36">
        <v>1720.7833333333338</v>
      </c>
      <c r="H50" s="36">
        <v>1930.9833333333336</v>
      </c>
      <c r="I50" s="36">
        <v>1996.9666666666667</v>
      </c>
      <c r="J50" s="36">
        <v>2036.0833333333335</v>
      </c>
      <c r="K50" s="31">
        <v>1957.85</v>
      </c>
      <c r="L50" s="31">
        <v>1852.75</v>
      </c>
      <c r="M50" s="31">
        <v>7.8608399999999996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6817.3</v>
      </c>
      <c r="D51" s="36">
        <v>6910.4333333333334</v>
      </c>
      <c r="E51" s="36">
        <v>6694.916666666667</v>
      </c>
      <c r="F51" s="36">
        <v>6572.5333333333338</v>
      </c>
      <c r="G51" s="36">
        <v>6357.0166666666673</v>
      </c>
      <c r="H51" s="36">
        <v>7032.8166666666666</v>
      </c>
      <c r="I51" s="36">
        <v>7248.333333333333</v>
      </c>
      <c r="J51" s="36">
        <v>7370.7166666666662</v>
      </c>
      <c r="K51" s="31">
        <v>7125.95</v>
      </c>
      <c r="L51" s="31">
        <v>6788.05</v>
      </c>
      <c r="M51" s="31">
        <v>0.65661000000000003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760.05</v>
      </c>
      <c r="D52" s="36">
        <v>755.69999999999993</v>
      </c>
      <c r="E52" s="36">
        <v>739.24999999999989</v>
      </c>
      <c r="F52" s="36">
        <v>718.44999999999993</v>
      </c>
      <c r="G52" s="36">
        <v>701.99999999999989</v>
      </c>
      <c r="H52" s="36">
        <v>776.49999999999989</v>
      </c>
      <c r="I52" s="36">
        <v>792.94999999999993</v>
      </c>
      <c r="J52" s="36">
        <v>813.74999999999989</v>
      </c>
      <c r="K52" s="31">
        <v>772.15</v>
      </c>
      <c r="L52" s="31">
        <v>734.9</v>
      </c>
      <c r="M52" s="31">
        <v>57.177289999999999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1032.8</v>
      </c>
      <c r="D53" s="36">
        <v>1047.25</v>
      </c>
      <c r="E53" s="36">
        <v>1012.55</v>
      </c>
      <c r="F53" s="36">
        <v>992.3</v>
      </c>
      <c r="G53" s="36">
        <v>957.59999999999991</v>
      </c>
      <c r="H53" s="36">
        <v>1067.5</v>
      </c>
      <c r="I53" s="36">
        <v>1102.1999999999998</v>
      </c>
      <c r="J53" s="36">
        <v>1122.45</v>
      </c>
      <c r="K53" s="31">
        <v>1081.95</v>
      </c>
      <c r="L53" s="31">
        <v>1027</v>
      </c>
      <c r="M53" s="31">
        <v>34.742040000000003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401.15</v>
      </c>
      <c r="D54" s="36">
        <v>404.06666666666661</v>
      </c>
      <c r="E54" s="36">
        <v>393.68333333333322</v>
      </c>
      <c r="F54" s="36">
        <v>386.21666666666664</v>
      </c>
      <c r="G54" s="36">
        <v>375.83333333333326</v>
      </c>
      <c r="H54" s="36">
        <v>411.53333333333319</v>
      </c>
      <c r="I54" s="36">
        <v>421.91666666666663</v>
      </c>
      <c r="J54" s="36">
        <v>429.38333333333316</v>
      </c>
      <c r="K54" s="31">
        <v>414.45</v>
      </c>
      <c r="L54" s="31">
        <v>396.6</v>
      </c>
      <c r="M54" s="31">
        <v>5.2576900000000002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3965.9</v>
      </c>
      <c r="D55" s="36">
        <v>3972.4500000000003</v>
      </c>
      <c r="E55" s="36">
        <v>3898.4500000000007</v>
      </c>
      <c r="F55" s="36">
        <v>3831.0000000000005</v>
      </c>
      <c r="G55" s="36">
        <v>3757.0000000000009</v>
      </c>
      <c r="H55" s="36">
        <v>4039.9000000000005</v>
      </c>
      <c r="I55" s="36">
        <v>4113.8999999999996</v>
      </c>
      <c r="J55" s="36">
        <v>4181.3500000000004</v>
      </c>
      <c r="K55" s="31">
        <v>4046.45</v>
      </c>
      <c r="L55" s="31">
        <v>3905</v>
      </c>
      <c r="M55" s="31">
        <v>2.4485800000000002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1110.25</v>
      </c>
      <c r="D56" s="36">
        <v>1112.2666666666667</v>
      </c>
      <c r="E56" s="36">
        <v>1100.6833333333334</v>
      </c>
      <c r="F56" s="36">
        <v>1091.1166666666668</v>
      </c>
      <c r="G56" s="36">
        <v>1079.5333333333335</v>
      </c>
      <c r="H56" s="36">
        <v>1121.8333333333333</v>
      </c>
      <c r="I56" s="36">
        <v>1133.4166666666667</v>
      </c>
      <c r="J56" s="36">
        <v>1142.9833333333331</v>
      </c>
      <c r="K56" s="31">
        <v>1123.8499999999999</v>
      </c>
      <c r="L56" s="31">
        <v>1102.7</v>
      </c>
      <c r="M56" s="31">
        <v>98.48057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6364.45</v>
      </c>
      <c r="D57" s="36">
        <v>6393.4833333333336</v>
      </c>
      <c r="E57" s="36">
        <v>6320.9666666666672</v>
      </c>
      <c r="F57" s="36">
        <v>6277.4833333333336</v>
      </c>
      <c r="G57" s="36">
        <v>6204.9666666666672</v>
      </c>
      <c r="H57" s="36">
        <v>6436.9666666666672</v>
      </c>
      <c r="I57" s="36">
        <v>6509.4833333333336</v>
      </c>
      <c r="J57" s="36">
        <v>6552.9666666666672</v>
      </c>
      <c r="K57" s="31">
        <v>6466</v>
      </c>
      <c r="L57" s="31">
        <v>6350</v>
      </c>
      <c r="M57" s="31">
        <v>3.8586299999999998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7493.95</v>
      </c>
      <c r="D58" s="36">
        <v>7549.7</v>
      </c>
      <c r="E58" s="36">
        <v>7404.4</v>
      </c>
      <c r="F58" s="36">
        <v>7314.8499999999995</v>
      </c>
      <c r="G58" s="36">
        <v>7169.5499999999993</v>
      </c>
      <c r="H58" s="36">
        <v>7639.25</v>
      </c>
      <c r="I58" s="36">
        <v>7784.5500000000011</v>
      </c>
      <c r="J58" s="36">
        <v>7874.1</v>
      </c>
      <c r="K58" s="31">
        <v>7695</v>
      </c>
      <c r="L58" s="31">
        <v>7460.15</v>
      </c>
      <c r="M58" s="31">
        <v>8.7454599999999996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1680.9</v>
      </c>
      <c r="D59" s="36">
        <v>1697.9666666666665</v>
      </c>
      <c r="E59" s="36">
        <v>1654.9333333333329</v>
      </c>
      <c r="F59" s="36">
        <v>1628.9666666666665</v>
      </c>
      <c r="G59" s="36">
        <v>1585.9333333333329</v>
      </c>
      <c r="H59" s="36">
        <v>1723.9333333333329</v>
      </c>
      <c r="I59" s="36">
        <v>1766.9666666666662</v>
      </c>
      <c r="J59" s="36">
        <v>1792.9333333333329</v>
      </c>
      <c r="K59" s="31">
        <v>1741</v>
      </c>
      <c r="L59" s="31">
        <v>1672</v>
      </c>
      <c r="M59" s="31">
        <v>15.400090000000001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7869.65</v>
      </c>
      <c r="D60" s="36">
        <v>7865.3</v>
      </c>
      <c r="E60" s="36">
        <v>7816.35</v>
      </c>
      <c r="F60" s="36">
        <v>7763.05</v>
      </c>
      <c r="G60" s="36">
        <v>7714.1</v>
      </c>
      <c r="H60" s="36">
        <v>7918.6</v>
      </c>
      <c r="I60" s="36">
        <v>7967.5499999999993</v>
      </c>
      <c r="J60" s="36">
        <v>8020.85</v>
      </c>
      <c r="K60" s="31">
        <v>7914.25</v>
      </c>
      <c r="L60" s="31">
        <v>7812</v>
      </c>
      <c r="M60" s="31">
        <v>0.27756999999999998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2272.6999999999998</v>
      </c>
      <c r="D61" s="36">
        <v>2320.9166666666665</v>
      </c>
      <c r="E61" s="36">
        <v>2201.833333333333</v>
      </c>
      <c r="F61" s="36">
        <v>2130.9666666666667</v>
      </c>
      <c r="G61" s="36">
        <v>2011.8833333333332</v>
      </c>
      <c r="H61" s="36">
        <v>2391.7833333333328</v>
      </c>
      <c r="I61" s="36">
        <v>2510.8666666666659</v>
      </c>
      <c r="J61" s="36">
        <v>2581.7333333333327</v>
      </c>
      <c r="K61" s="31">
        <v>2440</v>
      </c>
      <c r="L61" s="31">
        <v>2250.0500000000002</v>
      </c>
      <c r="M61" s="31">
        <v>1.5553699999999999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2435.65</v>
      </c>
      <c r="D62" s="36">
        <v>2465.8000000000002</v>
      </c>
      <c r="E62" s="36">
        <v>2389.9000000000005</v>
      </c>
      <c r="F62" s="36">
        <v>2344.1500000000005</v>
      </c>
      <c r="G62" s="36">
        <v>2268.2500000000009</v>
      </c>
      <c r="H62" s="36">
        <v>2511.5500000000002</v>
      </c>
      <c r="I62" s="36">
        <v>2587.4499999999998</v>
      </c>
      <c r="J62" s="36">
        <v>2633.2</v>
      </c>
      <c r="K62" s="31">
        <v>2541.6999999999998</v>
      </c>
      <c r="L62" s="31">
        <v>2420.0500000000002</v>
      </c>
      <c r="M62" s="31">
        <v>2.6038600000000001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385.2</v>
      </c>
      <c r="D63" s="36">
        <v>388.76666666666665</v>
      </c>
      <c r="E63" s="36">
        <v>378.43333333333328</v>
      </c>
      <c r="F63" s="36">
        <v>371.66666666666663</v>
      </c>
      <c r="G63" s="36">
        <v>361.33333333333326</v>
      </c>
      <c r="H63" s="36">
        <v>395.5333333333333</v>
      </c>
      <c r="I63" s="36">
        <v>405.86666666666667</v>
      </c>
      <c r="J63" s="36">
        <v>412.63333333333333</v>
      </c>
      <c r="K63" s="31">
        <v>399.1</v>
      </c>
      <c r="L63" s="31">
        <v>382</v>
      </c>
      <c r="M63" s="31">
        <v>27.2454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239.3</v>
      </c>
      <c r="D64" s="36">
        <v>242.56666666666669</v>
      </c>
      <c r="E64" s="36">
        <v>234.18333333333339</v>
      </c>
      <c r="F64" s="36">
        <v>229.06666666666669</v>
      </c>
      <c r="G64" s="36">
        <v>220.68333333333339</v>
      </c>
      <c r="H64" s="36">
        <v>247.68333333333339</v>
      </c>
      <c r="I64" s="36">
        <v>256.06666666666666</v>
      </c>
      <c r="J64" s="36">
        <v>261.18333333333339</v>
      </c>
      <c r="K64" s="31">
        <v>250.95</v>
      </c>
      <c r="L64" s="31">
        <v>237.45</v>
      </c>
      <c r="M64" s="31">
        <v>108.6027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219.3</v>
      </c>
      <c r="D65" s="36">
        <v>221.98333333333335</v>
      </c>
      <c r="E65" s="36">
        <v>214.4666666666667</v>
      </c>
      <c r="F65" s="36">
        <v>209.63333333333335</v>
      </c>
      <c r="G65" s="36">
        <v>202.1166666666667</v>
      </c>
      <c r="H65" s="36">
        <v>226.81666666666669</v>
      </c>
      <c r="I65" s="36">
        <v>234.33333333333334</v>
      </c>
      <c r="J65" s="36">
        <v>239.16666666666669</v>
      </c>
      <c r="K65" s="31">
        <v>229.5</v>
      </c>
      <c r="L65" s="31">
        <v>217.15</v>
      </c>
      <c r="M65" s="31">
        <v>246.08319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107.85</v>
      </c>
      <c r="D66" s="36">
        <v>109.75</v>
      </c>
      <c r="E66" s="36">
        <v>105.1</v>
      </c>
      <c r="F66" s="36">
        <v>102.35</v>
      </c>
      <c r="G66" s="36">
        <v>97.699999999999989</v>
      </c>
      <c r="H66" s="36">
        <v>112.5</v>
      </c>
      <c r="I66" s="36">
        <v>117.15</v>
      </c>
      <c r="J66" s="36">
        <v>119.9</v>
      </c>
      <c r="K66" s="31">
        <v>114.4</v>
      </c>
      <c r="L66" s="31">
        <v>107</v>
      </c>
      <c r="M66" s="31">
        <v>335.38886000000002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44.55</v>
      </c>
      <c r="D67" s="36">
        <v>45.699999999999996</v>
      </c>
      <c r="E67" s="36">
        <v>42.999999999999993</v>
      </c>
      <c r="F67" s="36">
        <v>41.449999999999996</v>
      </c>
      <c r="G67" s="36">
        <v>38.749999999999993</v>
      </c>
      <c r="H67" s="36">
        <v>47.249999999999993</v>
      </c>
      <c r="I67" s="36">
        <v>49.949999999999996</v>
      </c>
      <c r="J67" s="36">
        <v>51.499999999999993</v>
      </c>
      <c r="K67" s="31">
        <v>48.4</v>
      </c>
      <c r="L67" s="31">
        <v>44.15</v>
      </c>
      <c r="M67" s="31">
        <v>451.50018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2988.2</v>
      </c>
      <c r="D68" s="36">
        <v>3018.6</v>
      </c>
      <c r="E68" s="36">
        <v>2938.2</v>
      </c>
      <c r="F68" s="36">
        <v>2888.2</v>
      </c>
      <c r="G68" s="36">
        <v>2807.7999999999997</v>
      </c>
      <c r="H68" s="36">
        <v>3068.6</v>
      </c>
      <c r="I68" s="36">
        <v>3149.0000000000005</v>
      </c>
      <c r="J68" s="36">
        <v>3199</v>
      </c>
      <c r="K68" s="31">
        <v>3099</v>
      </c>
      <c r="L68" s="31">
        <v>2968.6</v>
      </c>
      <c r="M68" s="31">
        <v>0.3211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1633.25</v>
      </c>
      <c r="D69" s="36">
        <v>1644.5</v>
      </c>
      <c r="E69" s="36">
        <v>1564.75</v>
      </c>
      <c r="F69" s="36">
        <v>1496.25</v>
      </c>
      <c r="G69" s="36">
        <v>1416.5</v>
      </c>
      <c r="H69" s="36">
        <v>1713</v>
      </c>
      <c r="I69" s="36">
        <v>1792.75</v>
      </c>
      <c r="J69" s="36">
        <v>1861.25</v>
      </c>
      <c r="K69" s="31">
        <v>1724.25</v>
      </c>
      <c r="L69" s="31">
        <v>1576</v>
      </c>
      <c r="M69" s="31">
        <v>8.3303799999999999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5447.15</v>
      </c>
      <c r="D70" s="36">
        <v>5457.45</v>
      </c>
      <c r="E70" s="36">
        <v>5369.7</v>
      </c>
      <c r="F70" s="36">
        <v>5292.25</v>
      </c>
      <c r="G70" s="36">
        <v>5204.5</v>
      </c>
      <c r="H70" s="36">
        <v>5534.9</v>
      </c>
      <c r="I70" s="36">
        <v>5622.65</v>
      </c>
      <c r="J70" s="36">
        <v>5700.0999999999995</v>
      </c>
      <c r="K70" s="31">
        <v>5545.2</v>
      </c>
      <c r="L70" s="31">
        <v>5380</v>
      </c>
      <c r="M70" s="31">
        <v>0.28312999999999999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2511.15</v>
      </c>
      <c r="D71" s="36">
        <v>2587.3666666666668</v>
      </c>
      <c r="E71" s="36">
        <v>2410.2833333333338</v>
      </c>
      <c r="F71" s="36">
        <v>2309.416666666667</v>
      </c>
      <c r="G71" s="36">
        <v>2132.3333333333339</v>
      </c>
      <c r="H71" s="36">
        <v>2688.2333333333336</v>
      </c>
      <c r="I71" s="36">
        <v>2865.3166666666666</v>
      </c>
      <c r="J71" s="36">
        <v>2966.1833333333334</v>
      </c>
      <c r="K71" s="31">
        <v>2764.45</v>
      </c>
      <c r="L71" s="31">
        <v>2486.5</v>
      </c>
      <c r="M71" s="31">
        <v>5.0781200000000002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572.54999999999995</v>
      </c>
      <c r="D72" s="36">
        <v>580.26666666666665</v>
      </c>
      <c r="E72" s="36">
        <v>562.58333333333326</v>
      </c>
      <c r="F72" s="36">
        <v>552.61666666666656</v>
      </c>
      <c r="G72" s="36">
        <v>534.93333333333317</v>
      </c>
      <c r="H72" s="36">
        <v>590.23333333333335</v>
      </c>
      <c r="I72" s="36">
        <v>607.91666666666674</v>
      </c>
      <c r="J72" s="36">
        <v>617.88333333333344</v>
      </c>
      <c r="K72" s="31">
        <v>597.95000000000005</v>
      </c>
      <c r="L72" s="31">
        <v>570.29999999999995</v>
      </c>
      <c r="M72" s="31">
        <v>17.957799999999999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1479</v>
      </c>
      <c r="D73" s="36">
        <v>1505.9666666666665</v>
      </c>
      <c r="E73" s="36">
        <v>1433.0333333333328</v>
      </c>
      <c r="F73" s="36">
        <v>1387.0666666666664</v>
      </c>
      <c r="G73" s="36">
        <v>1314.1333333333328</v>
      </c>
      <c r="H73" s="36">
        <v>1551.9333333333329</v>
      </c>
      <c r="I73" s="36">
        <v>1624.8666666666668</v>
      </c>
      <c r="J73" s="36">
        <v>1670.833333333333</v>
      </c>
      <c r="K73" s="31">
        <v>1578.9</v>
      </c>
      <c r="L73" s="31">
        <v>1460</v>
      </c>
      <c r="M73" s="31">
        <v>25.201730000000001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167.25</v>
      </c>
      <c r="D74" s="36">
        <v>169.9</v>
      </c>
      <c r="E74" s="36">
        <v>163.5</v>
      </c>
      <c r="F74" s="36">
        <v>159.75</v>
      </c>
      <c r="G74" s="36">
        <v>153.35</v>
      </c>
      <c r="H74" s="36">
        <v>173.65</v>
      </c>
      <c r="I74" s="36">
        <v>180.05000000000004</v>
      </c>
      <c r="J74" s="36">
        <v>183.8</v>
      </c>
      <c r="K74" s="31">
        <v>176.3</v>
      </c>
      <c r="L74" s="31">
        <v>166.15</v>
      </c>
      <c r="M74" s="31">
        <v>245.11237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1176.1500000000001</v>
      </c>
      <c r="D75" s="36">
        <v>1184.2333333333333</v>
      </c>
      <c r="E75" s="36">
        <v>1141.4666666666667</v>
      </c>
      <c r="F75" s="36">
        <v>1106.7833333333333</v>
      </c>
      <c r="G75" s="36">
        <v>1064.0166666666667</v>
      </c>
      <c r="H75" s="36">
        <v>1218.9166666666667</v>
      </c>
      <c r="I75" s="36">
        <v>1261.6833333333336</v>
      </c>
      <c r="J75" s="36">
        <v>1296.3666666666668</v>
      </c>
      <c r="K75" s="31">
        <v>1227</v>
      </c>
      <c r="L75" s="31">
        <v>1149.55</v>
      </c>
      <c r="M75" s="31">
        <v>12.1839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172</v>
      </c>
      <c r="D76" s="36">
        <v>177.35</v>
      </c>
      <c r="E76" s="36">
        <v>164.25</v>
      </c>
      <c r="F76" s="36">
        <v>156.5</v>
      </c>
      <c r="G76" s="36">
        <v>143.4</v>
      </c>
      <c r="H76" s="36">
        <v>185.1</v>
      </c>
      <c r="I76" s="36">
        <v>198.19999999999996</v>
      </c>
      <c r="J76" s="36">
        <v>205.95</v>
      </c>
      <c r="K76" s="31">
        <v>190.45</v>
      </c>
      <c r="L76" s="31">
        <v>169.6</v>
      </c>
      <c r="M76" s="31">
        <v>394.96283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439.45</v>
      </c>
      <c r="D77" s="36">
        <v>444.38333333333338</v>
      </c>
      <c r="E77" s="36">
        <v>433.41666666666674</v>
      </c>
      <c r="F77" s="36">
        <v>427.38333333333338</v>
      </c>
      <c r="G77" s="36">
        <v>416.41666666666674</v>
      </c>
      <c r="H77" s="36">
        <v>450.41666666666674</v>
      </c>
      <c r="I77" s="36">
        <v>461.38333333333333</v>
      </c>
      <c r="J77" s="36">
        <v>467.41666666666674</v>
      </c>
      <c r="K77" s="31">
        <v>455.35</v>
      </c>
      <c r="L77" s="31">
        <v>438.35</v>
      </c>
      <c r="M77" s="31">
        <v>86.739890000000003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971.55</v>
      </c>
      <c r="D78" s="36">
        <v>978.06666666666661</v>
      </c>
      <c r="E78" s="36">
        <v>962.48333333333323</v>
      </c>
      <c r="F78" s="36">
        <v>953.41666666666663</v>
      </c>
      <c r="G78" s="36">
        <v>937.83333333333326</v>
      </c>
      <c r="H78" s="36">
        <v>987.13333333333321</v>
      </c>
      <c r="I78" s="36">
        <v>1002.7166666666667</v>
      </c>
      <c r="J78" s="36">
        <v>1011.7833333333332</v>
      </c>
      <c r="K78" s="31">
        <v>993.65</v>
      </c>
      <c r="L78" s="31">
        <v>969</v>
      </c>
      <c r="M78" s="31">
        <v>39.905909999999999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537.35</v>
      </c>
      <c r="D79" s="36">
        <v>539.33333333333337</v>
      </c>
      <c r="E79" s="36">
        <v>531.01666666666677</v>
      </c>
      <c r="F79" s="36">
        <v>524.68333333333339</v>
      </c>
      <c r="G79" s="36">
        <v>516.36666666666679</v>
      </c>
      <c r="H79" s="36">
        <v>545.66666666666674</v>
      </c>
      <c r="I79" s="36">
        <v>553.98333333333335</v>
      </c>
      <c r="J79" s="36">
        <v>560.31666666666672</v>
      </c>
      <c r="K79" s="31">
        <v>547.65</v>
      </c>
      <c r="L79" s="31">
        <v>533</v>
      </c>
      <c r="M79" s="31">
        <v>3.5282100000000001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242.6</v>
      </c>
      <c r="D80" s="36">
        <v>246.51666666666665</v>
      </c>
      <c r="E80" s="36">
        <v>237.48333333333329</v>
      </c>
      <c r="F80" s="36">
        <v>232.36666666666665</v>
      </c>
      <c r="G80" s="36">
        <v>223.33333333333329</v>
      </c>
      <c r="H80" s="36">
        <v>251.6333333333333</v>
      </c>
      <c r="I80" s="36">
        <v>260.66666666666663</v>
      </c>
      <c r="J80" s="36">
        <v>265.7833333333333</v>
      </c>
      <c r="K80" s="31">
        <v>255.55</v>
      </c>
      <c r="L80" s="31">
        <v>241.4</v>
      </c>
      <c r="M80" s="31">
        <v>35.321829999999999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1365.45</v>
      </c>
      <c r="D81" s="36">
        <v>1373.9666666666665</v>
      </c>
      <c r="E81" s="36">
        <v>1309.883333333333</v>
      </c>
      <c r="F81" s="36">
        <v>1254.3166666666666</v>
      </c>
      <c r="G81" s="36">
        <v>1190.2333333333331</v>
      </c>
      <c r="H81" s="36">
        <v>1429.5333333333328</v>
      </c>
      <c r="I81" s="36">
        <v>1493.6166666666663</v>
      </c>
      <c r="J81" s="36">
        <v>1549.1833333333327</v>
      </c>
      <c r="K81" s="31">
        <v>1438.05</v>
      </c>
      <c r="L81" s="31">
        <v>1318.4</v>
      </c>
      <c r="M81" s="31">
        <v>1.3973100000000001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706</v>
      </c>
      <c r="D82" s="36">
        <v>715.26666666666677</v>
      </c>
      <c r="E82" s="36">
        <v>691.13333333333355</v>
      </c>
      <c r="F82" s="36">
        <v>676.26666666666677</v>
      </c>
      <c r="G82" s="36">
        <v>652.13333333333355</v>
      </c>
      <c r="H82" s="36">
        <v>730.13333333333355</v>
      </c>
      <c r="I82" s="36">
        <v>754.26666666666677</v>
      </c>
      <c r="J82" s="36">
        <v>769.13333333333355</v>
      </c>
      <c r="K82" s="31">
        <v>739.4</v>
      </c>
      <c r="L82" s="31">
        <v>700.4</v>
      </c>
      <c r="M82" s="31">
        <v>44.190539999999999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304.10000000000002</v>
      </c>
      <c r="D83" s="36">
        <v>305.40000000000003</v>
      </c>
      <c r="E83" s="36">
        <v>293.90000000000009</v>
      </c>
      <c r="F83" s="36">
        <v>283.70000000000005</v>
      </c>
      <c r="G83" s="36">
        <v>272.2000000000001</v>
      </c>
      <c r="H83" s="36">
        <v>315.60000000000008</v>
      </c>
      <c r="I83" s="36">
        <v>327.09999999999997</v>
      </c>
      <c r="J83" s="36">
        <v>337.30000000000007</v>
      </c>
      <c r="K83" s="31">
        <v>316.89999999999998</v>
      </c>
      <c r="L83" s="31">
        <v>295.2</v>
      </c>
      <c r="M83" s="31">
        <v>99.046400000000006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7305.85</v>
      </c>
      <c r="D84" s="36">
        <v>7375.7333333333336</v>
      </c>
      <c r="E84" s="36">
        <v>7140.4666666666672</v>
      </c>
      <c r="F84" s="36">
        <v>6975.0833333333339</v>
      </c>
      <c r="G84" s="36">
        <v>6739.8166666666675</v>
      </c>
      <c r="H84" s="36">
        <v>7541.1166666666668</v>
      </c>
      <c r="I84" s="36">
        <v>7776.3833333333332</v>
      </c>
      <c r="J84" s="36">
        <v>7941.7666666666664</v>
      </c>
      <c r="K84" s="31">
        <v>7611</v>
      </c>
      <c r="L84" s="31">
        <v>7210.35</v>
      </c>
      <c r="M84" s="31">
        <v>0.13965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924.1</v>
      </c>
      <c r="D85" s="36">
        <v>929.33333333333337</v>
      </c>
      <c r="E85" s="36">
        <v>903.76666666666677</v>
      </c>
      <c r="F85" s="36">
        <v>883.43333333333339</v>
      </c>
      <c r="G85" s="36">
        <v>857.86666666666679</v>
      </c>
      <c r="H85" s="36">
        <v>949.66666666666674</v>
      </c>
      <c r="I85" s="36">
        <v>975.23333333333335</v>
      </c>
      <c r="J85" s="36">
        <v>995.56666666666672</v>
      </c>
      <c r="K85" s="31">
        <v>954.9</v>
      </c>
      <c r="L85" s="31">
        <v>909</v>
      </c>
      <c r="M85" s="31">
        <v>1.10318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1272.95</v>
      </c>
      <c r="D86" s="36">
        <v>1300.3166666666668</v>
      </c>
      <c r="E86" s="36">
        <v>1238.7333333333336</v>
      </c>
      <c r="F86" s="36">
        <v>1204.5166666666667</v>
      </c>
      <c r="G86" s="36">
        <v>1142.9333333333334</v>
      </c>
      <c r="H86" s="36">
        <v>1334.5333333333338</v>
      </c>
      <c r="I86" s="36">
        <v>1396.1166666666672</v>
      </c>
      <c r="J86" s="36">
        <v>1430.3333333333339</v>
      </c>
      <c r="K86" s="31">
        <v>1361.9</v>
      </c>
      <c r="L86" s="31">
        <v>1266.0999999999999</v>
      </c>
      <c r="M86" s="31">
        <v>0.86416999999999999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424.85</v>
      </c>
      <c r="D87" s="36">
        <v>430.2</v>
      </c>
      <c r="E87" s="36">
        <v>416.4</v>
      </c>
      <c r="F87" s="36">
        <v>407.95</v>
      </c>
      <c r="G87" s="36">
        <v>394.15</v>
      </c>
      <c r="H87" s="36">
        <v>438.65</v>
      </c>
      <c r="I87" s="36">
        <v>452.45000000000005</v>
      </c>
      <c r="J87" s="36">
        <v>460.9</v>
      </c>
      <c r="K87" s="31">
        <v>444</v>
      </c>
      <c r="L87" s="31">
        <v>421.75</v>
      </c>
      <c r="M87" s="31">
        <v>3.9653399999999999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21494.15</v>
      </c>
      <c r="D88" s="36">
        <v>21645.8</v>
      </c>
      <c r="E88" s="36">
        <v>21213.949999999997</v>
      </c>
      <c r="F88" s="36">
        <v>20933.749999999996</v>
      </c>
      <c r="G88" s="36">
        <v>20501.899999999994</v>
      </c>
      <c r="H88" s="36">
        <v>21926</v>
      </c>
      <c r="I88" s="36">
        <v>22357.85</v>
      </c>
      <c r="J88" s="36">
        <v>22638.050000000003</v>
      </c>
      <c r="K88" s="31">
        <v>22077.65</v>
      </c>
      <c r="L88" s="31">
        <v>21365.599999999999</v>
      </c>
      <c r="M88" s="31">
        <v>0.30828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861.55</v>
      </c>
      <c r="D89" s="36">
        <v>864.65</v>
      </c>
      <c r="E89" s="36">
        <v>854.9</v>
      </c>
      <c r="F89" s="36">
        <v>848.25</v>
      </c>
      <c r="G89" s="36">
        <v>838.5</v>
      </c>
      <c r="H89" s="36">
        <v>871.3</v>
      </c>
      <c r="I89" s="36">
        <v>881.05</v>
      </c>
      <c r="J89" s="36">
        <v>887.69999999999993</v>
      </c>
      <c r="K89" s="31">
        <v>874.4</v>
      </c>
      <c r="L89" s="31">
        <v>858</v>
      </c>
      <c r="M89" s="31">
        <v>7.5130100000000004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18.600000000000001</v>
      </c>
      <c r="D90" s="36">
        <v>19.099999999999998</v>
      </c>
      <c r="E90" s="36">
        <v>17.949999999999996</v>
      </c>
      <c r="F90" s="36">
        <v>17.299999999999997</v>
      </c>
      <c r="G90" s="36">
        <v>16.149999999999995</v>
      </c>
      <c r="H90" s="36">
        <v>19.749999999999996</v>
      </c>
      <c r="I90" s="36">
        <v>20.899999999999995</v>
      </c>
      <c r="J90" s="36">
        <v>21.549999999999997</v>
      </c>
      <c r="K90" s="31">
        <v>20.25</v>
      </c>
      <c r="L90" s="31">
        <v>18.45</v>
      </c>
      <c r="M90" s="31">
        <v>200.58306999999999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4954.95</v>
      </c>
      <c r="D91" s="36">
        <v>4974.3</v>
      </c>
      <c r="E91" s="36">
        <v>4896.6500000000005</v>
      </c>
      <c r="F91" s="36">
        <v>4838.3500000000004</v>
      </c>
      <c r="G91" s="36">
        <v>4760.7000000000007</v>
      </c>
      <c r="H91" s="36">
        <v>5032.6000000000004</v>
      </c>
      <c r="I91" s="36">
        <v>5110.25</v>
      </c>
      <c r="J91" s="36">
        <v>5168.55</v>
      </c>
      <c r="K91" s="31">
        <v>5051.95</v>
      </c>
      <c r="L91" s="31">
        <v>4916</v>
      </c>
      <c r="M91" s="31">
        <v>4.5794199999999998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2311.75</v>
      </c>
      <c r="D92" s="36">
        <v>2351.5833333333335</v>
      </c>
      <c r="E92" s="36">
        <v>2235.166666666667</v>
      </c>
      <c r="F92" s="36">
        <v>2158.5833333333335</v>
      </c>
      <c r="G92" s="36">
        <v>2042.166666666667</v>
      </c>
      <c r="H92" s="36">
        <v>2428.166666666667</v>
      </c>
      <c r="I92" s="36">
        <v>2544.5833333333339</v>
      </c>
      <c r="J92" s="36">
        <v>2621.166666666667</v>
      </c>
      <c r="K92" s="31">
        <v>2468</v>
      </c>
      <c r="L92" s="31">
        <v>2275</v>
      </c>
      <c r="M92" s="31">
        <v>15.69876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2010.7</v>
      </c>
      <c r="D93" s="36">
        <v>2050.4</v>
      </c>
      <c r="E93" s="36">
        <v>1960.3000000000002</v>
      </c>
      <c r="F93" s="36">
        <v>1909.9</v>
      </c>
      <c r="G93" s="36">
        <v>1819.8000000000002</v>
      </c>
      <c r="H93" s="36">
        <v>2100.8000000000002</v>
      </c>
      <c r="I93" s="36">
        <v>2190.8999999999996</v>
      </c>
      <c r="J93" s="36">
        <v>2241.3000000000002</v>
      </c>
      <c r="K93" s="31">
        <v>2140.5</v>
      </c>
      <c r="L93" s="31">
        <v>2000</v>
      </c>
      <c r="M93" s="31">
        <v>1.2472000000000001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282.3</v>
      </c>
      <c r="D94" s="36">
        <v>284.15000000000003</v>
      </c>
      <c r="E94" s="36">
        <v>276.00000000000006</v>
      </c>
      <c r="F94" s="36">
        <v>269.70000000000005</v>
      </c>
      <c r="G94" s="36">
        <v>261.55000000000007</v>
      </c>
      <c r="H94" s="36">
        <v>290.45000000000005</v>
      </c>
      <c r="I94" s="36">
        <v>298.60000000000002</v>
      </c>
      <c r="J94" s="36">
        <v>304.90000000000003</v>
      </c>
      <c r="K94" s="31">
        <v>292.3</v>
      </c>
      <c r="L94" s="31">
        <v>277.85000000000002</v>
      </c>
      <c r="M94" s="31">
        <v>28.51192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753.8</v>
      </c>
      <c r="D95" s="36">
        <v>764.73333333333323</v>
      </c>
      <c r="E95" s="36">
        <v>739.06666666666649</v>
      </c>
      <c r="F95" s="36">
        <v>724.33333333333326</v>
      </c>
      <c r="G95" s="36">
        <v>698.66666666666652</v>
      </c>
      <c r="H95" s="36">
        <v>779.46666666666647</v>
      </c>
      <c r="I95" s="36">
        <v>805.13333333333321</v>
      </c>
      <c r="J95" s="36">
        <v>819.86666666666645</v>
      </c>
      <c r="K95" s="31">
        <v>790.4</v>
      </c>
      <c r="L95" s="31">
        <v>750</v>
      </c>
      <c r="M95" s="31">
        <v>5.5999600000000003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425.95</v>
      </c>
      <c r="D96" s="36">
        <v>433.41666666666669</v>
      </c>
      <c r="E96" s="36">
        <v>416.53333333333336</v>
      </c>
      <c r="F96" s="36">
        <v>407.11666666666667</v>
      </c>
      <c r="G96" s="36">
        <v>390.23333333333335</v>
      </c>
      <c r="H96" s="36">
        <v>442.83333333333337</v>
      </c>
      <c r="I96" s="36">
        <v>459.7166666666667</v>
      </c>
      <c r="J96" s="36">
        <v>469.13333333333338</v>
      </c>
      <c r="K96" s="31">
        <v>450.3</v>
      </c>
      <c r="L96" s="31">
        <v>424</v>
      </c>
      <c r="M96" s="31">
        <v>78.086020000000005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773.95</v>
      </c>
      <c r="D97" s="36">
        <v>772.86666666666679</v>
      </c>
      <c r="E97" s="36">
        <v>761.13333333333355</v>
      </c>
      <c r="F97" s="36">
        <v>748.31666666666672</v>
      </c>
      <c r="G97" s="36">
        <v>736.58333333333348</v>
      </c>
      <c r="H97" s="36">
        <v>785.68333333333362</v>
      </c>
      <c r="I97" s="36">
        <v>797.41666666666674</v>
      </c>
      <c r="J97" s="36">
        <v>810.23333333333369</v>
      </c>
      <c r="K97" s="31">
        <v>784.6</v>
      </c>
      <c r="L97" s="31">
        <v>760.05</v>
      </c>
      <c r="M97" s="31">
        <v>0.59087000000000001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1111.5</v>
      </c>
      <c r="D98" s="36">
        <v>1131.5166666666667</v>
      </c>
      <c r="E98" s="36">
        <v>1077.5333333333333</v>
      </c>
      <c r="F98" s="36">
        <v>1043.5666666666666</v>
      </c>
      <c r="G98" s="36">
        <v>989.58333333333326</v>
      </c>
      <c r="H98" s="36">
        <v>1165.4833333333333</v>
      </c>
      <c r="I98" s="36">
        <v>1219.4666666666665</v>
      </c>
      <c r="J98" s="36">
        <v>1253.4333333333334</v>
      </c>
      <c r="K98" s="31">
        <v>1185.5</v>
      </c>
      <c r="L98" s="31">
        <v>1097.55</v>
      </c>
      <c r="M98" s="31">
        <v>5.1808800000000002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145.5</v>
      </c>
      <c r="D99" s="36">
        <v>148.53333333333333</v>
      </c>
      <c r="E99" s="36">
        <v>141.06666666666666</v>
      </c>
      <c r="F99" s="36">
        <v>136.63333333333333</v>
      </c>
      <c r="G99" s="36">
        <v>129.16666666666666</v>
      </c>
      <c r="H99" s="36">
        <v>152.96666666666667</v>
      </c>
      <c r="I99" s="36">
        <v>160.43333333333331</v>
      </c>
      <c r="J99" s="36">
        <v>164.86666666666667</v>
      </c>
      <c r="K99" s="31">
        <v>156</v>
      </c>
      <c r="L99" s="31">
        <v>144.1</v>
      </c>
      <c r="M99" s="31">
        <v>83.943950000000001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624.95000000000005</v>
      </c>
      <c r="D100" s="36">
        <v>627.86666666666667</v>
      </c>
      <c r="E100" s="36">
        <v>620.7833333333333</v>
      </c>
      <c r="F100" s="36">
        <v>616.61666666666667</v>
      </c>
      <c r="G100" s="36">
        <v>609.5333333333333</v>
      </c>
      <c r="H100" s="36">
        <v>632.0333333333333</v>
      </c>
      <c r="I100" s="36">
        <v>639.11666666666656</v>
      </c>
      <c r="J100" s="36">
        <v>643.2833333333333</v>
      </c>
      <c r="K100" s="31">
        <v>634.95000000000005</v>
      </c>
      <c r="L100" s="31">
        <v>623.70000000000005</v>
      </c>
      <c r="M100" s="31">
        <v>1.0712600000000001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2319.4</v>
      </c>
      <c r="D101" s="36">
        <v>2361.7999999999997</v>
      </c>
      <c r="E101" s="36">
        <v>2268.5999999999995</v>
      </c>
      <c r="F101" s="36">
        <v>2217.7999999999997</v>
      </c>
      <c r="G101" s="36">
        <v>2124.5999999999995</v>
      </c>
      <c r="H101" s="36">
        <v>2412.5999999999995</v>
      </c>
      <c r="I101" s="36">
        <v>2505.7999999999993</v>
      </c>
      <c r="J101" s="36">
        <v>2556.5999999999995</v>
      </c>
      <c r="K101" s="31">
        <v>2455</v>
      </c>
      <c r="L101" s="31">
        <v>2311</v>
      </c>
      <c r="M101" s="31">
        <v>2.81108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47.6</v>
      </c>
      <c r="D102" s="36">
        <v>49.1</v>
      </c>
      <c r="E102" s="36">
        <v>45.5</v>
      </c>
      <c r="F102" s="36">
        <v>43.4</v>
      </c>
      <c r="G102" s="36">
        <v>39.799999999999997</v>
      </c>
      <c r="H102" s="36">
        <v>51.2</v>
      </c>
      <c r="I102" s="36">
        <v>54.800000000000011</v>
      </c>
      <c r="J102" s="36">
        <v>56.900000000000006</v>
      </c>
      <c r="K102" s="31">
        <v>52.7</v>
      </c>
      <c r="L102" s="31">
        <v>47</v>
      </c>
      <c r="M102" s="31">
        <v>407.16588999999999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1806.95</v>
      </c>
      <c r="D103" s="36">
        <v>1824.6499999999999</v>
      </c>
      <c r="E103" s="36">
        <v>1719.2999999999997</v>
      </c>
      <c r="F103" s="36">
        <v>1631.6499999999999</v>
      </c>
      <c r="G103" s="36">
        <v>1526.2999999999997</v>
      </c>
      <c r="H103" s="36">
        <v>1912.2999999999997</v>
      </c>
      <c r="I103" s="36">
        <v>2017.6499999999996</v>
      </c>
      <c r="J103" s="36">
        <v>2105.2999999999997</v>
      </c>
      <c r="K103" s="31">
        <v>1930</v>
      </c>
      <c r="L103" s="31">
        <v>1737</v>
      </c>
      <c r="M103" s="31">
        <v>17.35144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802.05</v>
      </c>
      <c r="D104" s="36">
        <v>815.73333333333323</v>
      </c>
      <c r="E104" s="36">
        <v>782.46666666666647</v>
      </c>
      <c r="F104" s="36">
        <v>762.88333333333321</v>
      </c>
      <c r="G104" s="36">
        <v>729.61666666666645</v>
      </c>
      <c r="H104" s="36">
        <v>835.31666666666649</v>
      </c>
      <c r="I104" s="36">
        <v>868.58333333333314</v>
      </c>
      <c r="J104" s="36">
        <v>888.16666666666652</v>
      </c>
      <c r="K104" s="31">
        <v>849</v>
      </c>
      <c r="L104" s="31">
        <v>796.15</v>
      </c>
      <c r="M104" s="31">
        <v>5.0692000000000004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1208.55</v>
      </c>
      <c r="D105" s="36">
        <v>1222.7833333333335</v>
      </c>
      <c r="E105" s="36">
        <v>1187.0666666666671</v>
      </c>
      <c r="F105" s="36">
        <v>1165.5833333333335</v>
      </c>
      <c r="G105" s="36">
        <v>1129.866666666667</v>
      </c>
      <c r="H105" s="36">
        <v>1244.2666666666671</v>
      </c>
      <c r="I105" s="36">
        <v>1279.9833333333338</v>
      </c>
      <c r="J105" s="36">
        <v>1301.4666666666672</v>
      </c>
      <c r="K105" s="31">
        <v>1258.5</v>
      </c>
      <c r="L105" s="31">
        <v>1201.3</v>
      </c>
      <c r="M105" s="31">
        <v>2.7398500000000001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8062.45</v>
      </c>
      <c r="D106" s="36">
        <v>8108.0666666666666</v>
      </c>
      <c r="E106" s="36">
        <v>8001.0833333333339</v>
      </c>
      <c r="F106" s="36">
        <v>7939.7166666666672</v>
      </c>
      <c r="G106" s="36">
        <v>7832.7333333333345</v>
      </c>
      <c r="H106" s="36">
        <v>8169.4333333333334</v>
      </c>
      <c r="I106" s="36">
        <v>8276.4166666666642</v>
      </c>
      <c r="J106" s="36">
        <v>8337.7833333333328</v>
      </c>
      <c r="K106" s="31">
        <v>8215.0499999999993</v>
      </c>
      <c r="L106" s="31">
        <v>8046.7</v>
      </c>
      <c r="M106" s="31">
        <v>0.1191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115.45</v>
      </c>
      <c r="D107" s="36">
        <v>116.31666666666666</v>
      </c>
      <c r="E107" s="36">
        <v>109.13333333333333</v>
      </c>
      <c r="F107" s="36">
        <v>102.81666666666666</v>
      </c>
      <c r="G107" s="36">
        <v>95.633333333333326</v>
      </c>
      <c r="H107" s="36">
        <v>122.63333333333333</v>
      </c>
      <c r="I107" s="36">
        <v>129.81666666666666</v>
      </c>
      <c r="J107" s="36">
        <v>136.13333333333333</v>
      </c>
      <c r="K107" s="31">
        <v>123.5</v>
      </c>
      <c r="L107" s="31">
        <v>110</v>
      </c>
      <c r="M107" s="31">
        <v>126.23504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448.9</v>
      </c>
      <c r="D108" s="36">
        <v>449.95</v>
      </c>
      <c r="E108" s="36">
        <v>441</v>
      </c>
      <c r="F108" s="36">
        <v>433.1</v>
      </c>
      <c r="G108" s="36">
        <v>424.15000000000003</v>
      </c>
      <c r="H108" s="36">
        <v>457.84999999999997</v>
      </c>
      <c r="I108" s="36">
        <v>466.7999999999999</v>
      </c>
      <c r="J108" s="36">
        <v>474.69999999999993</v>
      </c>
      <c r="K108" s="31">
        <v>458.9</v>
      </c>
      <c r="L108" s="31">
        <v>442.05</v>
      </c>
      <c r="M108" s="31">
        <v>30.527259999999998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653</v>
      </c>
      <c r="D109" s="36">
        <v>656.94999999999993</v>
      </c>
      <c r="E109" s="36">
        <v>637.14999999999986</v>
      </c>
      <c r="F109" s="36">
        <v>621.29999999999995</v>
      </c>
      <c r="G109" s="36">
        <v>601.49999999999989</v>
      </c>
      <c r="H109" s="36">
        <v>672.79999999999984</v>
      </c>
      <c r="I109" s="36">
        <v>692.5999999999998</v>
      </c>
      <c r="J109" s="36">
        <v>708.44999999999982</v>
      </c>
      <c r="K109" s="31">
        <v>676.75</v>
      </c>
      <c r="L109" s="31">
        <v>641.1</v>
      </c>
      <c r="M109" s="31">
        <v>2.26179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329.25</v>
      </c>
      <c r="D110" s="36">
        <v>335.31666666666666</v>
      </c>
      <c r="E110" s="36">
        <v>318.23333333333335</v>
      </c>
      <c r="F110" s="36">
        <v>307.2166666666667</v>
      </c>
      <c r="G110" s="36">
        <v>290.13333333333338</v>
      </c>
      <c r="H110" s="36">
        <v>346.33333333333331</v>
      </c>
      <c r="I110" s="36">
        <v>363.41666666666669</v>
      </c>
      <c r="J110" s="36">
        <v>374.43333333333328</v>
      </c>
      <c r="K110" s="31">
        <v>352.4</v>
      </c>
      <c r="L110" s="31">
        <v>324.3</v>
      </c>
      <c r="M110" s="31">
        <v>25.464179999999999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479.95</v>
      </c>
      <c r="D111" s="36">
        <v>480.09999999999997</v>
      </c>
      <c r="E111" s="36">
        <v>472.24999999999994</v>
      </c>
      <c r="F111" s="36">
        <v>464.54999999999995</v>
      </c>
      <c r="G111" s="36">
        <v>456.69999999999993</v>
      </c>
      <c r="H111" s="36">
        <v>487.79999999999995</v>
      </c>
      <c r="I111" s="36">
        <v>495.65</v>
      </c>
      <c r="J111" s="36">
        <v>503.34999999999997</v>
      </c>
      <c r="K111" s="31">
        <v>487.95</v>
      </c>
      <c r="L111" s="31">
        <v>472.4</v>
      </c>
      <c r="M111" s="31">
        <v>2.1885300000000001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1012.75</v>
      </c>
      <c r="D112" s="36">
        <v>1019.6166666666667</v>
      </c>
      <c r="E112" s="36">
        <v>994.13333333333344</v>
      </c>
      <c r="F112" s="36">
        <v>975.51666666666677</v>
      </c>
      <c r="G112" s="36">
        <v>950.03333333333353</v>
      </c>
      <c r="H112" s="36">
        <v>1038.2333333333333</v>
      </c>
      <c r="I112" s="36">
        <v>1063.7166666666667</v>
      </c>
      <c r="J112" s="36">
        <v>1082.3333333333333</v>
      </c>
      <c r="K112" s="31">
        <v>1045.0999999999999</v>
      </c>
      <c r="L112" s="31">
        <v>1001</v>
      </c>
      <c r="M112" s="31">
        <v>1.24448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1239.1500000000001</v>
      </c>
      <c r="D113" s="36">
        <v>1242.25</v>
      </c>
      <c r="E113" s="36">
        <v>1226.7</v>
      </c>
      <c r="F113" s="36">
        <v>1214.25</v>
      </c>
      <c r="G113" s="36">
        <v>1198.7</v>
      </c>
      <c r="H113" s="36">
        <v>1254.7</v>
      </c>
      <c r="I113" s="36">
        <v>1270.2500000000002</v>
      </c>
      <c r="J113" s="36">
        <v>1282.7</v>
      </c>
      <c r="K113" s="31">
        <v>1257.8</v>
      </c>
      <c r="L113" s="31">
        <v>1229.8</v>
      </c>
      <c r="M113" s="31">
        <v>25.253219999999999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465.1</v>
      </c>
      <c r="D114" s="36">
        <v>466.95</v>
      </c>
      <c r="E114" s="36">
        <v>456.4</v>
      </c>
      <c r="F114" s="36">
        <v>447.7</v>
      </c>
      <c r="G114" s="36">
        <v>437.15</v>
      </c>
      <c r="H114" s="36">
        <v>475.65</v>
      </c>
      <c r="I114" s="36">
        <v>486.20000000000005</v>
      </c>
      <c r="J114" s="36">
        <v>494.9</v>
      </c>
      <c r="K114" s="31">
        <v>477.5</v>
      </c>
      <c r="L114" s="31">
        <v>458.25</v>
      </c>
      <c r="M114" s="31">
        <v>4.3447699999999996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1236.2</v>
      </c>
      <c r="D115" s="36">
        <v>1238.3999999999999</v>
      </c>
      <c r="E115" s="36">
        <v>1228.7999999999997</v>
      </c>
      <c r="F115" s="36">
        <v>1221.3999999999999</v>
      </c>
      <c r="G115" s="36">
        <v>1211.7999999999997</v>
      </c>
      <c r="H115" s="36">
        <v>1245.7999999999997</v>
      </c>
      <c r="I115" s="36">
        <v>1255.3999999999996</v>
      </c>
      <c r="J115" s="36">
        <v>1262.7999999999997</v>
      </c>
      <c r="K115" s="31">
        <v>1248</v>
      </c>
      <c r="L115" s="31">
        <v>1231</v>
      </c>
      <c r="M115" s="31">
        <v>24.848189999999999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155.6</v>
      </c>
      <c r="D116" s="36">
        <v>158.03333333333333</v>
      </c>
      <c r="E116" s="36">
        <v>151.26666666666665</v>
      </c>
      <c r="F116" s="36">
        <v>146.93333333333331</v>
      </c>
      <c r="G116" s="36">
        <v>140.16666666666663</v>
      </c>
      <c r="H116" s="36">
        <v>162.36666666666667</v>
      </c>
      <c r="I116" s="36">
        <v>169.13333333333338</v>
      </c>
      <c r="J116" s="36">
        <v>173.4666666666667</v>
      </c>
      <c r="K116" s="31">
        <v>164.8</v>
      </c>
      <c r="L116" s="31">
        <v>153.69999999999999</v>
      </c>
      <c r="M116" s="31">
        <v>57.1905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1448</v>
      </c>
      <c r="D117" s="36">
        <v>1471.7</v>
      </c>
      <c r="E117" s="36">
        <v>1421.3000000000002</v>
      </c>
      <c r="F117" s="36">
        <v>1394.6000000000001</v>
      </c>
      <c r="G117" s="36">
        <v>1344.2000000000003</v>
      </c>
      <c r="H117" s="36">
        <v>1498.4</v>
      </c>
      <c r="I117" s="36">
        <v>1548.8000000000002</v>
      </c>
      <c r="J117" s="36">
        <v>1575.5</v>
      </c>
      <c r="K117" s="31">
        <v>1522.1</v>
      </c>
      <c r="L117" s="31">
        <v>1445</v>
      </c>
      <c r="M117" s="31">
        <v>1.82125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352.15</v>
      </c>
      <c r="D118" s="36">
        <v>357.98333333333335</v>
      </c>
      <c r="E118" s="36">
        <v>344.16666666666669</v>
      </c>
      <c r="F118" s="36">
        <v>336.18333333333334</v>
      </c>
      <c r="G118" s="36">
        <v>322.36666666666667</v>
      </c>
      <c r="H118" s="36">
        <v>365.9666666666667</v>
      </c>
      <c r="I118" s="36">
        <v>379.7833333333333</v>
      </c>
      <c r="J118" s="36">
        <v>387.76666666666671</v>
      </c>
      <c r="K118" s="31">
        <v>371.8</v>
      </c>
      <c r="L118" s="31">
        <v>350</v>
      </c>
      <c r="M118" s="31">
        <v>232.24408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1224.6500000000001</v>
      </c>
      <c r="D119" s="36">
        <v>1249.7166666666667</v>
      </c>
      <c r="E119" s="36">
        <v>1174.9333333333334</v>
      </c>
      <c r="F119" s="36">
        <v>1125.2166666666667</v>
      </c>
      <c r="G119" s="36">
        <v>1050.4333333333334</v>
      </c>
      <c r="H119" s="36">
        <v>1299.4333333333334</v>
      </c>
      <c r="I119" s="36">
        <v>1374.2166666666667</v>
      </c>
      <c r="J119" s="36">
        <v>1423.9333333333334</v>
      </c>
      <c r="K119" s="31">
        <v>1324.5</v>
      </c>
      <c r="L119" s="31">
        <v>1200</v>
      </c>
      <c r="M119" s="31">
        <v>30.590209999999999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6039.05</v>
      </c>
      <c r="D120" s="36">
        <v>6137.1166666666659</v>
      </c>
      <c r="E120" s="36">
        <v>5916.8333333333321</v>
      </c>
      <c r="F120" s="36">
        <v>5794.6166666666659</v>
      </c>
      <c r="G120" s="36">
        <v>5574.3333333333321</v>
      </c>
      <c r="H120" s="36">
        <v>6259.3333333333321</v>
      </c>
      <c r="I120" s="36">
        <v>6479.6166666666668</v>
      </c>
      <c r="J120" s="36">
        <v>6601.8333333333321</v>
      </c>
      <c r="K120" s="31">
        <v>6357.4</v>
      </c>
      <c r="L120" s="31">
        <v>6014.9</v>
      </c>
      <c r="M120" s="31">
        <v>4.8552999999999997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2369.6</v>
      </c>
      <c r="D121" s="36">
        <v>2387.583333333333</v>
      </c>
      <c r="E121" s="36">
        <v>2340.2166666666662</v>
      </c>
      <c r="F121" s="36">
        <v>2310.833333333333</v>
      </c>
      <c r="G121" s="36">
        <v>2263.4666666666662</v>
      </c>
      <c r="H121" s="36">
        <v>2416.9666666666662</v>
      </c>
      <c r="I121" s="36">
        <v>2464.333333333333</v>
      </c>
      <c r="J121" s="36">
        <v>2493.7166666666662</v>
      </c>
      <c r="K121" s="31">
        <v>2434.9499999999998</v>
      </c>
      <c r="L121" s="31">
        <v>2358.1999999999998</v>
      </c>
      <c r="M121" s="31">
        <v>3.0660400000000001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2655.35</v>
      </c>
      <c r="D122" s="36">
        <v>2690.9166666666665</v>
      </c>
      <c r="E122" s="36">
        <v>2609.4333333333329</v>
      </c>
      <c r="F122" s="36">
        <v>2563.5166666666664</v>
      </c>
      <c r="G122" s="36">
        <v>2482.0333333333328</v>
      </c>
      <c r="H122" s="36">
        <v>2736.833333333333</v>
      </c>
      <c r="I122" s="36">
        <v>2818.3166666666666</v>
      </c>
      <c r="J122" s="36">
        <v>2864.2333333333331</v>
      </c>
      <c r="K122" s="31">
        <v>2772.4</v>
      </c>
      <c r="L122" s="31">
        <v>2645</v>
      </c>
      <c r="M122" s="31">
        <v>9.1366200000000006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830.6</v>
      </c>
      <c r="D123" s="36">
        <v>842.88333333333333</v>
      </c>
      <c r="E123" s="36">
        <v>809.81666666666661</v>
      </c>
      <c r="F123" s="36">
        <v>789.0333333333333</v>
      </c>
      <c r="G123" s="36">
        <v>755.96666666666658</v>
      </c>
      <c r="H123" s="36">
        <v>863.66666666666663</v>
      </c>
      <c r="I123" s="36">
        <v>896.73333333333346</v>
      </c>
      <c r="J123" s="36">
        <v>917.51666666666665</v>
      </c>
      <c r="K123" s="31">
        <v>875.95</v>
      </c>
      <c r="L123" s="31">
        <v>822.1</v>
      </c>
      <c r="M123" s="31">
        <v>14.135339999999999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1187.75</v>
      </c>
      <c r="D124" s="36">
        <v>1204.25</v>
      </c>
      <c r="E124" s="36">
        <v>1161.5</v>
      </c>
      <c r="F124" s="36">
        <v>1135.25</v>
      </c>
      <c r="G124" s="36">
        <v>1092.5</v>
      </c>
      <c r="H124" s="36">
        <v>1230.5</v>
      </c>
      <c r="I124" s="36">
        <v>1273.25</v>
      </c>
      <c r="J124" s="36">
        <v>1299.5</v>
      </c>
      <c r="K124" s="31">
        <v>1247</v>
      </c>
      <c r="L124" s="31">
        <v>1178</v>
      </c>
      <c r="M124" s="31">
        <v>1.5972200000000001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5207.8</v>
      </c>
      <c r="D125" s="36">
        <v>5208.5999999999995</v>
      </c>
      <c r="E125" s="36">
        <v>5117.2499999999991</v>
      </c>
      <c r="F125" s="36">
        <v>5026.7</v>
      </c>
      <c r="G125" s="36">
        <v>4935.3499999999995</v>
      </c>
      <c r="H125" s="36">
        <v>5299.1499999999987</v>
      </c>
      <c r="I125" s="36">
        <v>5390.4999999999991</v>
      </c>
      <c r="J125" s="36">
        <v>5481.0499999999984</v>
      </c>
      <c r="K125" s="31">
        <v>5299.95</v>
      </c>
      <c r="L125" s="31">
        <v>5118.05</v>
      </c>
      <c r="M125" s="31">
        <v>0.36087000000000002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1655.7</v>
      </c>
      <c r="D126" s="36">
        <v>1668.2666666666667</v>
      </c>
      <c r="E126" s="36">
        <v>1627.4333333333334</v>
      </c>
      <c r="F126" s="36">
        <v>1599.1666666666667</v>
      </c>
      <c r="G126" s="36">
        <v>1558.3333333333335</v>
      </c>
      <c r="H126" s="36">
        <v>1696.5333333333333</v>
      </c>
      <c r="I126" s="36">
        <v>1737.3666666666668</v>
      </c>
      <c r="J126" s="36">
        <v>1765.6333333333332</v>
      </c>
      <c r="K126" s="31">
        <v>1709.1</v>
      </c>
      <c r="L126" s="31">
        <v>1640</v>
      </c>
      <c r="M126" s="31">
        <v>1.3600399999999999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4257.7</v>
      </c>
      <c r="D127" s="36">
        <v>4247.5666666666666</v>
      </c>
      <c r="E127" s="36">
        <v>4210.1333333333332</v>
      </c>
      <c r="F127" s="36">
        <v>4162.5666666666666</v>
      </c>
      <c r="G127" s="36">
        <v>4125.1333333333332</v>
      </c>
      <c r="H127" s="36">
        <v>4295.1333333333332</v>
      </c>
      <c r="I127" s="36">
        <v>4332.5666666666657</v>
      </c>
      <c r="J127" s="36">
        <v>4380.1333333333332</v>
      </c>
      <c r="K127" s="31">
        <v>4285</v>
      </c>
      <c r="L127" s="31">
        <v>4200</v>
      </c>
      <c r="M127" s="31">
        <v>0.1623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297.14999999999998</v>
      </c>
      <c r="D128" s="36">
        <v>300.16666666666669</v>
      </c>
      <c r="E128" s="36">
        <v>292.53333333333336</v>
      </c>
      <c r="F128" s="36">
        <v>287.91666666666669</v>
      </c>
      <c r="G128" s="36">
        <v>280.28333333333336</v>
      </c>
      <c r="H128" s="36">
        <v>304.78333333333336</v>
      </c>
      <c r="I128" s="36">
        <v>312.41666666666669</v>
      </c>
      <c r="J128" s="36">
        <v>317.03333333333336</v>
      </c>
      <c r="K128" s="31">
        <v>307.8</v>
      </c>
      <c r="L128" s="31">
        <v>295.55</v>
      </c>
      <c r="M128" s="31">
        <v>70.710899999999995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392.65</v>
      </c>
      <c r="D129" s="36">
        <v>397.88333333333338</v>
      </c>
      <c r="E129" s="36">
        <v>384.76666666666677</v>
      </c>
      <c r="F129" s="36">
        <v>376.88333333333338</v>
      </c>
      <c r="G129" s="36">
        <v>363.76666666666677</v>
      </c>
      <c r="H129" s="36">
        <v>405.76666666666677</v>
      </c>
      <c r="I129" s="36">
        <v>418.88333333333344</v>
      </c>
      <c r="J129" s="36">
        <v>426.76666666666677</v>
      </c>
      <c r="K129" s="31">
        <v>411</v>
      </c>
      <c r="L129" s="31">
        <v>390</v>
      </c>
      <c r="M129" s="31">
        <v>4.6370899999999997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1908.65</v>
      </c>
      <c r="D130" s="36">
        <v>1942</v>
      </c>
      <c r="E130" s="36">
        <v>1859.25</v>
      </c>
      <c r="F130" s="36">
        <v>1809.85</v>
      </c>
      <c r="G130" s="36">
        <v>1727.1</v>
      </c>
      <c r="H130" s="36">
        <v>1991.4</v>
      </c>
      <c r="I130" s="36">
        <v>2074.15</v>
      </c>
      <c r="J130" s="36">
        <v>2123.5500000000002</v>
      </c>
      <c r="K130" s="31">
        <v>2024.75</v>
      </c>
      <c r="L130" s="31">
        <v>1892.6</v>
      </c>
      <c r="M130" s="31">
        <v>8.2143899999999999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2201.5500000000002</v>
      </c>
      <c r="D131" s="36">
        <v>2217.35</v>
      </c>
      <c r="E131" s="36">
        <v>2171.1</v>
      </c>
      <c r="F131" s="36">
        <v>2140.65</v>
      </c>
      <c r="G131" s="36">
        <v>2094.4</v>
      </c>
      <c r="H131" s="36">
        <v>2247.7999999999997</v>
      </c>
      <c r="I131" s="36">
        <v>2294.0499999999997</v>
      </c>
      <c r="J131" s="36">
        <v>2324.4999999999995</v>
      </c>
      <c r="K131" s="31">
        <v>2263.6</v>
      </c>
      <c r="L131" s="31">
        <v>2186.9</v>
      </c>
      <c r="M131" s="31">
        <v>4.7802699999999998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534.95000000000005</v>
      </c>
      <c r="D132" s="36">
        <v>539.54999999999995</v>
      </c>
      <c r="E132" s="36">
        <v>527.69999999999993</v>
      </c>
      <c r="F132" s="36">
        <v>520.44999999999993</v>
      </c>
      <c r="G132" s="36">
        <v>508.59999999999991</v>
      </c>
      <c r="H132" s="36">
        <v>546.79999999999995</v>
      </c>
      <c r="I132" s="36">
        <v>558.64999999999986</v>
      </c>
      <c r="J132" s="36">
        <v>565.9</v>
      </c>
      <c r="K132" s="31">
        <v>551.4</v>
      </c>
      <c r="L132" s="31">
        <v>532.29999999999995</v>
      </c>
      <c r="M132" s="31">
        <v>36.858939999999997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2184.25</v>
      </c>
      <c r="D133" s="36">
        <v>2230.9666666666667</v>
      </c>
      <c r="E133" s="36">
        <v>2124.6333333333332</v>
      </c>
      <c r="F133" s="36">
        <v>2065.0166666666664</v>
      </c>
      <c r="G133" s="36">
        <v>1958.6833333333329</v>
      </c>
      <c r="H133" s="36">
        <v>2290.5833333333335</v>
      </c>
      <c r="I133" s="36">
        <v>2396.9166666666665</v>
      </c>
      <c r="J133" s="36">
        <v>2456.5333333333338</v>
      </c>
      <c r="K133" s="31">
        <v>2337.3000000000002</v>
      </c>
      <c r="L133" s="31">
        <v>2171.35</v>
      </c>
      <c r="M133" s="31">
        <v>4.7952399999999997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1930.05</v>
      </c>
      <c r="D134" s="36">
        <v>1950.2</v>
      </c>
      <c r="E134" s="36">
        <v>1891.4</v>
      </c>
      <c r="F134" s="36">
        <v>1852.75</v>
      </c>
      <c r="G134" s="36">
        <v>1793.95</v>
      </c>
      <c r="H134" s="36">
        <v>1988.8500000000001</v>
      </c>
      <c r="I134" s="36">
        <v>2047.6499999999999</v>
      </c>
      <c r="J134" s="36">
        <v>2086.3000000000002</v>
      </c>
      <c r="K134" s="31">
        <v>2009</v>
      </c>
      <c r="L134" s="31">
        <v>1911.55</v>
      </c>
      <c r="M134" s="31">
        <v>0.99807999999999997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1081.25</v>
      </c>
      <c r="D135" s="36">
        <v>1088.05</v>
      </c>
      <c r="E135" s="36">
        <v>1053.3</v>
      </c>
      <c r="F135" s="36">
        <v>1025.3499999999999</v>
      </c>
      <c r="G135" s="36">
        <v>990.59999999999991</v>
      </c>
      <c r="H135" s="36">
        <v>1116</v>
      </c>
      <c r="I135" s="36">
        <v>1150.75</v>
      </c>
      <c r="J135" s="36">
        <v>1178.7</v>
      </c>
      <c r="K135" s="31">
        <v>1122.8</v>
      </c>
      <c r="L135" s="31">
        <v>1060.0999999999999</v>
      </c>
      <c r="M135" s="31">
        <v>4.7088599999999996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656.1</v>
      </c>
      <c r="D136" s="36">
        <v>672.38333333333333</v>
      </c>
      <c r="E136" s="36">
        <v>630.36666666666667</v>
      </c>
      <c r="F136" s="36">
        <v>604.63333333333333</v>
      </c>
      <c r="G136" s="36">
        <v>562.61666666666667</v>
      </c>
      <c r="H136" s="36">
        <v>698.11666666666667</v>
      </c>
      <c r="I136" s="36">
        <v>740.13333333333333</v>
      </c>
      <c r="J136" s="36">
        <v>765.86666666666667</v>
      </c>
      <c r="K136" s="31">
        <v>714.4</v>
      </c>
      <c r="L136" s="31">
        <v>646.65</v>
      </c>
      <c r="M136" s="31">
        <v>13.79278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2217.5</v>
      </c>
      <c r="D137" s="36">
        <v>2269.15</v>
      </c>
      <c r="E137" s="36">
        <v>2144.3500000000004</v>
      </c>
      <c r="F137" s="36">
        <v>2071.2000000000003</v>
      </c>
      <c r="G137" s="36">
        <v>1946.4000000000005</v>
      </c>
      <c r="H137" s="36">
        <v>2342.3000000000002</v>
      </c>
      <c r="I137" s="36">
        <v>2467.1000000000004</v>
      </c>
      <c r="J137" s="36">
        <v>2540.25</v>
      </c>
      <c r="K137" s="31">
        <v>2393.9499999999998</v>
      </c>
      <c r="L137" s="31">
        <v>2196</v>
      </c>
      <c r="M137" s="31">
        <v>16.283010000000001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365.35</v>
      </c>
      <c r="D138" s="36">
        <v>368.90000000000003</v>
      </c>
      <c r="E138" s="36">
        <v>359.70000000000005</v>
      </c>
      <c r="F138" s="36">
        <v>354.05</v>
      </c>
      <c r="G138" s="36">
        <v>344.85</v>
      </c>
      <c r="H138" s="36">
        <v>374.55000000000007</v>
      </c>
      <c r="I138" s="36">
        <v>383.75</v>
      </c>
      <c r="J138" s="36">
        <v>389.40000000000009</v>
      </c>
      <c r="K138" s="31">
        <v>378.1</v>
      </c>
      <c r="L138" s="31">
        <v>363.25</v>
      </c>
      <c r="M138" s="31">
        <v>28.8931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138.25</v>
      </c>
      <c r="D139" s="36">
        <v>140.75</v>
      </c>
      <c r="E139" s="36">
        <v>134.6</v>
      </c>
      <c r="F139" s="36">
        <v>130.94999999999999</v>
      </c>
      <c r="G139" s="36">
        <v>124.79999999999998</v>
      </c>
      <c r="H139" s="36">
        <v>144.4</v>
      </c>
      <c r="I139" s="36">
        <v>150.54999999999998</v>
      </c>
      <c r="J139" s="36">
        <v>154.20000000000002</v>
      </c>
      <c r="K139" s="31">
        <v>146.9</v>
      </c>
      <c r="L139" s="31">
        <v>137.1</v>
      </c>
      <c r="M139" s="31">
        <v>83.856129999999993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188.95</v>
      </c>
      <c r="D140" s="36">
        <v>191.48333333333335</v>
      </c>
      <c r="E140" s="36">
        <v>185.4666666666667</v>
      </c>
      <c r="F140" s="36">
        <v>181.98333333333335</v>
      </c>
      <c r="G140" s="36">
        <v>175.9666666666667</v>
      </c>
      <c r="H140" s="36">
        <v>194.9666666666667</v>
      </c>
      <c r="I140" s="36">
        <v>200.98333333333335</v>
      </c>
      <c r="J140" s="36">
        <v>204.4666666666667</v>
      </c>
      <c r="K140" s="31">
        <v>197.5</v>
      </c>
      <c r="L140" s="31">
        <v>188</v>
      </c>
      <c r="M140" s="31">
        <v>70.019689999999997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3620</v>
      </c>
      <c r="D141" s="36">
        <v>3658.9333333333329</v>
      </c>
      <c r="E141" s="36">
        <v>3565.8666666666659</v>
      </c>
      <c r="F141" s="36">
        <v>3511.7333333333331</v>
      </c>
      <c r="G141" s="36">
        <v>3418.6666666666661</v>
      </c>
      <c r="H141" s="36">
        <v>3713.0666666666657</v>
      </c>
      <c r="I141" s="36">
        <v>3806.1333333333323</v>
      </c>
      <c r="J141" s="36">
        <v>3860.2666666666655</v>
      </c>
      <c r="K141" s="31">
        <v>3752</v>
      </c>
      <c r="L141" s="31">
        <v>3604.8</v>
      </c>
      <c r="M141" s="31">
        <v>3.4617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6268.95</v>
      </c>
      <c r="D142" s="36">
        <v>6350.4000000000005</v>
      </c>
      <c r="E142" s="36">
        <v>6158.8500000000013</v>
      </c>
      <c r="F142" s="36">
        <v>6048.7500000000009</v>
      </c>
      <c r="G142" s="36">
        <v>5857.2000000000016</v>
      </c>
      <c r="H142" s="36">
        <v>6460.5000000000009</v>
      </c>
      <c r="I142" s="36">
        <v>6652.05</v>
      </c>
      <c r="J142" s="36">
        <v>6762.1500000000005</v>
      </c>
      <c r="K142" s="31">
        <v>6541.95</v>
      </c>
      <c r="L142" s="31">
        <v>6240.3</v>
      </c>
      <c r="M142" s="31">
        <v>10.20181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675.35</v>
      </c>
      <c r="D143" s="36">
        <v>683.68333333333339</v>
      </c>
      <c r="E143" s="36">
        <v>663.36666666666679</v>
      </c>
      <c r="F143" s="36">
        <v>651.38333333333344</v>
      </c>
      <c r="G143" s="36">
        <v>631.06666666666683</v>
      </c>
      <c r="H143" s="36">
        <v>695.66666666666674</v>
      </c>
      <c r="I143" s="36">
        <v>715.98333333333335</v>
      </c>
      <c r="J143" s="36">
        <v>727.9666666666667</v>
      </c>
      <c r="K143" s="31">
        <v>704</v>
      </c>
      <c r="L143" s="31">
        <v>671.7</v>
      </c>
      <c r="M143" s="31">
        <v>30.914359999999999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2469.65</v>
      </c>
      <c r="D144" s="36">
        <v>2510.9333333333329</v>
      </c>
      <c r="E144" s="36">
        <v>2419.8666666666659</v>
      </c>
      <c r="F144" s="36">
        <v>2370.083333333333</v>
      </c>
      <c r="G144" s="36">
        <v>2279.016666666666</v>
      </c>
      <c r="H144" s="36">
        <v>2560.7166666666658</v>
      </c>
      <c r="I144" s="36">
        <v>2651.7833333333324</v>
      </c>
      <c r="J144" s="36">
        <v>2701.5666666666657</v>
      </c>
      <c r="K144" s="31">
        <v>2602</v>
      </c>
      <c r="L144" s="31">
        <v>2461.15</v>
      </c>
      <c r="M144" s="31">
        <v>4.7010699999999996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5579.15</v>
      </c>
      <c r="D145" s="36">
        <v>5600.7666666666664</v>
      </c>
      <c r="E145" s="36">
        <v>5530.4333333333325</v>
      </c>
      <c r="F145" s="36">
        <v>5481.7166666666662</v>
      </c>
      <c r="G145" s="36">
        <v>5411.3833333333323</v>
      </c>
      <c r="H145" s="36">
        <v>5649.4833333333327</v>
      </c>
      <c r="I145" s="36">
        <v>5719.8166666666666</v>
      </c>
      <c r="J145" s="36">
        <v>5768.5333333333328</v>
      </c>
      <c r="K145" s="31">
        <v>5671.1</v>
      </c>
      <c r="L145" s="31">
        <v>5552.05</v>
      </c>
      <c r="M145" s="31">
        <v>2.6144599999999998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540.45000000000005</v>
      </c>
      <c r="D146" s="36">
        <v>549.11666666666667</v>
      </c>
      <c r="E146" s="36">
        <v>531.23333333333335</v>
      </c>
      <c r="F146" s="36">
        <v>522.01666666666665</v>
      </c>
      <c r="G146" s="36">
        <v>504.13333333333333</v>
      </c>
      <c r="H146" s="36">
        <v>558.33333333333337</v>
      </c>
      <c r="I146" s="36">
        <v>576.21666666666681</v>
      </c>
      <c r="J146" s="36">
        <v>585.43333333333339</v>
      </c>
      <c r="K146" s="31">
        <v>567</v>
      </c>
      <c r="L146" s="31">
        <v>539.9</v>
      </c>
      <c r="M146" s="31">
        <v>7.55579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38.35</v>
      </c>
      <c r="D147" s="36">
        <v>38.699999999999996</v>
      </c>
      <c r="E147" s="36">
        <v>37.749999999999993</v>
      </c>
      <c r="F147" s="36">
        <v>37.15</v>
      </c>
      <c r="G147" s="36">
        <v>36.199999999999996</v>
      </c>
      <c r="H147" s="36">
        <v>39.29999999999999</v>
      </c>
      <c r="I147" s="36">
        <v>40.249999999999993</v>
      </c>
      <c r="J147" s="36">
        <v>40.849999999999987</v>
      </c>
      <c r="K147" s="31">
        <v>39.65</v>
      </c>
      <c r="L147" s="31">
        <v>38.1</v>
      </c>
      <c r="M147" s="31">
        <v>262.44434999999999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2544.65</v>
      </c>
      <c r="D148" s="36">
        <v>2557.4833333333336</v>
      </c>
      <c r="E148" s="36">
        <v>2490.166666666667</v>
      </c>
      <c r="F148" s="36">
        <v>2435.6833333333334</v>
      </c>
      <c r="G148" s="36">
        <v>2368.3666666666668</v>
      </c>
      <c r="H148" s="36">
        <v>2611.9666666666672</v>
      </c>
      <c r="I148" s="36">
        <v>2679.2833333333338</v>
      </c>
      <c r="J148" s="36">
        <v>2733.7666666666673</v>
      </c>
      <c r="K148" s="31">
        <v>2624.8</v>
      </c>
      <c r="L148" s="31">
        <v>2503</v>
      </c>
      <c r="M148" s="31">
        <v>1.55924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3912.4</v>
      </c>
      <c r="D149" s="36">
        <v>3978.85</v>
      </c>
      <c r="E149" s="36">
        <v>3825.25</v>
      </c>
      <c r="F149" s="36">
        <v>3738.1</v>
      </c>
      <c r="G149" s="36">
        <v>3584.5</v>
      </c>
      <c r="H149" s="36">
        <v>4066</v>
      </c>
      <c r="I149" s="36">
        <v>4219.5999999999995</v>
      </c>
      <c r="J149" s="36">
        <v>4306.75</v>
      </c>
      <c r="K149" s="31">
        <v>4132.45</v>
      </c>
      <c r="L149" s="31">
        <v>3891.7</v>
      </c>
      <c r="M149" s="31">
        <v>5.5721400000000001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228.5</v>
      </c>
      <c r="D150" s="36">
        <v>233.70000000000002</v>
      </c>
      <c r="E150" s="36">
        <v>221.95000000000005</v>
      </c>
      <c r="F150" s="36">
        <v>215.40000000000003</v>
      </c>
      <c r="G150" s="36">
        <v>203.65000000000006</v>
      </c>
      <c r="H150" s="36">
        <v>240.25000000000003</v>
      </c>
      <c r="I150" s="36">
        <v>251.99999999999997</v>
      </c>
      <c r="J150" s="36">
        <v>258.55</v>
      </c>
      <c r="K150" s="31">
        <v>245.45</v>
      </c>
      <c r="L150" s="31">
        <v>227.15</v>
      </c>
      <c r="M150" s="31">
        <v>16.397210000000001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515</v>
      </c>
      <c r="D151" s="36">
        <v>519</v>
      </c>
      <c r="E151" s="36">
        <v>507</v>
      </c>
      <c r="F151" s="36">
        <v>499</v>
      </c>
      <c r="G151" s="36">
        <v>487</v>
      </c>
      <c r="H151" s="36">
        <v>527</v>
      </c>
      <c r="I151" s="36">
        <v>539</v>
      </c>
      <c r="J151" s="36">
        <v>547</v>
      </c>
      <c r="K151" s="31">
        <v>531</v>
      </c>
      <c r="L151" s="31">
        <v>511</v>
      </c>
      <c r="M151" s="31">
        <v>2.9442200000000001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497.85</v>
      </c>
      <c r="D152" s="36">
        <v>501.95</v>
      </c>
      <c r="E152" s="36">
        <v>490</v>
      </c>
      <c r="F152" s="36">
        <v>482.15000000000003</v>
      </c>
      <c r="G152" s="36">
        <v>470.20000000000005</v>
      </c>
      <c r="H152" s="36">
        <v>509.79999999999995</v>
      </c>
      <c r="I152" s="36">
        <v>521.74999999999989</v>
      </c>
      <c r="J152" s="36">
        <v>529.59999999999991</v>
      </c>
      <c r="K152" s="31">
        <v>513.9</v>
      </c>
      <c r="L152" s="31">
        <v>494.1</v>
      </c>
      <c r="M152" s="31">
        <v>5.1175699999999997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1745.3</v>
      </c>
      <c r="D153" s="36">
        <v>1761.1333333333332</v>
      </c>
      <c r="E153" s="36">
        <v>1704.2666666666664</v>
      </c>
      <c r="F153" s="36">
        <v>1663.2333333333331</v>
      </c>
      <c r="G153" s="36">
        <v>1606.3666666666663</v>
      </c>
      <c r="H153" s="36">
        <v>1802.1666666666665</v>
      </c>
      <c r="I153" s="36">
        <v>1859.0333333333333</v>
      </c>
      <c r="J153" s="36">
        <v>1900.0666666666666</v>
      </c>
      <c r="K153" s="31">
        <v>1818</v>
      </c>
      <c r="L153" s="31">
        <v>1720.1</v>
      </c>
      <c r="M153" s="31">
        <v>1.3043800000000001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152</v>
      </c>
      <c r="D154" s="36">
        <v>155.91666666666666</v>
      </c>
      <c r="E154" s="36">
        <v>144.2833333333333</v>
      </c>
      <c r="F154" s="36">
        <v>136.56666666666663</v>
      </c>
      <c r="G154" s="36">
        <v>124.93333333333328</v>
      </c>
      <c r="H154" s="36">
        <v>163.63333333333333</v>
      </c>
      <c r="I154" s="36">
        <v>175.26666666666671</v>
      </c>
      <c r="J154" s="36">
        <v>182.98333333333335</v>
      </c>
      <c r="K154" s="31">
        <v>167.55</v>
      </c>
      <c r="L154" s="31">
        <v>148.19999999999999</v>
      </c>
      <c r="M154" s="31">
        <v>84.658050000000003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193</v>
      </c>
      <c r="D155" s="36">
        <v>196.63333333333335</v>
      </c>
      <c r="E155" s="36">
        <v>188.66666666666671</v>
      </c>
      <c r="F155" s="36">
        <v>184.33333333333337</v>
      </c>
      <c r="G155" s="36">
        <v>176.36666666666673</v>
      </c>
      <c r="H155" s="36">
        <v>200.9666666666667</v>
      </c>
      <c r="I155" s="36">
        <v>208.93333333333334</v>
      </c>
      <c r="J155" s="36">
        <v>213.26666666666668</v>
      </c>
      <c r="K155" s="31">
        <v>204.6</v>
      </c>
      <c r="L155" s="31">
        <v>192.3</v>
      </c>
      <c r="M155" s="31">
        <v>10.011570000000001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102.3</v>
      </c>
      <c r="D156" s="36">
        <v>105.55</v>
      </c>
      <c r="E156" s="36">
        <v>97.25</v>
      </c>
      <c r="F156" s="36">
        <v>92.2</v>
      </c>
      <c r="G156" s="36">
        <v>83.9</v>
      </c>
      <c r="H156" s="36">
        <v>110.6</v>
      </c>
      <c r="I156" s="36">
        <v>118.89999999999998</v>
      </c>
      <c r="J156" s="36">
        <v>123.94999999999999</v>
      </c>
      <c r="K156" s="31">
        <v>113.85</v>
      </c>
      <c r="L156" s="31">
        <v>100.5</v>
      </c>
      <c r="M156" s="31">
        <v>120.95392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874.9</v>
      </c>
      <c r="D157" s="36">
        <v>881.9</v>
      </c>
      <c r="E157" s="36">
        <v>863</v>
      </c>
      <c r="F157" s="36">
        <v>851.1</v>
      </c>
      <c r="G157" s="36">
        <v>832.2</v>
      </c>
      <c r="H157" s="36">
        <v>893.8</v>
      </c>
      <c r="I157" s="36">
        <v>912.69999999999982</v>
      </c>
      <c r="J157" s="36">
        <v>924.59999999999991</v>
      </c>
      <c r="K157" s="31">
        <v>900.8</v>
      </c>
      <c r="L157" s="31">
        <v>870</v>
      </c>
      <c r="M157" s="31">
        <v>1.0343100000000001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2980.9</v>
      </c>
      <c r="D158" s="36">
        <v>3031.4833333333336</v>
      </c>
      <c r="E158" s="36">
        <v>2909.416666666667</v>
      </c>
      <c r="F158" s="36">
        <v>2837.9333333333334</v>
      </c>
      <c r="G158" s="36">
        <v>2715.8666666666668</v>
      </c>
      <c r="H158" s="36">
        <v>3102.9666666666672</v>
      </c>
      <c r="I158" s="36">
        <v>3225.0333333333338</v>
      </c>
      <c r="J158" s="36">
        <v>3296.5166666666673</v>
      </c>
      <c r="K158" s="31">
        <v>3153.55</v>
      </c>
      <c r="L158" s="31">
        <v>2960</v>
      </c>
      <c r="M158" s="31">
        <v>4.4577499999999999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287.39999999999998</v>
      </c>
      <c r="D159" s="36">
        <v>290.88333333333333</v>
      </c>
      <c r="E159" s="36">
        <v>275.01666666666665</v>
      </c>
      <c r="F159" s="36">
        <v>262.63333333333333</v>
      </c>
      <c r="G159" s="36">
        <v>246.76666666666665</v>
      </c>
      <c r="H159" s="36">
        <v>303.26666666666665</v>
      </c>
      <c r="I159" s="36">
        <v>319.13333333333333</v>
      </c>
      <c r="J159" s="36">
        <v>331.51666666666665</v>
      </c>
      <c r="K159" s="31">
        <v>306.75</v>
      </c>
      <c r="L159" s="31">
        <v>278.5</v>
      </c>
      <c r="M159" s="31">
        <v>63.039839999999998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382.7</v>
      </c>
      <c r="D160" s="36">
        <v>386.11666666666662</v>
      </c>
      <c r="E160" s="36">
        <v>374.78333333333325</v>
      </c>
      <c r="F160" s="36">
        <v>366.86666666666662</v>
      </c>
      <c r="G160" s="36">
        <v>355.53333333333325</v>
      </c>
      <c r="H160" s="36">
        <v>394.03333333333325</v>
      </c>
      <c r="I160" s="36">
        <v>405.36666666666662</v>
      </c>
      <c r="J160" s="36">
        <v>413.28333333333325</v>
      </c>
      <c r="K160" s="31">
        <v>397.45</v>
      </c>
      <c r="L160" s="31">
        <v>378.2</v>
      </c>
      <c r="M160" s="31">
        <v>2.28247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153.19999999999999</v>
      </c>
      <c r="D161" s="36">
        <v>154.9</v>
      </c>
      <c r="E161" s="36">
        <v>150.5</v>
      </c>
      <c r="F161" s="36">
        <v>147.79999999999998</v>
      </c>
      <c r="G161" s="36">
        <v>143.39999999999998</v>
      </c>
      <c r="H161" s="36">
        <v>157.60000000000002</v>
      </c>
      <c r="I161" s="36">
        <v>162.00000000000006</v>
      </c>
      <c r="J161" s="36">
        <v>164.70000000000005</v>
      </c>
      <c r="K161" s="31">
        <v>159.30000000000001</v>
      </c>
      <c r="L161" s="31">
        <v>152.19999999999999</v>
      </c>
      <c r="M161" s="31">
        <v>130.05090000000001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752.7</v>
      </c>
      <c r="D162" s="36">
        <v>768.38333333333333</v>
      </c>
      <c r="E162" s="36">
        <v>719.31666666666661</v>
      </c>
      <c r="F162" s="36">
        <v>685.93333333333328</v>
      </c>
      <c r="G162" s="36">
        <v>636.86666666666656</v>
      </c>
      <c r="H162" s="36">
        <v>801.76666666666665</v>
      </c>
      <c r="I162" s="36">
        <v>850.83333333333348</v>
      </c>
      <c r="J162" s="36">
        <v>884.2166666666667</v>
      </c>
      <c r="K162" s="31">
        <v>817.45</v>
      </c>
      <c r="L162" s="31">
        <v>735</v>
      </c>
      <c r="M162" s="31">
        <v>7.71652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4513.75</v>
      </c>
      <c r="D163" s="36">
        <v>4583.8166666666666</v>
      </c>
      <c r="E163" s="36">
        <v>4429.9333333333334</v>
      </c>
      <c r="F163" s="36">
        <v>4346.1166666666668</v>
      </c>
      <c r="G163" s="36">
        <v>4192.2333333333336</v>
      </c>
      <c r="H163" s="36">
        <v>4667.6333333333332</v>
      </c>
      <c r="I163" s="36">
        <v>4821.5166666666664</v>
      </c>
      <c r="J163" s="36">
        <v>4905.333333333333</v>
      </c>
      <c r="K163" s="31">
        <v>4737.7</v>
      </c>
      <c r="L163" s="31">
        <v>4500</v>
      </c>
      <c r="M163" s="31">
        <v>0.54603000000000002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1067.8</v>
      </c>
      <c r="D164" s="36">
        <v>1083.1499999999999</v>
      </c>
      <c r="E164" s="36">
        <v>1024.6499999999996</v>
      </c>
      <c r="F164" s="36">
        <v>981.49999999999977</v>
      </c>
      <c r="G164" s="36">
        <v>922.99999999999955</v>
      </c>
      <c r="H164" s="36">
        <v>1126.2999999999997</v>
      </c>
      <c r="I164" s="36">
        <v>1184.8000000000002</v>
      </c>
      <c r="J164" s="36">
        <v>1227.9499999999998</v>
      </c>
      <c r="K164" s="31">
        <v>1141.6500000000001</v>
      </c>
      <c r="L164" s="31">
        <v>1040</v>
      </c>
      <c r="M164" s="31">
        <v>5.4583300000000001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207.3</v>
      </c>
      <c r="D165" s="36">
        <v>209.38333333333335</v>
      </c>
      <c r="E165" s="36">
        <v>202.4666666666667</v>
      </c>
      <c r="F165" s="36">
        <v>197.63333333333335</v>
      </c>
      <c r="G165" s="36">
        <v>190.7166666666667</v>
      </c>
      <c r="H165" s="36">
        <v>214.2166666666667</v>
      </c>
      <c r="I165" s="36">
        <v>221.13333333333338</v>
      </c>
      <c r="J165" s="36">
        <v>225.9666666666667</v>
      </c>
      <c r="K165" s="31">
        <v>216.3</v>
      </c>
      <c r="L165" s="31">
        <v>204.55</v>
      </c>
      <c r="M165" s="31">
        <v>10.551690000000001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179.2</v>
      </c>
      <c r="D166" s="36">
        <v>181.04999999999998</v>
      </c>
      <c r="E166" s="36">
        <v>170.64999999999998</v>
      </c>
      <c r="F166" s="36">
        <v>162.1</v>
      </c>
      <c r="G166" s="36">
        <v>151.69999999999999</v>
      </c>
      <c r="H166" s="36">
        <v>189.59999999999997</v>
      </c>
      <c r="I166" s="36">
        <v>200</v>
      </c>
      <c r="J166" s="36">
        <v>208.54999999999995</v>
      </c>
      <c r="K166" s="31">
        <v>191.45</v>
      </c>
      <c r="L166" s="31">
        <v>172.5</v>
      </c>
      <c r="M166" s="31">
        <v>37.836759999999998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696.25</v>
      </c>
      <c r="D167" s="36">
        <v>704.73333333333323</v>
      </c>
      <c r="E167" s="36">
        <v>682.51666666666642</v>
      </c>
      <c r="F167" s="36">
        <v>668.78333333333319</v>
      </c>
      <c r="G167" s="36">
        <v>646.56666666666638</v>
      </c>
      <c r="H167" s="36">
        <v>718.46666666666647</v>
      </c>
      <c r="I167" s="36">
        <v>740.68333333333339</v>
      </c>
      <c r="J167" s="36">
        <v>754.41666666666652</v>
      </c>
      <c r="K167" s="31">
        <v>726.95</v>
      </c>
      <c r="L167" s="31">
        <v>691</v>
      </c>
      <c r="M167" s="31">
        <v>5.0701099999999997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391.75</v>
      </c>
      <c r="D168" s="36">
        <v>394.75</v>
      </c>
      <c r="E168" s="36">
        <v>387.6</v>
      </c>
      <c r="F168" s="36">
        <v>383.45000000000005</v>
      </c>
      <c r="G168" s="36">
        <v>376.30000000000007</v>
      </c>
      <c r="H168" s="36">
        <v>398.9</v>
      </c>
      <c r="I168" s="36">
        <v>406.04999999999995</v>
      </c>
      <c r="J168" s="36">
        <v>410.19999999999993</v>
      </c>
      <c r="K168" s="31">
        <v>401.9</v>
      </c>
      <c r="L168" s="31">
        <v>390.6</v>
      </c>
      <c r="M168" s="31">
        <v>15.59925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164.65</v>
      </c>
      <c r="D169" s="36">
        <v>166.21666666666667</v>
      </c>
      <c r="E169" s="36">
        <v>155.43333333333334</v>
      </c>
      <c r="F169" s="36">
        <v>146.21666666666667</v>
      </c>
      <c r="G169" s="36">
        <v>135.43333333333334</v>
      </c>
      <c r="H169" s="36">
        <v>175.43333333333334</v>
      </c>
      <c r="I169" s="36">
        <v>186.2166666666667</v>
      </c>
      <c r="J169" s="36">
        <v>195.43333333333334</v>
      </c>
      <c r="K169" s="31">
        <v>177</v>
      </c>
      <c r="L169" s="31">
        <v>157</v>
      </c>
      <c r="M169" s="31">
        <v>69.039699999999996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1161.3499999999999</v>
      </c>
      <c r="D170" s="36">
        <v>1175.4666666666665</v>
      </c>
      <c r="E170" s="36">
        <v>1106.083333333333</v>
      </c>
      <c r="F170" s="36">
        <v>1050.8166666666666</v>
      </c>
      <c r="G170" s="36">
        <v>981.43333333333317</v>
      </c>
      <c r="H170" s="36">
        <v>1230.7333333333329</v>
      </c>
      <c r="I170" s="36">
        <v>1300.1166666666666</v>
      </c>
      <c r="J170" s="36">
        <v>1355.3833333333328</v>
      </c>
      <c r="K170" s="31">
        <v>1244.8499999999999</v>
      </c>
      <c r="L170" s="31">
        <v>1120.2</v>
      </c>
      <c r="M170" s="31">
        <v>0.81957000000000002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137.75</v>
      </c>
      <c r="D171" s="36">
        <v>140.73333333333332</v>
      </c>
      <c r="E171" s="36">
        <v>133.46666666666664</v>
      </c>
      <c r="F171" s="36">
        <v>129.18333333333331</v>
      </c>
      <c r="G171" s="36">
        <v>121.91666666666663</v>
      </c>
      <c r="H171" s="36">
        <v>145.01666666666665</v>
      </c>
      <c r="I171" s="36">
        <v>152.28333333333336</v>
      </c>
      <c r="J171" s="36">
        <v>156.56666666666666</v>
      </c>
      <c r="K171" s="31">
        <v>148</v>
      </c>
      <c r="L171" s="31">
        <v>136.44999999999999</v>
      </c>
      <c r="M171" s="31">
        <v>241.77947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2689.35</v>
      </c>
      <c r="D172" s="36">
        <v>2718.1</v>
      </c>
      <c r="E172" s="36">
        <v>2643.25</v>
      </c>
      <c r="F172" s="36">
        <v>2597.15</v>
      </c>
      <c r="G172" s="36">
        <v>2522.3000000000002</v>
      </c>
      <c r="H172" s="36">
        <v>2764.2</v>
      </c>
      <c r="I172" s="36">
        <v>2839.0499999999993</v>
      </c>
      <c r="J172" s="36">
        <v>2885.1499999999996</v>
      </c>
      <c r="K172" s="31">
        <v>2792.95</v>
      </c>
      <c r="L172" s="31">
        <v>2672</v>
      </c>
      <c r="M172" s="31">
        <v>0.30224000000000001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3308.65</v>
      </c>
      <c r="D173" s="36">
        <v>3306.8833333333332</v>
      </c>
      <c r="E173" s="36">
        <v>3282.7666666666664</v>
      </c>
      <c r="F173" s="36">
        <v>3256.8833333333332</v>
      </c>
      <c r="G173" s="36">
        <v>3232.7666666666664</v>
      </c>
      <c r="H173" s="36">
        <v>3332.7666666666664</v>
      </c>
      <c r="I173" s="36">
        <v>3356.8833333333332</v>
      </c>
      <c r="J173" s="36">
        <v>3382.7666666666664</v>
      </c>
      <c r="K173" s="31">
        <v>3331</v>
      </c>
      <c r="L173" s="31">
        <v>3281</v>
      </c>
      <c r="M173" s="31">
        <v>0.16181999999999999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305.5</v>
      </c>
      <c r="D174" s="36">
        <v>314.76666666666665</v>
      </c>
      <c r="E174" s="36">
        <v>291.7833333333333</v>
      </c>
      <c r="F174" s="36">
        <v>278.06666666666666</v>
      </c>
      <c r="G174" s="36">
        <v>255.08333333333331</v>
      </c>
      <c r="H174" s="36">
        <v>328.48333333333329</v>
      </c>
      <c r="I174" s="36">
        <v>351.46666666666664</v>
      </c>
      <c r="J174" s="36">
        <v>365.18333333333328</v>
      </c>
      <c r="K174" s="31">
        <v>337.75</v>
      </c>
      <c r="L174" s="31">
        <v>301.05</v>
      </c>
      <c r="M174" s="31">
        <v>29.528670000000002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1812.35</v>
      </c>
      <c r="D175" s="36">
        <v>1824.45</v>
      </c>
      <c r="E175" s="36">
        <v>1758.9</v>
      </c>
      <c r="F175" s="36">
        <v>1705.45</v>
      </c>
      <c r="G175" s="36">
        <v>1639.9</v>
      </c>
      <c r="H175" s="36">
        <v>1877.9</v>
      </c>
      <c r="I175" s="36">
        <v>1943.4499999999998</v>
      </c>
      <c r="J175" s="36">
        <v>1996.9</v>
      </c>
      <c r="K175" s="31">
        <v>1890</v>
      </c>
      <c r="L175" s="31">
        <v>1771</v>
      </c>
      <c r="M175" s="31">
        <v>4.9450700000000003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1687.4</v>
      </c>
      <c r="D176" s="36">
        <v>1709.0833333333333</v>
      </c>
      <c r="E176" s="36">
        <v>1655.3666666666666</v>
      </c>
      <c r="F176" s="36">
        <v>1623.3333333333333</v>
      </c>
      <c r="G176" s="36">
        <v>1569.6166666666666</v>
      </c>
      <c r="H176" s="36">
        <v>1741.1166666666666</v>
      </c>
      <c r="I176" s="36">
        <v>1794.8333333333333</v>
      </c>
      <c r="J176" s="36">
        <v>1826.8666666666666</v>
      </c>
      <c r="K176" s="31">
        <v>1762.8</v>
      </c>
      <c r="L176" s="31">
        <v>1677.05</v>
      </c>
      <c r="M176" s="31">
        <v>1.0122100000000001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789.85</v>
      </c>
      <c r="D177" s="36">
        <v>803.36666666666667</v>
      </c>
      <c r="E177" s="36">
        <v>771.48333333333335</v>
      </c>
      <c r="F177" s="36">
        <v>753.11666666666667</v>
      </c>
      <c r="G177" s="36">
        <v>721.23333333333335</v>
      </c>
      <c r="H177" s="36">
        <v>821.73333333333335</v>
      </c>
      <c r="I177" s="36">
        <v>853.61666666666679</v>
      </c>
      <c r="J177" s="36">
        <v>871.98333333333335</v>
      </c>
      <c r="K177" s="31">
        <v>835.25</v>
      </c>
      <c r="L177" s="31">
        <v>785</v>
      </c>
      <c r="M177" s="31">
        <v>18.619029999999999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919.85</v>
      </c>
      <c r="D178" s="36">
        <v>929.94999999999993</v>
      </c>
      <c r="E178" s="36">
        <v>904.89999999999986</v>
      </c>
      <c r="F178" s="36">
        <v>889.94999999999993</v>
      </c>
      <c r="G178" s="36">
        <v>864.89999999999986</v>
      </c>
      <c r="H178" s="36">
        <v>944.89999999999986</v>
      </c>
      <c r="I178" s="36">
        <v>969.94999999999982</v>
      </c>
      <c r="J178" s="36">
        <v>984.89999999999986</v>
      </c>
      <c r="K178" s="31">
        <v>955</v>
      </c>
      <c r="L178" s="31">
        <v>915</v>
      </c>
      <c r="M178" s="31">
        <v>4.27088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1559.05</v>
      </c>
      <c r="D179" s="36">
        <v>1578.8833333333332</v>
      </c>
      <c r="E179" s="36">
        <v>1507.2166666666665</v>
      </c>
      <c r="F179" s="36">
        <v>1455.3833333333332</v>
      </c>
      <c r="G179" s="36">
        <v>1383.7166666666665</v>
      </c>
      <c r="H179" s="36">
        <v>1630.7166666666665</v>
      </c>
      <c r="I179" s="36">
        <v>1702.3833333333334</v>
      </c>
      <c r="J179" s="36">
        <v>1754.2166666666665</v>
      </c>
      <c r="K179" s="31">
        <v>1650.55</v>
      </c>
      <c r="L179" s="31">
        <v>1527.05</v>
      </c>
      <c r="M179" s="31">
        <v>12.746919999999999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71.3</v>
      </c>
      <c r="D180" s="36">
        <v>72.933333333333337</v>
      </c>
      <c r="E180" s="36">
        <v>68.866666666666674</v>
      </c>
      <c r="F180" s="36">
        <v>66.433333333333337</v>
      </c>
      <c r="G180" s="36">
        <v>62.366666666666674</v>
      </c>
      <c r="H180" s="36">
        <v>75.366666666666674</v>
      </c>
      <c r="I180" s="36">
        <v>79.433333333333337</v>
      </c>
      <c r="J180" s="36">
        <v>81.866666666666674</v>
      </c>
      <c r="K180" s="31">
        <v>77</v>
      </c>
      <c r="L180" s="31">
        <v>70.5</v>
      </c>
      <c r="M180" s="31">
        <v>234.42670000000001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1286.05</v>
      </c>
      <c r="D181" s="36">
        <v>1287.2</v>
      </c>
      <c r="E181" s="36">
        <v>1266.9000000000001</v>
      </c>
      <c r="F181" s="36">
        <v>1247.75</v>
      </c>
      <c r="G181" s="36">
        <v>1227.45</v>
      </c>
      <c r="H181" s="36">
        <v>1306.3500000000001</v>
      </c>
      <c r="I181" s="36">
        <v>1326.6499999999999</v>
      </c>
      <c r="J181" s="36">
        <v>1345.8000000000002</v>
      </c>
      <c r="K181" s="31">
        <v>1307.5</v>
      </c>
      <c r="L181" s="31">
        <v>1268.05</v>
      </c>
      <c r="M181" s="31">
        <v>0.98101000000000005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2068.75</v>
      </c>
      <c r="D182" s="36">
        <v>2085.4500000000003</v>
      </c>
      <c r="E182" s="36">
        <v>2033.3000000000006</v>
      </c>
      <c r="F182" s="36">
        <v>1997.8500000000004</v>
      </c>
      <c r="G182" s="36">
        <v>1945.7000000000007</v>
      </c>
      <c r="H182" s="36">
        <v>2120.9000000000005</v>
      </c>
      <c r="I182" s="36">
        <v>2173.0500000000002</v>
      </c>
      <c r="J182" s="36">
        <v>2208.5000000000005</v>
      </c>
      <c r="K182" s="31">
        <v>2137.6</v>
      </c>
      <c r="L182" s="31">
        <v>2050</v>
      </c>
      <c r="M182" s="31">
        <v>0.74212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547.4</v>
      </c>
      <c r="D183" s="36">
        <v>549.86666666666667</v>
      </c>
      <c r="E183" s="36">
        <v>528.83333333333337</v>
      </c>
      <c r="F183" s="36">
        <v>510.26666666666665</v>
      </c>
      <c r="G183" s="36">
        <v>489.23333333333335</v>
      </c>
      <c r="H183" s="36">
        <v>568.43333333333339</v>
      </c>
      <c r="I183" s="36">
        <v>589.4666666666667</v>
      </c>
      <c r="J183" s="36">
        <v>608.03333333333342</v>
      </c>
      <c r="K183" s="31">
        <v>570.9</v>
      </c>
      <c r="L183" s="31">
        <v>531.29999999999995</v>
      </c>
      <c r="M183" s="31">
        <v>4.2829699999999997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1050.3499999999999</v>
      </c>
      <c r="D184" s="36">
        <v>1053.4999999999998</v>
      </c>
      <c r="E184" s="36">
        <v>1037.6999999999996</v>
      </c>
      <c r="F184" s="36">
        <v>1025.0499999999997</v>
      </c>
      <c r="G184" s="36">
        <v>1009.2499999999995</v>
      </c>
      <c r="H184" s="36">
        <v>1066.1499999999996</v>
      </c>
      <c r="I184" s="36">
        <v>1081.9499999999998</v>
      </c>
      <c r="J184" s="36">
        <v>1094.5999999999997</v>
      </c>
      <c r="K184" s="31">
        <v>1069.3</v>
      </c>
      <c r="L184" s="31">
        <v>1040.8499999999999</v>
      </c>
      <c r="M184" s="31">
        <v>15.260820000000001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681.75</v>
      </c>
      <c r="D185" s="36">
        <v>683.51666666666677</v>
      </c>
      <c r="E185" s="36">
        <v>656.28333333333353</v>
      </c>
      <c r="F185" s="36">
        <v>630.81666666666672</v>
      </c>
      <c r="G185" s="36">
        <v>603.58333333333348</v>
      </c>
      <c r="H185" s="36">
        <v>708.98333333333358</v>
      </c>
      <c r="I185" s="36">
        <v>736.21666666666692</v>
      </c>
      <c r="J185" s="36">
        <v>761.68333333333362</v>
      </c>
      <c r="K185" s="31">
        <v>710.75</v>
      </c>
      <c r="L185" s="31">
        <v>658.05</v>
      </c>
      <c r="M185" s="31">
        <v>6.1628800000000004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1890.7</v>
      </c>
      <c r="D186" s="36">
        <v>1923.1666666666667</v>
      </c>
      <c r="E186" s="36">
        <v>1849.0333333333335</v>
      </c>
      <c r="F186" s="36">
        <v>1807.3666666666668</v>
      </c>
      <c r="G186" s="36">
        <v>1733.2333333333336</v>
      </c>
      <c r="H186" s="36">
        <v>1964.8333333333335</v>
      </c>
      <c r="I186" s="36">
        <v>2038.9666666666667</v>
      </c>
      <c r="J186" s="36">
        <v>2080.6333333333332</v>
      </c>
      <c r="K186" s="31">
        <v>1997.3</v>
      </c>
      <c r="L186" s="31">
        <v>1881.5</v>
      </c>
      <c r="M186" s="31">
        <v>10.376340000000001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376.2</v>
      </c>
      <c r="D187" s="36">
        <v>384.90000000000003</v>
      </c>
      <c r="E187" s="36">
        <v>359.80000000000007</v>
      </c>
      <c r="F187" s="36">
        <v>343.40000000000003</v>
      </c>
      <c r="G187" s="36">
        <v>318.30000000000007</v>
      </c>
      <c r="H187" s="36">
        <v>401.30000000000007</v>
      </c>
      <c r="I187" s="36">
        <v>426.40000000000009</v>
      </c>
      <c r="J187" s="36">
        <v>442.80000000000007</v>
      </c>
      <c r="K187" s="31">
        <v>410</v>
      </c>
      <c r="L187" s="31">
        <v>368.5</v>
      </c>
      <c r="M187" s="31">
        <v>33.531739999999999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512.04999999999995</v>
      </c>
      <c r="D188" s="36">
        <v>524.65</v>
      </c>
      <c r="E188" s="36">
        <v>494.5</v>
      </c>
      <c r="F188" s="36">
        <v>476.95000000000005</v>
      </c>
      <c r="G188" s="36">
        <v>446.80000000000007</v>
      </c>
      <c r="H188" s="36">
        <v>542.19999999999993</v>
      </c>
      <c r="I188" s="36">
        <v>572.3499999999998</v>
      </c>
      <c r="J188" s="36">
        <v>589.89999999999986</v>
      </c>
      <c r="K188" s="31">
        <v>554.79999999999995</v>
      </c>
      <c r="L188" s="31">
        <v>507.1</v>
      </c>
      <c r="M188" s="31">
        <v>16.367740000000001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2063.5500000000002</v>
      </c>
      <c r="D189" s="36">
        <v>2084.2333333333331</v>
      </c>
      <c r="E189" s="36">
        <v>2032.8666666666663</v>
      </c>
      <c r="F189" s="36">
        <v>2002.1833333333334</v>
      </c>
      <c r="G189" s="36">
        <v>1950.8166666666666</v>
      </c>
      <c r="H189" s="36">
        <v>2114.9166666666661</v>
      </c>
      <c r="I189" s="36">
        <v>2166.2833333333328</v>
      </c>
      <c r="J189" s="36">
        <v>2196.9666666666658</v>
      </c>
      <c r="K189" s="31">
        <v>2135.6</v>
      </c>
      <c r="L189" s="31">
        <v>2053.5500000000002</v>
      </c>
      <c r="M189" s="31">
        <v>6.7626999999999997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965.6</v>
      </c>
      <c r="D190" s="36">
        <v>974.08333333333337</v>
      </c>
      <c r="E190" s="36">
        <v>941.16666666666674</v>
      </c>
      <c r="F190" s="36">
        <v>916.73333333333335</v>
      </c>
      <c r="G190" s="36">
        <v>883.81666666666672</v>
      </c>
      <c r="H190" s="36">
        <v>998.51666666666677</v>
      </c>
      <c r="I190" s="36">
        <v>1031.4333333333334</v>
      </c>
      <c r="J190" s="36">
        <v>1055.8666666666668</v>
      </c>
      <c r="K190" s="31">
        <v>1007</v>
      </c>
      <c r="L190" s="31">
        <v>949.65</v>
      </c>
      <c r="M190" s="31">
        <v>12.6913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366.85</v>
      </c>
      <c r="D191" s="36">
        <v>374.68333333333339</v>
      </c>
      <c r="E191" s="36">
        <v>355.06666666666678</v>
      </c>
      <c r="F191" s="36">
        <v>343.28333333333336</v>
      </c>
      <c r="G191" s="36">
        <v>323.66666666666674</v>
      </c>
      <c r="H191" s="36">
        <v>386.46666666666681</v>
      </c>
      <c r="I191" s="36">
        <v>406.08333333333337</v>
      </c>
      <c r="J191" s="36">
        <v>417.86666666666684</v>
      </c>
      <c r="K191" s="31">
        <v>394.3</v>
      </c>
      <c r="L191" s="31">
        <v>362.9</v>
      </c>
      <c r="M191" s="31">
        <v>7.9163699999999997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2160.1999999999998</v>
      </c>
      <c r="D192" s="36">
        <v>2158.7333333333331</v>
      </c>
      <c r="E192" s="36">
        <v>2117.4666666666662</v>
      </c>
      <c r="F192" s="36">
        <v>2074.7333333333331</v>
      </c>
      <c r="G192" s="36">
        <v>2033.4666666666662</v>
      </c>
      <c r="H192" s="36">
        <v>2201.4666666666662</v>
      </c>
      <c r="I192" s="36">
        <v>2242.7333333333336</v>
      </c>
      <c r="J192" s="36">
        <v>2285.4666666666662</v>
      </c>
      <c r="K192" s="31">
        <v>2200</v>
      </c>
      <c r="L192" s="31">
        <v>2116</v>
      </c>
      <c r="M192" s="31">
        <v>12.616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725.35</v>
      </c>
      <c r="D193" s="36">
        <v>735.31666666666661</v>
      </c>
      <c r="E193" s="36">
        <v>711.03333333333319</v>
      </c>
      <c r="F193" s="36">
        <v>696.71666666666658</v>
      </c>
      <c r="G193" s="36">
        <v>672.43333333333317</v>
      </c>
      <c r="H193" s="36">
        <v>749.63333333333321</v>
      </c>
      <c r="I193" s="36">
        <v>773.91666666666652</v>
      </c>
      <c r="J193" s="36">
        <v>788.23333333333323</v>
      </c>
      <c r="K193" s="31">
        <v>759.6</v>
      </c>
      <c r="L193" s="31">
        <v>721</v>
      </c>
      <c r="M193" s="31">
        <v>0.97182000000000002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355.15</v>
      </c>
      <c r="D194" s="36">
        <v>363.36666666666662</v>
      </c>
      <c r="E194" s="36">
        <v>341.83333333333326</v>
      </c>
      <c r="F194" s="36">
        <v>328.51666666666665</v>
      </c>
      <c r="G194" s="36">
        <v>306.98333333333329</v>
      </c>
      <c r="H194" s="36">
        <v>376.68333333333322</v>
      </c>
      <c r="I194" s="36">
        <v>398.21666666666664</v>
      </c>
      <c r="J194" s="36">
        <v>411.53333333333319</v>
      </c>
      <c r="K194" s="31">
        <v>384.9</v>
      </c>
      <c r="L194" s="31">
        <v>350.05</v>
      </c>
      <c r="M194" s="31">
        <v>7.1756000000000002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3387.45</v>
      </c>
      <c r="D195" s="36">
        <v>3425.4833333333336</v>
      </c>
      <c r="E195" s="36">
        <v>3321.9666666666672</v>
      </c>
      <c r="F195" s="36">
        <v>3256.4833333333336</v>
      </c>
      <c r="G195" s="36">
        <v>3152.9666666666672</v>
      </c>
      <c r="H195" s="36">
        <v>3490.9666666666672</v>
      </c>
      <c r="I195" s="36">
        <v>3594.4833333333336</v>
      </c>
      <c r="J195" s="36">
        <v>3659.9666666666672</v>
      </c>
      <c r="K195" s="31">
        <v>3529</v>
      </c>
      <c r="L195" s="31">
        <v>3360</v>
      </c>
      <c r="M195" s="31">
        <v>3.95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438.4</v>
      </c>
      <c r="D196" s="36">
        <v>442.88333333333338</v>
      </c>
      <c r="E196" s="36">
        <v>430.26666666666677</v>
      </c>
      <c r="F196" s="36">
        <v>422.13333333333338</v>
      </c>
      <c r="G196" s="36">
        <v>409.51666666666677</v>
      </c>
      <c r="H196" s="36">
        <v>451.01666666666677</v>
      </c>
      <c r="I196" s="36">
        <v>463.63333333333344</v>
      </c>
      <c r="J196" s="36">
        <v>471.76666666666677</v>
      </c>
      <c r="K196" s="31">
        <v>455.5</v>
      </c>
      <c r="L196" s="31">
        <v>434.75</v>
      </c>
      <c r="M196" s="31">
        <v>19.049579999999999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709.6</v>
      </c>
      <c r="D197" s="36">
        <v>721.75</v>
      </c>
      <c r="E197" s="36">
        <v>693.5</v>
      </c>
      <c r="F197" s="36">
        <v>677.4</v>
      </c>
      <c r="G197" s="36">
        <v>649.15</v>
      </c>
      <c r="H197" s="36">
        <v>737.85</v>
      </c>
      <c r="I197" s="36">
        <v>766.1</v>
      </c>
      <c r="J197" s="36">
        <v>782.2</v>
      </c>
      <c r="K197" s="31">
        <v>750</v>
      </c>
      <c r="L197" s="31">
        <v>705.65</v>
      </c>
      <c r="M197" s="31">
        <v>10.37082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140.85</v>
      </c>
      <c r="D198" s="36">
        <v>144.11666666666667</v>
      </c>
      <c r="E198" s="36">
        <v>136.73333333333335</v>
      </c>
      <c r="F198" s="36">
        <v>132.61666666666667</v>
      </c>
      <c r="G198" s="36">
        <v>125.23333333333335</v>
      </c>
      <c r="H198" s="36">
        <v>148.23333333333335</v>
      </c>
      <c r="I198" s="36">
        <v>155.61666666666667</v>
      </c>
      <c r="J198" s="36">
        <v>159.73333333333335</v>
      </c>
      <c r="K198" s="31">
        <v>151.5</v>
      </c>
      <c r="L198" s="31">
        <v>140</v>
      </c>
      <c r="M198" s="31">
        <v>22.303889999999999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214.6</v>
      </c>
      <c r="D199" s="36">
        <v>220.86666666666667</v>
      </c>
      <c r="E199" s="36">
        <v>206.23333333333335</v>
      </c>
      <c r="F199" s="36">
        <v>197.86666666666667</v>
      </c>
      <c r="G199" s="36">
        <v>183.23333333333335</v>
      </c>
      <c r="H199" s="36">
        <v>229.23333333333335</v>
      </c>
      <c r="I199" s="36">
        <v>243.86666666666667</v>
      </c>
      <c r="J199" s="36">
        <v>252.23333333333335</v>
      </c>
      <c r="K199" s="31">
        <v>235.5</v>
      </c>
      <c r="L199" s="31">
        <v>212.5</v>
      </c>
      <c r="M199" s="31">
        <v>55.349290000000003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283.39999999999998</v>
      </c>
      <c r="D200" s="36">
        <v>286.09999999999997</v>
      </c>
      <c r="E200" s="36">
        <v>276.69999999999993</v>
      </c>
      <c r="F200" s="36">
        <v>269.99999999999994</v>
      </c>
      <c r="G200" s="36">
        <v>260.59999999999991</v>
      </c>
      <c r="H200" s="36">
        <v>292.79999999999995</v>
      </c>
      <c r="I200" s="36">
        <v>302.19999999999993</v>
      </c>
      <c r="J200" s="36">
        <v>308.89999999999998</v>
      </c>
      <c r="K200" s="31">
        <v>295.5</v>
      </c>
      <c r="L200" s="31">
        <v>279.39999999999998</v>
      </c>
      <c r="M200" s="31">
        <v>21.439409999999999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1719</v>
      </c>
      <c r="D201" s="36">
        <v>1772.6666666666667</v>
      </c>
      <c r="E201" s="36">
        <v>1655.3333333333335</v>
      </c>
      <c r="F201" s="36">
        <v>1591.6666666666667</v>
      </c>
      <c r="G201" s="36">
        <v>1474.3333333333335</v>
      </c>
      <c r="H201" s="36">
        <v>1836.3333333333335</v>
      </c>
      <c r="I201" s="36">
        <v>1953.666666666667</v>
      </c>
      <c r="J201" s="36">
        <v>2017.3333333333335</v>
      </c>
      <c r="K201" s="31">
        <v>1890</v>
      </c>
      <c r="L201" s="31">
        <v>1709</v>
      </c>
      <c r="M201" s="31">
        <v>8.7051700000000007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884.85</v>
      </c>
      <c r="D202" s="36">
        <v>902.38333333333321</v>
      </c>
      <c r="E202" s="36">
        <v>857.76666666666642</v>
      </c>
      <c r="F202" s="36">
        <v>830.68333333333317</v>
      </c>
      <c r="G202" s="36">
        <v>786.06666666666638</v>
      </c>
      <c r="H202" s="36">
        <v>929.46666666666647</v>
      </c>
      <c r="I202" s="36">
        <v>974.08333333333326</v>
      </c>
      <c r="J202" s="36">
        <v>1001.1666666666665</v>
      </c>
      <c r="K202" s="31">
        <v>947</v>
      </c>
      <c r="L202" s="31">
        <v>875.3</v>
      </c>
      <c r="M202" s="31">
        <v>10.53009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1335.6</v>
      </c>
      <c r="D203" s="36">
        <v>1353.1833333333334</v>
      </c>
      <c r="E203" s="36">
        <v>1311.3666666666668</v>
      </c>
      <c r="F203" s="36">
        <v>1287.1333333333334</v>
      </c>
      <c r="G203" s="36">
        <v>1245.3166666666668</v>
      </c>
      <c r="H203" s="36">
        <v>1377.4166666666667</v>
      </c>
      <c r="I203" s="36">
        <v>1419.2333333333333</v>
      </c>
      <c r="J203" s="36">
        <v>1443.4666666666667</v>
      </c>
      <c r="K203" s="31">
        <v>1395</v>
      </c>
      <c r="L203" s="31">
        <v>1328.95</v>
      </c>
      <c r="M203" s="31">
        <v>14.53036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1439.95</v>
      </c>
      <c r="D204" s="36">
        <v>1459.3333333333333</v>
      </c>
      <c r="E204" s="36">
        <v>1415.6166666666666</v>
      </c>
      <c r="F204" s="36">
        <v>1391.2833333333333</v>
      </c>
      <c r="G204" s="36">
        <v>1347.5666666666666</v>
      </c>
      <c r="H204" s="36">
        <v>1483.6666666666665</v>
      </c>
      <c r="I204" s="36">
        <v>1527.3833333333332</v>
      </c>
      <c r="J204" s="36">
        <v>1551.7166666666665</v>
      </c>
      <c r="K204" s="31">
        <v>1503.05</v>
      </c>
      <c r="L204" s="31">
        <v>1435</v>
      </c>
      <c r="M204" s="31">
        <v>43.68383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3116.6</v>
      </c>
      <c r="D205" s="36">
        <v>3161.0333333333333</v>
      </c>
      <c r="E205" s="36">
        <v>3050.5666666666666</v>
      </c>
      <c r="F205" s="36">
        <v>2984.5333333333333</v>
      </c>
      <c r="G205" s="36">
        <v>2874.0666666666666</v>
      </c>
      <c r="H205" s="36">
        <v>3227.0666666666666</v>
      </c>
      <c r="I205" s="36">
        <v>3337.5333333333328</v>
      </c>
      <c r="J205" s="36">
        <v>3403.5666666666666</v>
      </c>
      <c r="K205" s="31">
        <v>3271.5</v>
      </c>
      <c r="L205" s="31">
        <v>3095</v>
      </c>
      <c r="M205" s="31">
        <v>11.67558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1657</v>
      </c>
      <c r="D206" s="36">
        <v>1656.8</v>
      </c>
      <c r="E206" s="36">
        <v>1644.6499999999999</v>
      </c>
      <c r="F206" s="36">
        <v>1632.3</v>
      </c>
      <c r="G206" s="36">
        <v>1620.1499999999999</v>
      </c>
      <c r="H206" s="36">
        <v>1669.1499999999999</v>
      </c>
      <c r="I206" s="36">
        <v>1681.3</v>
      </c>
      <c r="J206" s="36">
        <v>1693.6499999999999</v>
      </c>
      <c r="K206" s="31">
        <v>1668.95</v>
      </c>
      <c r="L206" s="31">
        <v>1644.45</v>
      </c>
      <c r="M206" s="31">
        <v>171.1626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644.1</v>
      </c>
      <c r="D207" s="36">
        <v>652.79999999999995</v>
      </c>
      <c r="E207" s="36">
        <v>631.59999999999991</v>
      </c>
      <c r="F207" s="36">
        <v>619.09999999999991</v>
      </c>
      <c r="G207" s="36">
        <v>597.89999999999986</v>
      </c>
      <c r="H207" s="36">
        <v>665.3</v>
      </c>
      <c r="I207" s="36">
        <v>686.5</v>
      </c>
      <c r="J207" s="36">
        <v>699</v>
      </c>
      <c r="K207" s="31">
        <v>674</v>
      </c>
      <c r="L207" s="31">
        <v>640.29999999999995</v>
      </c>
      <c r="M207" s="31">
        <v>37.726840000000003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3815.5</v>
      </c>
      <c r="D208" s="36">
        <v>3836.7166666666667</v>
      </c>
      <c r="E208" s="36">
        <v>3767.5333333333333</v>
      </c>
      <c r="F208" s="36">
        <v>3719.5666666666666</v>
      </c>
      <c r="G208" s="36">
        <v>3650.3833333333332</v>
      </c>
      <c r="H208" s="36">
        <v>3884.6833333333334</v>
      </c>
      <c r="I208" s="36">
        <v>3953.8666666666668</v>
      </c>
      <c r="J208" s="36">
        <v>4001.8333333333335</v>
      </c>
      <c r="K208" s="31">
        <v>3905.9</v>
      </c>
      <c r="L208" s="31">
        <v>3788.75</v>
      </c>
      <c r="M208" s="31">
        <v>5.9583199999999996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74.55</v>
      </c>
      <c r="D209" s="36">
        <v>77.216666666666654</v>
      </c>
      <c r="E209" s="36">
        <v>71.333333333333314</v>
      </c>
      <c r="F209" s="36">
        <v>68.11666666666666</v>
      </c>
      <c r="G209" s="36">
        <v>62.23333333333332</v>
      </c>
      <c r="H209" s="36">
        <v>80.433333333333309</v>
      </c>
      <c r="I209" s="36">
        <v>86.316666666666663</v>
      </c>
      <c r="J209" s="36">
        <v>89.533333333333303</v>
      </c>
      <c r="K209" s="31">
        <v>83.1</v>
      </c>
      <c r="L209" s="31">
        <v>74</v>
      </c>
      <c r="M209" s="31">
        <v>568.01214000000004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297.10000000000002</v>
      </c>
      <c r="D210" s="36">
        <v>299.2</v>
      </c>
      <c r="E210" s="36">
        <v>290.45</v>
      </c>
      <c r="F210" s="36">
        <v>283.8</v>
      </c>
      <c r="G210" s="36">
        <v>275.05</v>
      </c>
      <c r="H210" s="36">
        <v>305.84999999999997</v>
      </c>
      <c r="I210" s="36">
        <v>314.59999999999997</v>
      </c>
      <c r="J210" s="36">
        <v>321.24999999999994</v>
      </c>
      <c r="K210" s="31">
        <v>307.95</v>
      </c>
      <c r="L210" s="31">
        <v>292.55</v>
      </c>
      <c r="M210" s="31">
        <v>5.50258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548.20000000000005</v>
      </c>
      <c r="D211" s="36">
        <v>555.11666666666667</v>
      </c>
      <c r="E211" s="36">
        <v>539.33333333333337</v>
      </c>
      <c r="F211" s="36">
        <v>530.4666666666667</v>
      </c>
      <c r="G211" s="36">
        <v>514.68333333333339</v>
      </c>
      <c r="H211" s="36">
        <v>563.98333333333335</v>
      </c>
      <c r="I211" s="36">
        <v>579.76666666666665</v>
      </c>
      <c r="J211" s="36">
        <v>588.63333333333333</v>
      </c>
      <c r="K211" s="31">
        <v>570.9</v>
      </c>
      <c r="L211" s="31">
        <v>546.25</v>
      </c>
      <c r="M211" s="31">
        <v>69.598680000000002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981.85</v>
      </c>
      <c r="D212" s="36">
        <v>992.71666666666658</v>
      </c>
      <c r="E212" s="36">
        <v>965.43333333333317</v>
      </c>
      <c r="F212" s="36">
        <v>949.01666666666654</v>
      </c>
      <c r="G212" s="36">
        <v>921.73333333333312</v>
      </c>
      <c r="H212" s="36">
        <v>1009.1333333333332</v>
      </c>
      <c r="I212" s="36">
        <v>1036.4166666666667</v>
      </c>
      <c r="J212" s="36">
        <v>1052.8333333333333</v>
      </c>
      <c r="K212" s="31">
        <v>1020</v>
      </c>
      <c r="L212" s="31">
        <v>976.3</v>
      </c>
      <c r="M212" s="31">
        <v>0.34310000000000002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2665.9</v>
      </c>
      <c r="D213" s="36">
        <v>2712.2833333333333</v>
      </c>
      <c r="E213" s="36">
        <v>2604.6166666666668</v>
      </c>
      <c r="F213" s="36">
        <v>2543.3333333333335</v>
      </c>
      <c r="G213" s="36">
        <v>2435.666666666667</v>
      </c>
      <c r="H213" s="36">
        <v>2773.5666666666666</v>
      </c>
      <c r="I213" s="36">
        <v>2881.2333333333336</v>
      </c>
      <c r="J213" s="36">
        <v>2942.5166666666664</v>
      </c>
      <c r="K213" s="31">
        <v>2819.95</v>
      </c>
      <c r="L213" s="31">
        <v>2651</v>
      </c>
      <c r="M213" s="31">
        <v>19.474710000000002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196.6</v>
      </c>
      <c r="D214" s="36">
        <v>201.13333333333333</v>
      </c>
      <c r="E214" s="36">
        <v>189.56666666666666</v>
      </c>
      <c r="F214" s="36">
        <v>182.53333333333333</v>
      </c>
      <c r="G214" s="36">
        <v>170.96666666666667</v>
      </c>
      <c r="H214" s="36">
        <v>208.16666666666666</v>
      </c>
      <c r="I214" s="36">
        <v>219.73333333333332</v>
      </c>
      <c r="J214" s="36">
        <v>226.76666666666665</v>
      </c>
      <c r="K214" s="31">
        <v>212.7</v>
      </c>
      <c r="L214" s="31">
        <v>194.1</v>
      </c>
      <c r="M214" s="31">
        <v>293.08071999999999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364.85</v>
      </c>
      <c r="D215" s="36">
        <v>370.90000000000003</v>
      </c>
      <c r="E215" s="36">
        <v>357.05000000000007</v>
      </c>
      <c r="F215" s="36">
        <v>349.25000000000006</v>
      </c>
      <c r="G215" s="36">
        <v>335.40000000000009</v>
      </c>
      <c r="H215" s="36">
        <v>378.70000000000005</v>
      </c>
      <c r="I215" s="36">
        <v>392.55000000000007</v>
      </c>
      <c r="J215" s="36">
        <v>400.35</v>
      </c>
      <c r="K215" s="31">
        <v>384.75</v>
      </c>
      <c r="L215" s="31">
        <v>363.1</v>
      </c>
      <c r="M215" s="31">
        <v>74.080929999999995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2557.5</v>
      </c>
      <c r="D216" s="36">
        <v>2559.15</v>
      </c>
      <c r="E216" s="36">
        <v>2545.3500000000004</v>
      </c>
      <c r="F216" s="36">
        <v>2533.2000000000003</v>
      </c>
      <c r="G216" s="36">
        <v>2519.4000000000005</v>
      </c>
      <c r="H216" s="36">
        <v>2571.3000000000002</v>
      </c>
      <c r="I216" s="36">
        <v>2585.1000000000004</v>
      </c>
      <c r="J216" s="36">
        <v>2597.25</v>
      </c>
      <c r="K216" s="31">
        <v>2572.9499999999998</v>
      </c>
      <c r="L216" s="31">
        <v>2547</v>
      </c>
      <c r="M216" s="31">
        <v>14.68642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306.89999999999998</v>
      </c>
      <c r="D217" s="36">
        <v>308.88333333333333</v>
      </c>
      <c r="E217" s="36">
        <v>303.76666666666665</v>
      </c>
      <c r="F217" s="36">
        <v>300.63333333333333</v>
      </c>
      <c r="G217" s="36">
        <v>295.51666666666665</v>
      </c>
      <c r="H217" s="36">
        <v>312.01666666666665</v>
      </c>
      <c r="I217" s="36">
        <v>317.13333333333333</v>
      </c>
      <c r="J217" s="36">
        <v>320.26666666666665</v>
      </c>
      <c r="K217" s="31">
        <v>314</v>
      </c>
      <c r="L217" s="31">
        <v>305.75</v>
      </c>
      <c r="M217" s="31">
        <v>6.8120399999999997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5034.1000000000004</v>
      </c>
      <c r="D218" s="36">
        <v>5070.3499999999995</v>
      </c>
      <c r="E218" s="36">
        <v>4943.7499999999991</v>
      </c>
      <c r="F218" s="36">
        <v>4853.3999999999996</v>
      </c>
      <c r="G218" s="36">
        <v>4726.7999999999993</v>
      </c>
      <c r="H218" s="36">
        <v>5160.6999999999989</v>
      </c>
      <c r="I218" s="36">
        <v>5287.2999999999993</v>
      </c>
      <c r="J218" s="36">
        <v>5377.6499999999987</v>
      </c>
      <c r="K218" s="31">
        <v>5196.95</v>
      </c>
      <c r="L218" s="31">
        <v>4980</v>
      </c>
      <c r="M218" s="31">
        <v>0.34555999999999998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525.04999999999995</v>
      </c>
      <c r="D219" s="36">
        <v>532.73333333333335</v>
      </c>
      <c r="E219" s="36">
        <v>512.26666666666665</v>
      </c>
      <c r="F219" s="36">
        <v>499.48333333333335</v>
      </c>
      <c r="G219" s="36">
        <v>479.01666666666665</v>
      </c>
      <c r="H219" s="36">
        <v>545.51666666666665</v>
      </c>
      <c r="I219" s="36">
        <v>565.98333333333335</v>
      </c>
      <c r="J219" s="36">
        <v>578.76666666666665</v>
      </c>
      <c r="K219" s="31">
        <v>553.20000000000005</v>
      </c>
      <c r="L219" s="31">
        <v>519.95000000000005</v>
      </c>
      <c r="M219" s="31">
        <v>1.53206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991.55</v>
      </c>
      <c r="D220" s="36">
        <v>999.16666666666663</v>
      </c>
      <c r="E220" s="36">
        <v>975.33333333333326</v>
      </c>
      <c r="F220" s="36">
        <v>959.11666666666667</v>
      </c>
      <c r="G220" s="36">
        <v>935.2833333333333</v>
      </c>
      <c r="H220" s="36">
        <v>1015.3833333333332</v>
      </c>
      <c r="I220" s="36">
        <v>1039.2166666666665</v>
      </c>
      <c r="J220" s="36">
        <v>1055.4333333333332</v>
      </c>
      <c r="K220" s="31">
        <v>1023</v>
      </c>
      <c r="L220" s="31">
        <v>982.95</v>
      </c>
      <c r="M220" s="31">
        <v>2.0888100000000001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35476.449999999997</v>
      </c>
      <c r="D221" s="36">
        <v>35592.15</v>
      </c>
      <c r="E221" s="36">
        <v>35084.300000000003</v>
      </c>
      <c r="F221" s="36">
        <v>34692.15</v>
      </c>
      <c r="G221" s="36">
        <v>34184.300000000003</v>
      </c>
      <c r="H221" s="36">
        <v>35984.300000000003</v>
      </c>
      <c r="I221" s="36">
        <v>36492.149999999994</v>
      </c>
      <c r="J221" s="36">
        <v>36884.300000000003</v>
      </c>
      <c r="K221" s="31">
        <v>36100</v>
      </c>
      <c r="L221" s="31">
        <v>35200</v>
      </c>
      <c r="M221" s="31">
        <v>0.17651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101.7</v>
      </c>
      <c r="D222" s="36">
        <v>104.95</v>
      </c>
      <c r="E222" s="36">
        <v>97.300000000000011</v>
      </c>
      <c r="F222" s="36">
        <v>92.9</v>
      </c>
      <c r="G222" s="36">
        <v>85.250000000000014</v>
      </c>
      <c r="H222" s="36">
        <v>109.35000000000001</v>
      </c>
      <c r="I222" s="36">
        <v>117.00000000000001</v>
      </c>
      <c r="J222" s="36">
        <v>121.4</v>
      </c>
      <c r="K222" s="31">
        <v>112.6</v>
      </c>
      <c r="L222" s="31">
        <v>100.55</v>
      </c>
      <c r="M222" s="31">
        <v>272.49398000000002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1006.65</v>
      </c>
      <c r="D223" s="36">
        <v>1010.2166666666667</v>
      </c>
      <c r="E223" s="36">
        <v>998.43333333333339</v>
      </c>
      <c r="F223" s="36">
        <v>990.2166666666667</v>
      </c>
      <c r="G223" s="36">
        <v>978.43333333333339</v>
      </c>
      <c r="H223" s="36">
        <v>1018.4333333333334</v>
      </c>
      <c r="I223" s="36">
        <v>1030.2166666666667</v>
      </c>
      <c r="J223" s="36">
        <v>1038.4333333333334</v>
      </c>
      <c r="K223" s="31">
        <v>1022</v>
      </c>
      <c r="L223" s="31">
        <v>1002</v>
      </c>
      <c r="M223" s="31">
        <v>164.90280999999999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1413.2</v>
      </c>
      <c r="D224" s="36">
        <v>1424.9833333333336</v>
      </c>
      <c r="E224" s="36">
        <v>1396.3166666666671</v>
      </c>
      <c r="F224" s="36">
        <v>1379.4333333333334</v>
      </c>
      <c r="G224" s="36">
        <v>1350.7666666666669</v>
      </c>
      <c r="H224" s="36">
        <v>1441.8666666666672</v>
      </c>
      <c r="I224" s="36">
        <v>1470.5333333333338</v>
      </c>
      <c r="J224" s="36">
        <v>1487.4166666666674</v>
      </c>
      <c r="K224" s="31">
        <v>1453.65</v>
      </c>
      <c r="L224" s="31">
        <v>1408.1</v>
      </c>
      <c r="M224" s="31">
        <v>4.0995600000000003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509.3</v>
      </c>
      <c r="D225" s="36">
        <v>514.11666666666667</v>
      </c>
      <c r="E225" s="36">
        <v>502.23333333333335</v>
      </c>
      <c r="F225" s="36">
        <v>495.16666666666669</v>
      </c>
      <c r="G225" s="36">
        <v>483.28333333333336</v>
      </c>
      <c r="H225" s="36">
        <v>521.18333333333339</v>
      </c>
      <c r="I225" s="36">
        <v>533.06666666666683</v>
      </c>
      <c r="J225" s="36">
        <v>540.13333333333333</v>
      </c>
      <c r="K225" s="31">
        <v>526</v>
      </c>
      <c r="L225" s="31">
        <v>507.05</v>
      </c>
      <c r="M225" s="31">
        <v>24.299420000000001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721.8</v>
      </c>
      <c r="D226" s="36">
        <v>734.91666666666663</v>
      </c>
      <c r="E226" s="36">
        <v>699.93333333333328</v>
      </c>
      <c r="F226" s="36">
        <v>678.06666666666661</v>
      </c>
      <c r="G226" s="36">
        <v>643.08333333333326</v>
      </c>
      <c r="H226" s="36">
        <v>756.7833333333333</v>
      </c>
      <c r="I226" s="36">
        <v>791.76666666666665</v>
      </c>
      <c r="J226" s="36">
        <v>813.63333333333333</v>
      </c>
      <c r="K226" s="31">
        <v>769.9</v>
      </c>
      <c r="L226" s="31">
        <v>713.05</v>
      </c>
      <c r="M226" s="31">
        <v>8.2853200000000005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64.849999999999994</v>
      </c>
      <c r="D227" s="36">
        <v>66.466666666666654</v>
      </c>
      <c r="E227" s="36">
        <v>62.433333333333309</v>
      </c>
      <c r="F227" s="36">
        <v>60.016666666666652</v>
      </c>
      <c r="G227" s="36">
        <v>55.983333333333306</v>
      </c>
      <c r="H227" s="36">
        <v>68.883333333333312</v>
      </c>
      <c r="I227" s="36">
        <v>72.916666666666643</v>
      </c>
      <c r="J227" s="36">
        <v>75.333333333333314</v>
      </c>
      <c r="K227" s="31">
        <v>70.5</v>
      </c>
      <c r="L227" s="31">
        <v>64.05</v>
      </c>
      <c r="M227" s="31">
        <v>182.43199000000001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87.35</v>
      </c>
      <c r="D228" s="36">
        <v>88.45</v>
      </c>
      <c r="E228" s="36">
        <v>85.7</v>
      </c>
      <c r="F228" s="36">
        <v>84.05</v>
      </c>
      <c r="G228" s="36">
        <v>81.3</v>
      </c>
      <c r="H228" s="36">
        <v>90.100000000000009</v>
      </c>
      <c r="I228" s="36">
        <v>92.850000000000009</v>
      </c>
      <c r="J228" s="36">
        <v>94.500000000000014</v>
      </c>
      <c r="K228" s="31">
        <v>91.2</v>
      </c>
      <c r="L228" s="31">
        <v>86.8</v>
      </c>
      <c r="M228" s="31">
        <v>397.58787999999998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122</v>
      </c>
      <c r="D229" s="36">
        <v>123.75</v>
      </c>
      <c r="E229" s="36">
        <v>119.85</v>
      </c>
      <c r="F229" s="36">
        <v>117.69999999999999</v>
      </c>
      <c r="G229" s="36">
        <v>113.79999999999998</v>
      </c>
      <c r="H229" s="36">
        <v>125.9</v>
      </c>
      <c r="I229" s="36">
        <v>129.80000000000001</v>
      </c>
      <c r="J229" s="36">
        <v>131.95000000000002</v>
      </c>
      <c r="K229" s="31">
        <v>127.65</v>
      </c>
      <c r="L229" s="31">
        <v>121.6</v>
      </c>
      <c r="M229" s="31">
        <v>80.240920000000003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914.85</v>
      </c>
      <c r="D230" s="36">
        <v>931.7166666666667</v>
      </c>
      <c r="E230" s="36">
        <v>893.13333333333344</v>
      </c>
      <c r="F230" s="36">
        <v>871.41666666666674</v>
      </c>
      <c r="G230" s="36">
        <v>832.83333333333348</v>
      </c>
      <c r="H230" s="36">
        <v>953.43333333333339</v>
      </c>
      <c r="I230" s="36">
        <v>992.01666666666665</v>
      </c>
      <c r="J230" s="36">
        <v>1013.7333333333333</v>
      </c>
      <c r="K230" s="31">
        <v>970.3</v>
      </c>
      <c r="L230" s="31">
        <v>910</v>
      </c>
      <c r="M230" s="31">
        <v>0.42050999999999999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619.25</v>
      </c>
      <c r="D231" s="36">
        <v>634.48333333333323</v>
      </c>
      <c r="E231" s="36">
        <v>597.16666666666652</v>
      </c>
      <c r="F231" s="36">
        <v>575.08333333333326</v>
      </c>
      <c r="G231" s="36">
        <v>537.76666666666654</v>
      </c>
      <c r="H231" s="36">
        <v>656.56666666666649</v>
      </c>
      <c r="I231" s="36">
        <v>693.88333333333333</v>
      </c>
      <c r="J231" s="36">
        <v>715.96666666666647</v>
      </c>
      <c r="K231" s="31">
        <v>671.8</v>
      </c>
      <c r="L231" s="31">
        <v>612.4</v>
      </c>
      <c r="M231" s="31">
        <v>9.8435299999999994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248.15</v>
      </c>
      <c r="D232" s="36">
        <v>255.04999999999998</v>
      </c>
      <c r="E232" s="36">
        <v>235.09999999999997</v>
      </c>
      <c r="F232" s="36">
        <v>222.04999999999998</v>
      </c>
      <c r="G232" s="36">
        <v>202.09999999999997</v>
      </c>
      <c r="H232" s="36">
        <v>268.09999999999997</v>
      </c>
      <c r="I232" s="36">
        <v>288.04999999999995</v>
      </c>
      <c r="J232" s="36">
        <v>301.09999999999997</v>
      </c>
      <c r="K232" s="31">
        <v>275</v>
      </c>
      <c r="L232" s="31">
        <v>242</v>
      </c>
      <c r="M232" s="31">
        <v>140.68888000000001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202.95</v>
      </c>
      <c r="D233" s="36">
        <v>209.25</v>
      </c>
      <c r="E233" s="36">
        <v>192.9</v>
      </c>
      <c r="F233" s="36">
        <v>182.85</v>
      </c>
      <c r="G233" s="36">
        <v>166.5</v>
      </c>
      <c r="H233" s="36">
        <v>219.3</v>
      </c>
      <c r="I233" s="36">
        <v>235.65000000000003</v>
      </c>
      <c r="J233" s="36">
        <v>245.70000000000002</v>
      </c>
      <c r="K233" s="31">
        <v>225.6</v>
      </c>
      <c r="L233" s="31">
        <v>199.2</v>
      </c>
      <c r="M233" s="31">
        <v>575.48229000000003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86.3</v>
      </c>
      <c r="D234" s="36">
        <v>89.566666666666663</v>
      </c>
      <c r="E234" s="36">
        <v>81.333333333333329</v>
      </c>
      <c r="F234" s="36">
        <v>76.36666666666666</v>
      </c>
      <c r="G234" s="36">
        <v>68.133333333333326</v>
      </c>
      <c r="H234" s="36">
        <v>94.533333333333331</v>
      </c>
      <c r="I234" s="36">
        <v>102.76666666666668</v>
      </c>
      <c r="J234" s="36">
        <v>107.73333333333333</v>
      </c>
      <c r="K234" s="31">
        <v>97.8</v>
      </c>
      <c r="L234" s="31">
        <v>84.6</v>
      </c>
      <c r="M234" s="31">
        <v>355.46296000000001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2680.95</v>
      </c>
      <c r="D235" s="36">
        <v>2727.35</v>
      </c>
      <c r="E235" s="36">
        <v>2604.6999999999998</v>
      </c>
      <c r="F235" s="36">
        <v>2528.4499999999998</v>
      </c>
      <c r="G235" s="36">
        <v>2405.7999999999997</v>
      </c>
      <c r="H235" s="36">
        <v>2803.6</v>
      </c>
      <c r="I235" s="36">
        <v>2926.2500000000005</v>
      </c>
      <c r="J235" s="36">
        <v>3002.5</v>
      </c>
      <c r="K235" s="31">
        <v>2850</v>
      </c>
      <c r="L235" s="31">
        <v>2651.1</v>
      </c>
      <c r="M235" s="31">
        <v>4.6221800000000002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429.75</v>
      </c>
      <c r="D236" s="36">
        <v>431.33333333333331</v>
      </c>
      <c r="E236" s="36">
        <v>413.96666666666664</v>
      </c>
      <c r="F236" s="36">
        <v>398.18333333333334</v>
      </c>
      <c r="G236" s="36">
        <v>380.81666666666666</v>
      </c>
      <c r="H236" s="36">
        <v>447.11666666666662</v>
      </c>
      <c r="I236" s="36">
        <v>464.48333333333329</v>
      </c>
      <c r="J236" s="36">
        <v>480.26666666666659</v>
      </c>
      <c r="K236" s="31">
        <v>448.7</v>
      </c>
      <c r="L236" s="31">
        <v>415.55</v>
      </c>
      <c r="M236" s="31">
        <v>35.658079999999998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143.94999999999999</v>
      </c>
      <c r="D237" s="36">
        <v>147.76666666666668</v>
      </c>
      <c r="E237" s="36">
        <v>138.48333333333335</v>
      </c>
      <c r="F237" s="36">
        <v>133.01666666666668</v>
      </c>
      <c r="G237" s="36">
        <v>123.73333333333335</v>
      </c>
      <c r="H237" s="36">
        <v>153.23333333333335</v>
      </c>
      <c r="I237" s="36">
        <v>162.51666666666671</v>
      </c>
      <c r="J237" s="36">
        <v>167.98333333333335</v>
      </c>
      <c r="K237" s="31">
        <v>157.05000000000001</v>
      </c>
      <c r="L237" s="31">
        <v>142.30000000000001</v>
      </c>
      <c r="M237" s="31">
        <v>162.86009999999999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424.25</v>
      </c>
      <c r="D238" s="36">
        <v>430.75</v>
      </c>
      <c r="E238" s="36">
        <v>413.5</v>
      </c>
      <c r="F238" s="36">
        <v>402.75</v>
      </c>
      <c r="G238" s="36">
        <v>385.5</v>
      </c>
      <c r="H238" s="36">
        <v>441.5</v>
      </c>
      <c r="I238" s="36">
        <v>458.75</v>
      </c>
      <c r="J238" s="36">
        <v>469.5</v>
      </c>
      <c r="K238" s="31">
        <v>448</v>
      </c>
      <c r="L238" s="31">
        <v>420</v>
      </c>
      <c r="M238" s="31">
        <v>24.260200000000001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120.05</v>
      </c>
      <c r="D239" s="36">
        <v>121.81666666666666</v>
      </c>
      <c r="E239" s="36">
        <v>117.23333333333332</v>
      </c>
      <c r="F239" s="36">
        <v>114.41666666666666</v>
      </c>
      <c r="G239" s="36">
        <v>109.83333333333331</v>
      </c>
      <c r="H239" s="36">
        <v>124.63333333333333</v>
      </c>
      <c r="I239" s="36">
        <v>129.21666666666667</v>
      </c>
      <c r="J239" s="36">
        <v>132.03333333333333</v>
      </c>
      <c r="K239" s="31">
        <v>126.4</v>
      </c>
      <c r="L239" s="31">
        <v>119</v>
      </c>
      <c r="M239" s="31">
        <v>276.60494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42.3</v>
      </c>
      <c r="D240" s="36">
        <v>43.6</v>
      </c>
      <c r="E240" s="36">
        <v>39.900000000000006</v>
      </c>
      <c r="F240" s="36">
        <v>37.500000000000007</v>
      </c>
      <c r="G240" s="36">
        <v>33.800000000000011</v>
      </c>
      <c r="H240" s="36">
        <v>46</v>
      </c>
      <c r="I240" s="36">
        <v>49.7</v>
      </c>
      <c r="J240" s="36">
        <v>52.099999999999994</v>
      </c>
      <c r="K240" s="31">
        <v>47.3</v>
      </c>
      <c r="L240" s="31">
        <v>41.2</v>
      </c>
      <c r="M240" s="31">
        <v>594.08222999999998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815.15</v>
      </c>
      <c r="D241" s="36">
        <v>836.80000000000007</v>
      </c>
      <c r="E241" s="36">
        <v>783.60000000000014</v>
      </c>
      <c r="F241" s="36">
        <v>752.05000000000007</v>
      </c>
      <c r="G241" s="36">
        <v>698.85000000000014</v>
      </c>
      <c r="H241" s="36">
        <v>868.35000000000014</v>
      </c>
      <c r="I241" s="36">
        <v>921.55000000000018</v>
      </c>
      <c r="J241" s="36">
        <v>953.10000000000014</v>
      </c>
      <c r="K241" s="31">
        <v>890</v>
      </c>
      <c r="L241" s="31">
        <v>805.25</v>
      </c>
      <c r="M241" s="31">
        <v>179.68498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92.45</v>
      </c>
      <c r="D242" s="36">
        <v>95.95</v>
      </c>
      <c r="E242" s="36">
        <v>87.800000000000011</v>
      </c>
      <c r="F242" s="36">
        <v>83.15</v>
      </c>
      <c r="G242" s="36">
        <v>75.000000000000014</v>
      </c>
      <c r="H242" s="36">
        <v>100.60000000000001</v>
      </c>
      <c r="I242" s="36">
        <v>108.75000000000001</v>
      </c>
      <c r="J242" s="36">
        <v>113.4</v>
      </c>
      <c r="K242" s="31">
        <v>104.1</v>
      </c>
      <c r="L242" s="31">
        <v>91.3</v>
      </c>
      <c r="M242" s="31">
        <v>2639.3652999999999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1441.15</v>
      </c>
      <c r="D243" s="36">
        <v>1454.5833333333333</v>
      </c>
      <c r="E243" s="36">
        <v>1414.5666666666666</v>
      </c>
      <c r="F243" s="36">
        <v>1387.9833333333333</v>
      </c>
      <c r="G243" s="36">
        <v>1347.9666666666667</v>
      </c>
      <c r="H243" s="36">
        <v>1481.1666666666665</v>
      </c>
      <c r="I243" s="36">
        <v>1521.1833333333334</v>
      </c>
      <c r="J243" s="36">
        <v>1547.7666666666664</v>
      </c>
      <c r="K243" s="31">
        <v>1494.6</v>
      </c>
      <c r="L243" s="31">
        <v>1428</v>
      </c>
      <c r="M243" s="31">
        <v>1.9568300000000001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398.35</v>
      </c>
      <c r="D244" s="36">
        <v>403.16666666666669</v>
      </c>
      <c r="E244" s="36">
        <v>391.63333333333338</v>
      </c>
      <c r="F244" s="36">
        <v>384.91666666666669</v>
      </c>
      <c r="G244" s="36">
        <v>373.38333333333338</v>
      </c>
      <c r="H244" s="36">
        <v>409.88333333333338</v>
      </c>
      <c r="I244" s="36">
        <v>421.41666666666669</v>
      </c>
      <c r="J244" s="36">
        <v>428.13333333333338</v>
      </c>
      <c r="K244" s="31">
        <v>414.7</v>
      </c>
      <c r="L244" s="31">
        <v>396.45</v>
      </c>
      <c r="M244" s="31">
        <v>49.016449999999999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180.65</v>
      </c>
      <c r="D245" s="36">
        <v>185.15</v>
      </c>
      <c r="E245" s="36">
        <v>172.55</v>
      </c>
      <c r="F245" s="36">
        <v>164.45000000000002</v>
      </c>
      <c r="G245" s="36">
        <v>151.85000000000002</v>
      </c>
      <c r="H245" s="36">
        <v>193.25</v>
      </c>
      <c r="I245" s="36">
        <v>205.84999999999997</v>
      </c>
      <c r="J245" s="36">
        <v>213.95</v>
      </c>
      <c r="K245" s="31">
        <v>197.75</v>
      </c>
      <c r="L245" s="31">
        <v>177.05</v>
      </c>
      <c r="M245" s="31">
        <v>269.83204000000001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1556.15</v>
      </c>
      <c r="D246" s="36">
        <v>1562.2166666666665</v>
      </c>
      <c r="E246" s="36">
        <v>1543.4333333333329</v>
      </c>
      <c r="F246" s="36">
        <v>1530.7166666666665</v>
      </c>
      <c r="G246" s="36">
        <v>1511.9333333333329</v>
      </c>
      <c r="H246" s="36">
        <v>1574.9333333333329</v>
      </c>
      <c r="I246" s="36">
        <v>1593.7166666666662</v>
      </c>
      <c r="J246" s="36">
        <v>1606.4333333333329</v>
      </c>
      <c r="K246" s="31">
        <v>1581</v>
      </c>
      <c r="L246" s="31">
        <v>1549.5</v>
      </c>
      <c r="M246" s="31">
        <v>32.187170000000002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</v>
      </c>
      <c r="D247" s="36">
        <v>21.633333333333336</v>
      </c>
      <c r="E247" s="36">
        <v>20.166666666666671</v>
      </c>
      <c r="F247" s="36">
        <v>19.333333333333336</v>
      </c>
      <c r="G247" s="36">
        <v>17.866666666666671</v>
      </c>
      <c r="H247" s="36">
        <v>22.466666666666672</v>
      </c>
      <c r="I247" s="36">
        <v>23.933333333333334</v>
      </c>
      <c r="J247" s="36">
        <v>24.766666666666673</v>
      </c>
      <c r="K247" s="31">
        <v>23.1</v>
      </c>
      <c r="L247" s="31">
        <v>20.8</v>
      </c>
      <c r="M247" s="31">
        <v>369.73484000000002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4997.45</v>
      </c>
      <c r="D248" s="36">
        <v>5076.7833333333328</v>
      </c>
      <c r="E248" s="36">
        <v>4885.6666666666661</v>
      </c>
      <c r="F248" s="36">
        <v>4773.8833333333332</v>
      </c>
      <c r="G248" s="36">
        <v>4582.7666666666664</v>
      </c>
      <c r="H248" s="36">
        <v>5188.5666666666657</v>
      </c>
      <c r="I248" s="36">
        <v>5379.6833333333325</v>
      </c>
      <c r="J248" s="36">
        <v>5491.4666666666653</v>
      </c>
      <c r="K248" s="31">
        <v>5267.9</v>
      </c>
      <c r="L248" s="31">
        <v>4965</v>
      </c>
      <c r="M248" s="31">
        <v>4.2000900000000003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1536.4</v>
      </c>
      <c r="D249" s="36">
        <v>1549.9666666666665</v>
      </c>
      <c r="E249" s="36">
        <v>1516.4333333333329</v>
      </c>
      <c r="F249" s="36">
        <v>1496.4666666666665</v>
      </c>
      <c r="G249" s="36">
        <v>1462.9333333333329</v>
      </c>
      <c r="H249" s="36">
        <v>1569.9333333333329</v>
      </c>
      <c r="I249" s="36">
        <v>1603.4666666666662</v>
      </c>
      <c r="J249" s="36">
        <v>1623.4333333333329</v>
      </c>
      <c r="K249" s="31">
        <v>1583.5</v>
      </c>
      <c r="L249" s="31">
        <v>1530</v>
      </c>
      <c r="M249" s="31">
        <v>65.923670000000001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3150.2</v>
      </c>
      <c r="D250" s="36">
        <v>3177.2666666666664</v>
      </c>
      <c r="E250" s="36">
        <v>3092.4833333333327</v>
      </c>
      <c r="F250" s="36">
        <v>3034.7666666666664</v>
      </c>
      <c r="G250" s="36">
        <v>2949.9833333333327</v>
      </c>
      <c r="H250" s="36">
        <v>3234.9833333333327</v>
      </c>
      <c r="I250" s="36">
        <v>3319.7666666666664</v>
      </c>
      <c r="J250" s="36">
        <v>3377.4833333333327</v>
      </c>
      <c r="K250" s="31">
        <v>3262.05</v>
      </c>
      <c r="L250" s="31">
        <v>3119.55</v>
      </c>
      <c r="M250" s="31">
        <v>0.35748999999999997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770.95</v>
      </c>
      <c r="D251" s="36">
        <v>780.6</v>
      </c>
      <c r="E251" s="36">
        <v>751.45</v>
      </c>
      <c r="F251" s="36">
        <v>731.95</v>
      </c>
      <c r="G251" s="36">
        <v>702.80000000000007</v>
      </c>
      <c r="H251" s="36">
        <v>800.1</v>
      </c>
      <c r="I251" s="36">
        <v>829.24999999999989</v>
      </c>
      <c r="J251" s="36">
        <v>848.75</v>
      </c>
      <c r="K251" s="31">
        <v>809.75</v>
      </c>
      <c r="L251" s="31">
        <v>761.1</v>
      </c>
      <c r="M251" s="31">
        <v>3.4319000000000002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2859.35</v>
      </c>
      <c r="D252" s="36">
        <v>2904.35</v>
      </c>
      <c r="E252" s="36">
        <v>2799.7</v>
      </c>
      <c r="F252" s="36">
        <v>2740.0499999999997</v>
      </c>
      <c r="G252" s="36">
        <v>2635.3999999999996</v>
      </c>
      <c r="H252" s="36">
        <v>2964</v>
      </c>
      <c r="I252" s="36">
        <v>3068.6500000000005</v>
      </c>
      <c r="J252" s="36">
        <v>3128.3</v>
      </c>
      <c r="K252" s="31">
        <v>3009</v>
      </c>
      <c r="L252" s="31">
        <v>2844.7</v>
      </c>
      <c r="M252" s="31">
        <v>10.57629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1061.5</v>
      </c>
      <c r="D253" s="36">
        <v>1079.25</v>
      </c>
      <c r="E253" s="36">
        <v>1037.5</v>
      </c>
      <c r="F253" s="36">
        <v>1013.5</v>
      </c>
      <c r="G253" s="36">
        <v>971.75</v>
      </c>
      <c r="H253" s="36">
        <v>1103.25</v>
      </c>
      <c r="I253" s="36">
        <v>1145</v>
      </c>
      <c r="J253" s="36">
        <v>1169</v>
      </c>
      <c r="K253" s="31">
        <v>1121</v>
      </c>
      <c r="L253" s="31">
        <v>1055.25</v>
      </c>
      <c r="M253" s="31">
        <v>5.2667000000000002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38.9</v>
      </c>
      <c r="D254" s="36">
        <v>39.966666666666669</v>
      </c>
      <c r="E254" s="36">
        <v>37.433333333333337</v>
      </c>
      <c r="F254" s="36">
        <v>35.966666666666669</v>
      </c>
      <c r="G254" s="36">
        <v>33.433333333333337</v>
      </c>
      <c r="H254" s="36">
        <v>41.433333333333337</v>
      </c>
      <c r="I254" s="36">
        <v>43.966666666666669</v>
      </c>
      <c r="J254" s="36">
        <v>45.433333333333337</v>
      </c>
      <c r="K254" s="31">
        <v>42.5</v>
      </c>
      <c r="L254" s="31">
        <v>38.5</v>
      </c>
      <c r="M254" s="31">
        <v>323.78429999999997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451</v>
      </c>
      <c r="D255" s="36">
        <v>453.18333333333334</v>
      </c>
      <c r="E255" s="36">
        <v>447.11666666666667</v>
      </c>
      <c r="F255" s="36">
        <v>443.23333333333335</v>
      </c>
      <c r="G255" s="36">
        <v>437.16666666666669</v>
      </c>
      <c r="H255" s="36">
        <v>457.06666666666666</v>
      </c>
      <c r="I255" s="36">
        <v>463.13333333333338</v>
      </c>
      <c r="J255" s="36">
        <v>467.01666666666665</v>
      </c>
      <c r="K255" s="31">
        <v>459.25</v>
      </c>
      <c r="L255" s="31">
        <v>449.3</v>
      </c>
      <c r="M255" s="31">
        <v>103.67665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282.64999999999998</v>
      </c>
      <c r="D256" s="36">
        <v>294.90000000000003</v>
      </c>
      <c r="E256" s="36">
        <v>264.80000000000007</v>
      </c>
      <c r="F256" s="36">
        <v>246.95000000000005</v>
      </c>
      <c r="G256" s="36">
        <v>216.85000000000008</v>
      </c>
      <c r="H256" s="36">
        <v>312.75000000000006</v>
      </c>
      <c r="I256" s="36">
        <v>342.85000000000008</v>
      </c>
      <c r="J256" s="36">
        <v>360.70000000000005</v>
      </c>
      <c r="K256" s="31">
        <v>325</v>
      </c>
      <c r="L256" s="31">
        <v>277.05</v>
      </c>
      <c r="M256" s="31">
        <v>182.54638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1459.95</v>
      </c>
      <c r="D257" s="36">
        <v>1467.2333333333333</v>
      </c>
      <c r="E257" s="36">
        <v>1435.7666666666667</v>
      </c>
      <c r="F257" s="36">
        <v>1411.5833333333333</v>
      </c>
      <c r="G257" s="36">
        <v>1380.1166666666666</v>
      </c>
      <c r="H257" s="36">
        <v>1491.4166666666667</v>
      </c>
      <c r="I257" s="36">
        <v>1522.8833333333334</v>
      </c>
      <c r="J257" s="36">
        <v>1547.0666666666668</v>
      </c>
      <c r="K257" s="31">
        <v>1498.7</v>
      </c>
      <c r="L257" s="31">
        <v>1443.05</v>
      </c>
      <c r="M257" s="31">
        <v>1.1691400000000001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3771.55</v>
      </c>
      <c r="D258" s="36">
        <v>3833.3833333333332</v>
      </c>
      <c r="E258" s="36">
        <v>3688.1666666666665</v>
      </c>
      <c r="F258" s="36">
        <v>3604.7833333333333</v>
      </c>
      <c r="G258" s="36">
        <v>3459.5666666666666</v>
      </c>
      <c r="H258" s="36">
        <v>3916.7666666666664</v>
      </c>
      <c r="I258" s="36">
        <v>4061.9833333333336</v>
      </c>
      <c r="J258" s="36">
        <v>4145.3666666666668</v>
      </c>
      <c r="K258" s="31">
        <v>3978.6</v>
      </c>
      <c r="L258" s="31">
        <v>3750</v>
      </c>
      <c r="M258" s="31">
        <v>0.59065000000000001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106.55</v>
      </c>
      <c r="D259" s="36">
        <v>107.43333333333334</v>
      </c>
      <c r="E259" s="36">
        <v>105.11666666666667</v>
      </c>
      <c r="F259" s="36">
        <v>103.68333333333334</v>
      </c>
      <c r="G259" s="36">
        <v>101.36666666666667</v>
      </c>
      <c r="H259" s="36">
        <v>108.86666666666667</v>
      </c>
      <c r="I259" s="36">
        <v>111.18333333333334</v>
      </c>
      <c r="J259" s="36">
        <v>112.61666666666667</v>
      </c>
      <c r="K259" s="31">
        <v>109.75</v>
      </c>
      <c r="L259" s="31">
        <v>106</v>
      </c>
      <c r="M259" s="31">
        <v>16.169899999999998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1383.65</v>
      </c>
      <c r="D260" s="36">
        <v>1401.9166666666667</v>
      </c>
      <c r="E260" s="36">
        <v>1331.1833333333334</v>
      </c>
      <c r="F260" s="36">
        <v>1278.7166666666667</v>
      </c>
      <c r="G260" s="36">
        <v>1207.9833333333333</v>
      </c>
      <c r="H260" s="36">
        <v>1454.3833333333334</v>
      </c>
      <c r="I260" s="36">
        <v>1525.1166666666666</v>
      </c>
      <c r="J260" s="36">
        <v>1577.5833333333335</v>
      </c>
      <c r="K260" s="31">
        <v>1472.65</v>
      </c>
      <c r="L260" s="31">
        <v>1349.45</v>
      </c>
      <c r="M260" s="31">
        <v>3.0536099999999999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521.45000000000005</v>
      </c>
      <c r="D261" s="36">
        <v>527.7166666666667</v>
      </c>
      <c r="E261" s="36">
        <v>498.08333333333337</v>
      </c>
      <c r="F261" s="36">
        <v>474.7166666666667</v>
      </c>
      <c r="G261" s="36">
        <v>445.08333333333337</v>
      </c>
      <c r="H261" s="36">
        <v>551.08333333333337</v>
      </c>
      <c r="I261" s="36">
        <v>580.71666666666658</v>
      </c>
      <c r="J261" s="36">
        <v>604.08333333333337</v>
      </c>
      <c r="K261" s="31">
        <v>557.35</v>
      </c>
      <c r="L261" s="31">
        <v>504.35</v>
      </c>
      <c r="M261" s="31">
        <v>23.729430000000001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697.55</v>
      </c>
      <c r="D262" s="36">
        <v>708.06666666666661</v>
      </c>
      <c r="E262" s="36">
        <v>682.23333333333323</v>
      </c>
      <c r="F262" s="36">
        <v>666.91666666666663</v>
      </c>
      <c r="G262" s="36">
        <v>641.08333333333326</v>
      </c>
      <c r="H262" s="36">
        <v>723.38333333333321</v>
      </c>
      <c r="I262" s="36">
        <v>749.2166666666667</v>
      </c>
      <c r="J262" s="36">
        <v>764.53333333333319</v>
      </c>
      <c r="K262" s="31">
        <v>733.9</v>
      </c>
      <c r="L262" s="31">
        <v>692.75</v>
      </c>
      <c r="M262" s="31">
        <v>21.5183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301.3</v>
      </c>
      <c r="D263" s="36">
        <v>306.25</v>
      </c>
      <c r="E263" s="36">
        <v>290.05</v>
      </c>
      <c r="F263" s="36">
        <v>278.8</v>
      </c>
      <c r="G263" s="36">
        <v>262.60000000000002</v>
      </c>
      <c r="H263" s="36">
        <v>317.5</v>
      </c>
      <c r="I263" s="36">
        <v>333.70000000000005</v>
      </c>
      <c r="J263" s="36">
        <v>344.95</v>
      </c>
      <c r="K263" s="31">
        <v>322.45</v>
      </c>
      <c r="L263" s="31">
        <v>295</v>
      </c>
      <c r="M263" s="31">
        <v>1.5272600000000001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839.9</v>
      </c>
      <c r="D264" s="36">
        <v>850.1</v>
      </c>
      <c r="E264" s="36">
        <v>822.25</v>
      </c>
      <c r="F264" s="36">
        <v>804.6</v>
      </c>
      <c r="G264" s="36">
        <v>776.75</v>
      </c>
      <c r="H264" s="36">
        <v>867.75</v>
      </c>
      <c r="I264" s="36">
        <v>895.60000000000014</v>
      </c>
      <c r="J264" s="36">
        <v>913.25</v>
      </c>
      <c r="K264" s="31">
        <v>877.95</v>
      </c>
      <c r="L264" s="31">
        <v>832.45</v>
      </c>
      <c r="M264" s="31">
        <v>1.3647499999999999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382.2</v>
      </c>
      <c r="D265" s="36">
        <v>388.8</v>
      </c>
      <c r="E265" s="36">
        <v>371.40000000000003</v>
      </c>
      <c r="F265" s="36">
        <v>360.6</v>
      </c>
      <c r="G265" s="36">
        <v>343.20000000000005</v>
      </c>
      <c r="H265" s="36">
        <v>399.6</v>
      </c>
      <c r="I265" s="36">
        <v>417</v>
      </c>
      <c r="J265" s="36">
        <v>427.8</v>
      </c>
      <c r="K265" s="31">
        <v>406.2</v>
      </c>
      <c r="L265" s="31">
        <v>378</v>
      </c>
      <c r="M265" s="31">
        <v>23.61909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95.25</v>
      </c>
      <c r="D266" s="36">
        <v>97.866666666666674</v>
      </c>
      <c r="E266" s="36">
        <v>91.433333333333351</v>
      </c>
      <c r="F266" s="36">
        <v>87.616666666666674</v>
      </c>
      <c r="G266" s="36">
        <v>81.183333333333351</v>
      </c>
      <c r="H266" s="36">
        <v>101.68333333333335</v>
      </c>
      <c r="I266" s="36">
        <v>108.11666666666669</v>
      </c>
      <c r="J266" s="36">
        <v>111.93333333333335</v>
      </c>
      <c r="K266" s="31">
        <v>104.3</v>
      </c>
      <c r="L266" s="31">
        <v>94.05</v>
      </c>
      <c r="M266" s="31">
        <v>122.18592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405.05</v>
      </c>
      <c r="D267" s="36">
        <v>415.40000000000003</v>
      </c>
      <c r="E267" s="36">
        <v>390.15000000000009</v>
      </c>
      <c r="F267" s="36">
        <v>375.25000000000006</v>
      </c>
      <c r="G267" s="36">
        <v>350.00000000000011</v>
      </c>
      <c r="H267" s="36">
        <v>430.30000000000007</v>
      </c>
      <c r="I267" s="36">
        <v>455.54999999999995</v>
      </c>
      <c r="J267" s="36">
        <v>470.45000000000005</v>
      </c>
      <c r="K267" s="31">
        <v>440.65</v>
      </c>
      <c r="L267" s="31">
        <v>400.5</v>
      </c>
      <c r="M267" s="31">
        <v>38.415790000000001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842.25</v>
      </c>
      <c r="D268" s="36">
        <v>848.56666666666661</v>
      </c>
      <c r="E268" s="36">
        <v>833.38333333333321</v>
      </c>
      <c r="F268" s="36">
        <v>824.51666666666665</v>
      </c>
      <c r="G268" s="36">
        <v>809.33333333333326</v>
      </c>
      <c r="H268" s="36">
        <v>857.43333333333317</v>
      </c>
      <c r="I268" s="36">
        <v>872.61666666666656</v>
      </c>
      <c r="J268" s="36">
        <v>881.48333333333312</v>
      </c>
      <c r="K268" s="31">
        <v>863.75</v>
      </c>
      <c r="L268" s="31">
        <v>839.7</v>
      </c>
      <c r="M268" s="31">
        <v>17.649010000000001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562.35</v>
      </c>
      <c r="D269" s="36">
        <v>568.2833333333333</v>
      </c>
      <c r="E269" s="36">
        <v>550.56666666666661</v>
      </c>
      <c r="F269" s="36">
        <v>538.7833333333333</v>
      </c>
      <c r="G269" s="36">
        <v>521.06666666666661</v>
      </c>
      <c r="H269" s="36">
        <v>580.06666666666661</v>
      </c>
      <c r="I269" s="36">
        <v>597.7833333333333</v>
      </c>
      <c r="J269" s="36">
        <v>609.56666666666661</v>
      </c>
      <c r="K269" s="31">
        <v>586</v>
      </c>
      <c r="L269" s="31">
        <v>556.5</v>
      </c>
      <c r="M269" s="31">
        <v>64.264960000000002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484.35</v>
      </c>
      <c r="D270" s="36">
        <v>481.83333333333331</v>
      </c>
      <c r="E270" s="36">
        <v>475.81666666666661</v>
      </c>
      <c r="F270" s="36">
        <v>467.2833333333333</v>
      </c>
      <c r="G270" s="36">
        <v>461.26666666666659</v>
      </c>
      <c r="H270" s="36">
        <v>490.36666666666662</v>
      </c>
      <c r="I270" s="36">
        <v>496.38333333333338</v>
      </c>
      <c r="J270" s="36">
        <v>504.91666666666663</v>
      </c>
      <c r="K270" s="31">
        <v>487.85</v>
      </c>
      <c r="L270" s="31">
        <v>473.3</v>
      </c>
      <c r="M270" s="31">
        <v>6.5944900000000004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490.95</v>
      </c>
      <c r="D271" s="36">
        <v>497.61666666666662</v>
      </c>
      <c r="E271" s="36">
        <v>477.23333333333323</v>
      </c>
      <c r="F271" s="36">
        <v>463.51666666666659</v>
      </c>
      <c r="G271" s="36">
        <v>443.13333333333321</v>
      </c>
      <c r="H271" s="36">
        <v>511.33333333333326</v>
      </c>
      <c r="I271" s="36">
        <v>531.71666666666658</v>
      </c>
      <c r="J271" s="36">
        <v>545.43333333333328</v>
      </c>
      <c r="K271" s="31">
        <v>518</v>
      </c>
      <c r="L271" s="31">
        <v>483.9</v>
      </c>
      <c r="M271" s="31">
        <v>5.2080500000000001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777.6</v>
      </c>
      <c r="D272" s="36">
        <v>787.68333333333339</v>
      </c>
      <c r="E272" s="36">
        <v>762.91666666666674</v>
      </c>
      <c r="F272" s="36">
        <v>748.23333333333335</v>
      </c>
      <c r="G272" s="36">
        <v>723.4666666666667</v>
      </c>
      <c r="H272" s="36">
        <v>802.36666666666679</v>
      </c>
      <c r="I272" s="36">
        <v>827.13333333333344</v>
      </c>
      <c r="J272" s="36">
        <v>841.81666666666683</v>
      </c>
      <c r="K272" s="31">
        <v>812.45</v>
      </c>
      <c r="L272" s="31">
        <v>773</v>
      </c>
      <c r="M272" s="31">
        <v>2.4803700000000002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472.25</v>
      </c>
      <c r="D273" s="36">
        <v>473.91666666666669</v>
      </c>
      <c r="E273" s="36">
        <v>464.33333333333337</v>
      </c>
      <c r="F273" s="36">
        <v>456.41666666666669</v>
      </c>
      <c r="G273" s="36">
        <v>446.83333333333337</v>
      </c>
      <c r="H273" s="36">
        <v>481.83333333333337</v>
      </c>
      <c r="I273" s="36">
        <v>491.41666666666674</v>
      </c>
      <c r="J273" s="36">
        <v>499.33333333333337</v>
      </c>
      <c r="K273" s="31">
        <v>483.5</v>
      </c>
      <c r="L273" s="31">
        <v>466</v>
      </c>
      <c r="M273" s="31">
        <v>11.543839999999999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840.9</v>
      </c>
      <c r="D274" s="36">
        <v>846.80000000000007</v>
      </c>
      <c r="E274" s="36">
        <v>832.20000000000016</v>
      </c>
      <c r="F274" s="36">
        <v>823.50000000000011</v>
      </c>
      <c r="G274" s="36">
        <v>808.9000000000002</v>
      </c>
      <c r="H274" s="36">
        <v>855.50000000000011</v>
      </c>
      <c r="I274" s="36">
        <v>870.1</v>
      </c>
      <c r="J274" s="36">
        <v>878.80000000000007</v>
      </c>
      <c r="K274" s="31">
        <v>861.4</v>
      </c>
      <c r="L274" s="31">
        <v>838.1</v>
      </c>
      <c r="M274" s="31">
        <v>3.8188399999999998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1348.6</v>
      </c>
      <c r="D275" s="36">
        <v>1373.5833333333333</v>
      </c>
      <c r="E275" s="36">
        <v>1305.1666666666665</v>
      </c>
      <c r="F275" s="36">
        <v>1261.7333333333333</v>
      </c>
      <c r="G275" s="36">
        <v>1193.3166666666666</v>
      </c>
      <c r="H275" s="36">
        <v>1417.0166666666664</v>
      </c>
      <c r="I275" s="36">
        <v>1485.4333333333329</v>
      </c>
      <c r="J275" s="36">
        <v>1528.8666666666663</v>
      </c>
      <c r="K275" s="31">
        <v>1442</v>
      </c>
      <c r="L275" s="31">
        <v>1330.15</v>
      </c>
      <c r="M275" s="31">
        <v>2.30768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641.5</v>
      </c>
      <c r="D276" s="36">
        <v>650.53333333333342</v>
      </c>
      <c r="E276" s="36">
        <v>621.16666666666686</v>
      </c>
      <c r="F276" s="36">
        <v>600.83333333333348</v>
      </c>
      <c r="G276" s="36">
        <v>571.46666666666692</v>
      </c>
      <c r="H276" s="36">
        <v>670.86666666666679</v>
      </c>
      <c r="I276" s="36">
        <v>700.23333333333335</v>
      </c>
      <c r="J276" s="36">
        <v>720.56666666666672</v>
      </c>
      <c r="K276" s="31">
        <v>679.9</v>
      </c>
      <c r="L276" s="31">
        <v>630.20000000000005</v>
      </c>
      <c r="M276" s="31">
        <v>2.71556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322.25</v>
      </c>
      <c r="D277" s="36">
        <v>325.83333333333331</v>
      </c>
      <c r="E277" s="36">
        <v>312.46666666666664</v>
      </c>
      <c r="F277" s="36">
        <v>302.68333333333334</v>
      </c>
      <c r="G277" s="36">
        <v>289.31666666666666</v>
      </c>
      <c r="H277" s="36">
        <v>335.61666666666662</v>
      </c>
      <c r="I277" s="36">
        <v>348.98333333333329</v>
      </c>
      <c r="J277" s="36">
        <v>358.76666666666659</v>
      </c>
      <c r="K277" s="31">
        <v>339.2</v>
      </c>
      <c r="L277" s="31">
        <v>316.05</v>
      </c>
      <c r="M277" s="31">
        <v>73.791039999999995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321.89999999999998</v>
      </c>
      <c r="D278" s="36">
        <v>324.46666666666664</v>
      </c>
      <c r="E278" s="36">
        <v>313.43333333333328</v>
      </c>
      <c r="F278" s="36">
        <v>304.96666666666664</v>
      </c>
      <c r="G278" s="36">
        <v>293.93333333333328</v>
      </c>
      <c r="H278" s="36">
        <v>332.93333333333328</v>
      </c>
      <c r="I278" s="36">
        <v>343.9666666666667</v>
      </c>
      <c r="J278" s="36">
        <v>352.43333333333328</v>
      </c>
      <c r="K278" s="31">
        <v>335.5</v>
      </c>
      <c r="L278" s="31">
        <v>316</v>
      </c>
      <c r="M278" s="31">
        <v>3.8215699999999999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161.5</v>
      </c>
      <c r="D279" s="36">
        <v>163.96666666666667</v>
      </c>
      <c r="E279" s="36">
        <v>157.93333333333334</v>
      </c>
      <c r="F279" s="36">
        <v>154.36666666666667</v>
      </c>
      <c r="G279" s="36">
        <v>148.33333333333334</v>
      </c>
      <c r="H279" s="36">
        <v>167.53333333333333</v>
      </c>
      <c r="I279" s="36">
        <v>173.56666666666669</v>
      </c>
      <c r="J279" s="36">
        <v>177.13333333333333</v>
      </c>
      <c r="K279" s="31">
        <v>170</v>
      </c>
      <c r="L279" s="31">
        <v>160.4</v>
      </c>
      <c r="M279" s="31">
        <v>35.235239999999997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606.35</v>
      </c>
      <c r="D280" s="36">
        <v>610.25000000000011</v>
      </c>
      <c r="E280" s="36">
        <v>597.30000000000018</v>
      </c>
      <c r="F280" s="36">
        <v>588.25000000000011</v>
      </c>
      <c r="G280" s="36">
        <v>575.30000000000018</v>
      </c>
      <c r="H280" s="36">
        <v>619.30000000000018</v>
      </c>
      <c r="I280" s="36">
        <v>632.25000000000023</v>
      </c>
      <c r="J280" s="36">
        <v>641.30000000000018</v>
      </c>
      <c r="K280" s="31">
        <v>623.20000000000005</v>
      </c>
      <c r="L280" s="31">
        <v>601.20000000000005</v>
      </c>
      <c r="M280" s="31">
        <v>3.4319099999999998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2979.4</v>
      </c>
      <c r="D281" s="36">
        <v>2986.4666666666667</v>
      </c>
      <c r="E281" s="36">
        <v>2922.9333333333334</v>
      </c>
      <c r="F281" s="36">
        <v>2866.4666666666667</v>
      </c>
      <c r="G281" s="36">
        <v>2802.9333333333334</v>
      </c>
      <c r="H281" s="36">
        <v>3042.9333333333334</v>
      </c>
      <c r="I281" s="36">
        <v>3106.4666666666672</v>
      </c>
      <c r="J281" s="36">
        <v>3162.9333333333334</v>
      </c>
      <c r="K281" s="31">
        <v>3050</v>
      </c>
      <c r="L281" s="31">
        <v>2930</v>
      </c>
      <c r="M281" s="31">
        <v>2.19556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566.79999999999995</v>
      </c>
      <c r="D282" s="36">
        <v>576.94999999999993</v>
      </c>
      <c r="E282" s="36">
        <v>550.89999999999986</v>
      </c>
      <c r="F282" s="36">
        <v>534.99999999999989</v>
      </c>
      <c r="G282" s="36">
        <v>508.94999999999982</v>
      </c>
      <c r="H282" s="36">
        <v>592.84999999999991</v>
      </c>
      <c r="I282" s="36">
        <v>618.89999999999986</v>
      </c>
      <c r="J282" s="36">
        <v>634.79999999999995</v>
      </c>
      <c r="K282" s="31">
        <v>603</v>
      </c>
      <c r="L282" s="31">
        <v>561.04999999999995</v>
      </c>
      <c r="M282" s="31">
        <v>1.82013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468</v>
      </c>
      <c r="D283" s="36">
        <v>474.2</v>
      </c>
      <c r="E283" s="36">
        <v>452.59999999999997</v>
      </c>
      <c r="F283" s="36">
        <v>437.2</v>
      </c>
      <c r="G283" s="36">
        <v>415.59999999999997</v>
      </c>
      <c r="H283" s="36">
        <v>489.59999999999997</v>
      </c>
      <c r="I283" s="36">
        <v>511.2</v>
      </c>
      <c r="J283" s="36">
        <v>526.59999999999991</v>
      </c>
      <c r="K283" s="31">
        <v>495.8</v>
      </c>
      <c r="L283" s="31">
        <v>458.8</v>
      </c>
      <c r="M283" s="31">
        <v>19.557120000000001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257.95</v>
      </c>
      <c r="D284" s="36">
        <v>260.91666666666669</v>
      </c>
      <c r="E284" s="36">
        <v>253.03333333333336</v>
      </c>
      <c r="F284" s="36">
        <v>248.11666666666667</v>
      </c>
      <c r="G284" s="36">
        <v>240.23333333333335</v>
      </c>
      <c r="H284" s="36">
        <v>265.83333333333337</v>
      </c>
      <c r="I284" s="36">
        <v>273.7166666666667</v>
      </c>
      <c r="J284" s="36">
        <v>278.63333333333338</v>
      </c>
      <c r="K284" s="31">
        <v>268.8</v>
      </c>
      <c r="L284" s="31">
        <v>256</v>
      </c>
      <c r="M284" s="31">
        <v>8.8567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1826.5</v>
      </c>
      <c r="D285" s="36">
        <v>1835.2666666666667</v>
      </c>
      <c r="E285" s="36">
        <v>1806.5333333333333</v>
      </c>
      <c r="F285" s="36">
        <v>1786.5666666666666</v>
      </c>
      <c r="G285" s="36">
        <v>1757.8333333333333</v>
      </c>
      <c r="H285" s="36">
        <v>1855.2333333333333</v>
      </c>
      <c r="I285" s="36">
        <v>1883.9666666666665</v>
      </c>
      <c r="J285" s="36">
        <v>1903.9333333333334</v>
      </c>
      <c r="K285" s="31">
        <v>1864</v>
      </c>
      <c r="L285" s="31">
        <v>1815.3</v>
      </c>
      <c r="M285" s="31">
        <v>39.68562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1467.35</v>
      </c>
      <c r="D286" s="36">
        <v>1488.6499999999999</v>
      </c>
      <c r="E286" s="36">
        <v>1432.3999999999996</v>
      </c>
      <c r="F286" s="36">
        <v>1397.4499999999998</v>
      </c>
      <c r="G286" s="36">
        <v>1341.1999999999996</v>
      </c>
      <c r="H286" s="36">
        <v>1523.5999999999997</v>
      </c>
      <c r="I286" s="36">
        <v>1579.8500000000001</v>
      </c>
      <c r="J286" s="36">
        <v>1614.7999999999997</v>
      </c>
      <c r="K286" s="31">
        <v>1544.9</v>
      </c>
      <c r="L286" s="31">
        <v>1453.7</v>
      </c>
      <c r="M286" s="31">
        <v>16.204699999999999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350.1</v>
      </c>
      <c r="D287" s="36">
        <v>353.34999999999997</v>
      </c>
      <c r="E287" s="36">
        <v>343.74999999999994</v>
      </c>
      <c r="F287" s="36">
        <v>337.4</v>
      </c>
      <c r="G287" s="36">
        <v>327.79999999999995</v>
      </c>
      <c r="H287" s="36">
        <v>359.69999999999993</v>
      </c>
      <c r="I287" s="36">
        <v>369.29999999999995</v>
      </c>
      <c r="J287" s="36">
        <v>375.64999999999992</v>
      </c>
      <c r="K287" s="31">
        <v>362.95</v>
      </c>
      <c r="L287" s="31">
        <v>347</v>
      </c>
      <c r="M287" s="31">
        <v>3.9113799999999999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1951.05</v>
      </c>
      <c r="D288" s="36">
        <v>1968.25</v>
      </c>
      <c r="E288" s="36">
        <v>1927.6</v>
      </c>
      <c r="F288" s="36">
        <v>1904.1499999999999</v>
      </c>
      <c r="G288" s="36">
        <v>1863.4999999999998</v>
      </c>
      <c r="H288" s="36">
        <v>1991.7</v>
      </c>
      <c r="I288" s="36">
        <v>2032.3500000000001</v>
      </c>
      <c r="J288" s="36">
        <v>2055.8000000000002</v>
      </c>
      <c r="K288" s="31">
        <v>2008.9</v>
      </c>
      <c r="L288" s="31">
        <v>1944.8</v>
      </c>
      <c r="M288" s="31">
        <v>0.77341000000000004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3358.1</v>
      </c>
      <c r="D289" s="36">
        <v>3387.7833333333333</v>
      </c>
      <c r="E289" s="36">
        <v>3311.8166666666666</v>
      </c>
      <c r="F289" s="36">
        <v>3265.5333333333333</v>
      </c>
      <c r="G289" s="36">
        <v>3189.5666666666666</v>
      </c>
      <c r="H289" s="36">
        <v>3434.0666666666666</v>
      </c>
      <c r="I289" s="36">
        <v>3510.0333333333328</v>
      </c>
      <c r="J289" s="36">
        <v>3556.3166666666666</v>
      </c>
      <c r="K289" s="31">
        <v>3463.75</v>
      </c>
      <c r="L289" s="31">
        <v>3341.5</v>
      </c>
      <c r="M289" s="31">
        <v>0.63443000000000005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150.1</v>
      </c>
      <c r="D290" s="36">
        <v>153.18333333333331</v>
      </c>
      <c r="E290" s="36">
        <v>145.91666666666663</v>
      </c>
      <c r="F290" s="36">
        <v>141.73333333333332</v>
      </c>
      <c r="G290" s="36">
        <v>134.46666666666664</v>
      </c>
      <c r="H290" s="36">
        <v>157.36666666666662</v>
      </c>
      <c r="I290" s="36">
        <v>164.63333333333333</v>
      </c>
      <c r="J290" s="36">
        <v>168.81666666666661</v>
      </c>
      <c r="K290" s="31">
        <v>160.44999999999999</v>
      </c>
      <c r="L290" s="31">
        <v>149</v>
      </c>
      <c r="M290" s="31">
        <v>76.597620000000006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5047.8999999999996</v>
      </c>
      <c r="D291" s="36">
        <v>5134.4000000000005</v>
      </c>
      <c r="E291" s="36">
        <v>4923.8000000000011</v>
      </c>
      <c r="F291" s="36">
        <v>4799.7000000000007</v>
      </c>
      <c r="G291" s="36">
        <v>4589.1000000000013</v>
      </c>
      <c r="H291" s="36">
        <v>5258.5000000000009</v>
      </c>
      <c r="I291" s="36">
        <v>5469.1000000000013</v>
      </c>
      <c r="J291" s="36">
        <v>5593.2000000000007</v>
      </c>
      <c r="K291" s="31">
        <v>5345</v>
      </c>
      <c r="L291" s="31">
        <v>5010.3</v>
      </c>
      <c r="M291" s="31">
        <v>3.5852599999999999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13533.75</v>
      </c>
      <c r="D292" s="36">
        <v>13566.699999999999</v>
      </c>
      <c r="E292" s="36">
        <v>13483.399999999998</v>
      </c>
      <c r="F292" s="36">
        <v>13433.05</v>
      </c>
      <c r="G292" s="36">
        <v>13349.749999999998</v>
      </c>
      <c r="H292" s="36">
        <v>13617.049999999997</v>
      </c>
      <c r="I292" s="36">
        <v>13700.349999999997</v>
      </c>
      <c r="J292" s="36">
        <v>13750.699999999997</v>
      </c>
      <c r="K292" s="31">
        <v>13650</v>
      </c>
      <c r="L292" s="31">
        <v>13516.35</v>
      </c>
      <c r="M292" s="31">
        <v>4.6960000000000002E-2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3418.5</v>
      </c>
      <c r="D293" s="36">
        <v>3448.5500000000006</v>
      </c>
      <c r="E293" s="36">
        <v>3382.5000000000014</v>
      </c>
      <c r="F293" s="36">
        <v>3346.5000000000009</v>
      </c>
      <c r="G293" s="36">
        <v>3280.4500000000016</v>
      </c>
      <c r="H293" s="36">
        <v>3484.5500000000011</v>
      </c>
      <c r="I293" s="36">
        <v>3550.6000000000004</v>
      </c>
      <c r="J293" s="36">
        <v>3586.6000000000008</v>
      </c>
      <c r="K293" s="31">
        <v>3514.6</v>
      </c>
      <c r="L293" s="31">
        <v>3412.55</v>
      </c>
      <c r="M293" s="31">
        <v>18.760480000000001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455.95</v>
      </c>
      <c r="D294" s="36">
        <v>458.5</v>
      </c>
      <c r="E294" s="36">
        <v>429.45</v>
      </c>
      <c r="F294" s="36">
        <v>402.95</v>
      </c>
      <c r="G294" s="36">
        <v>373.9</v>
      </c>
      <c r="H294" s="36">
        <v>485</v>
      </c>
      <c r="I294" s="36">
        <v>514.04999999999995</v>
      </c>
      <c r="J294" s="36">
        <v>540.54999999999995</v>
      </c>
      <c r="K294" s="31">
        <v>487.55</v>
      </c>
      <c r="L294" s="31">
        <v>432</v>
      </c>
      <c r="M294" s="31">
        <v>20.92202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388.3</v>
      </c>
      <c r="D295" s="36">
        <v>392.0333333333333</v>
      </c>
      <c r="E295" s="36">
        <v>382.26666666666659</v>
      </c>
      <c r="F295" s="36">
        <v>376.23333333333329</v>
      </c>
      <c r="G295" s="36">
        <v>366.46666666666658</v>
      </c>
      <c r="H295" s="36">
        <v>398.06666666666661</v>
      </c>
      <c r="I295" s="36">
        <v>407.83333333333326</v>
      </c>
      <c r="J295" s="36">
        <v>413.86666666666662</v>
      </c>
      <c r="K295" s="31">
        <v>401.8</v>
      </c>
      <c r="L295" s="31">
        <v>386</v>
      </c>
      <c r="M295" s="31">
        <v>14.72926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273.60000000000002</v>
      </c>
      <c r="D296" s="36">
        <v>279.36666666666667</v>
      </c>
      <c r="E296" s="36">
        <v>266.73333333333335</v>
      </c>
      <c r="F296" s="36">
        <v>259.86666666666667</v>
      </c>
      <c r="G296" s="36">
        <v>247.23333333333335</v>
      </c>
      <c r="H296" s="36">
        <v>286.23333333333335</v>
      </c>
      <c r="I296" s="36">
        <v>298.86666666666667</v>
      </c>
      <c r="J296" s="36">
        <v>305.73333333333335</v>
      </c>
      <c r="K296" s="31">
        <v>292</v>
      </c>
      <c r="L296" s="31">
        <v>272.5</v>
      </c>
      <c r="M296" s="31">
        <v>14.77562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115.9</v>
      </c>
      <c r="D297" s="36">
        <v>117.91666666666667</v>
      </c>
      <c r="E297" s="36">
        <v>112.98333333333335</v>
      </c>
      <c r="F297" s="36">
        <v>110.06666666666668</v>
      </c>
      <c r="G297" s="36">
        <v>105.13333333333335</v>
      </c>
      <c r="H297" s="36">
        <v>120.83333333333334</v>
      </c>
      <c r="I297" s="36">
        <v>125.76666666666665</v>
      </c>
      <c r="J297" s="36">
        <v>128.68333333333334</v>
      </c>
      <c r="K297" s="31">
        <v>122.85</v>
      </c>
      <c r="L297" s="31">
        <v>115</v>
      </c>
      <c r="M297" s="31">
        <v>61.478279999999998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513.54999999999995</v>
      </c>
      <c r="D298" s="36">
        <v>519.63333333333333</v>
      </c>
      <c r="E298" s="36">
        <v>505.26666666666665</v>
      </c>
      <c r="F298" s="36">
        <v>496.98333333333335</v>
      </c>
      <c r="G298" s="36">
        <v>482.61666666666667</v>
      </c>
      <c r="H298" s="36">
        <v>527.91666666666663</v>
      </c>
      <c r="I298" s="36">
        <v>542.28333333333319</v>
      </c>
      <c r="J298" s="36">
        <v>550.56666666666661</v>
      </c>
      <c r="K298" s="31">
        <v>534</v>
      </c>
      <c r="L298" s="31">
        <v>511.35</v>
      </c>
      <c r="M298" s="31">
        <v>18.19791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761.25</v>
      </c>
      <c r="D299" s="36">
        <v>775.2833333333333</v>
      </c>
      <c r="E299" s="36">
        <v>741.06666666666661</v>
      </c>
      <c r="F299" s="36">
        <v>720.88333333333333</v>
      </c>
      <c r="G299" s="36">
        <v>686.66666666666663</v>
      </c>
      <c r="H299" s="36">
        <v>795.46666666666658</v>
      </c>
      <c r="I299" s="36">
        <v>829.68333333333328</v>
      </c>
      <c r="J299" s="36">
        <v>849.86666666666656</v>
      </c>
      <c r="K299" s="31">
        <v>809.5</v>
      </c>
      <c r="L299" s="31">
        <v>755.1</v>
      </c>
      <c r="M299" s="31">
        <v>28.972539999999999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5524.15</v>
      </c>
      <c r="D300" s="36">
        <v>5551.5999999999995</v>
      </c>
      <c r="E300" s="36">
        <v>5403.1999999999989</v>
      </c>
      <c r="F300" s="36">
        <v>5282.2499999999991</v>
      </c>
      <c r="G300" s="36">
        <v>5133.8499999999985</v>
      </c>
      <c r="H300" s="36">
        <v>5672.5499999999993</v>
      </c>
      <c r="I300" s="36">
        <v>5820.9499999999989</v>
      </c>
      <c r="J300" s="36">
        <v>5941.9</v>
      </c>
      <c r="K300" s="31">
        <v>5700</v>
      </c>
      <c r="L300" s="31">
        <v>5430.65</v>
      </c>
      <c r="M300" s="31">
        <v>0.45338000000000001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6032.5</v>
      </c>
      <c r="D301" s="36">
        <v>6107.1833333333334</v>
      </c>
      <c r="E301" s="36">
        <v>5925.3666666666668</v>
      </c>
      <c r="F301" s="36">
        <v>5818.2333333333336</v>
      </c>
      <c r="G301" s="36">
        <v>5636.416666666667</v>
      </c>
      <c r="H301" s="36">
        <v>6214.3166666666666</v>
      </c>
      <c r="I301" s="36">
        <v>6396.1333333333341</v>
      </c>
      <c r="J301" s="36">
        <v>6503.2666666666664</v>
      </c>
      <c r="K301" s="31">
        <v>6289</v>
      </c>
      <c r="L301" s="31">
        <v>6000.05</v>
      </c>
      <c r="M301" s="31">
        <v>8.8629200000000008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1227.5999999999999</v>
      </c>
      <c r="D302" s="36">
        <v>1242.5</v>
      </c>
      <c r="E302" s="36">
        <v>1205.0999999999999</v>
      </c>
      <c r="F302" s="36">
        <v>1182.5999999999999</v>
      </c>
      <c r="G302" s="36">
        <v>1145.1999999999998</v>
      </c>
      <c r="H302" s="36">
        <v>1265</v>
      </c>
      <c r="I302" s="36">
        <v>1302.4000000000001</v>
      </c>
      <c r="J302" s="36">
        <v>1324.9</v>
      </c>
      <c r="K302" s="31">
        <v>1279.9000000000001</v>
      </c>
      <c r="L302" s="31">
        <v>1220</v>
      </c>
      <c r="M302" s="31">
        <v>6.1978900000000001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1311.85</v>
      </c>
      <c r="D303" s="36">
        <v>1323.1833333333334</v>
      </c>
      <c r="E303" s="36">
        <v>1291.8666666666668</v>
      </c>
      <c r="F303" s="36">
        <v>1271.8833333333334</v>
      </c>
      <c r="G303" s="36">
        <v>1240.5666666666668</v>
      </c>
      <c r="H303" s="36">
        <v>1343.1666666666667</v>
      </c>
      <c r="I303" s="36">
        <v>1374.4833333333333</v>
      </c>
      <c r="J303" s="36">
        <v>1394.4666666666667</v>
      </c>
      <c r="K303" s="31">
        <v>1354.5</v>
      </c>
      <c r="L303" s="31">
        <v>1303.2</v>
      </c>
      <c r="M303" s="31">
        <v>0.60685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918.7</v>
      </c>
      <c r="D304" s="36">
        <v>916.18333333333339</v>
      </c>
      <c r="E304" s="36">
        <v>896.16666666666674</v>
      </c>
      <c r="F304" s="36">
        <v>873.63333333333333</v>
      </c>
      <c r="G304" s="36">
        <v>853.61666666666667</v>
      </c>
      <c r="H304" s="36">
        <v>938.71666666666681</v>
      </c>
      <c r="I304" s="36">
        <v>958.73333333333346</v>
      </c>
      <c r="J304" s="36">
        <v>981.26666666666688</v>
      </c>
      <c r="K304" s="31">
        <v>936.2</v>
      </c>
      <c r="L304" s="31">
        <v>893.65</v>
      </c>
      <c r="M304" s="31">
        <v>7.75169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1155.4000000000001</v>
      </c>
      <c r="D305" s="36">
        <v>1175.3166666666668</v>
      </c>
      <c r="E305" s="36">
        <v>1130.1833333333336</v>
      </c>
      <c r="F305" s="36">
        <v>1104.9666666666667</v>
      </c>
      <c r="G305" s="36">
        <v>1059.8333333333335</v>
      </c>
      <c r="H305" s="36">
        <v>1200.5333333333338</v>
      </c>
      <c r="I305" s="36">
        <v>1245.666666666667</v>
      </c>
      <c r="J305" s="36">
        <v>1270.8833333333339</v>
      </c>
      <c r="K305" s="31">
        <v>1220.45</v>
      </c>
      <c r="L305" s="31">
        <v>1150.0999999999999</v>
      </c>
      <c r="M305" s="31">
        <v>8.4607100000000006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268.8</v>
      </c>
      <c r="D306" s="36">
        <v>272.73333333333335</v>
      </c>
      <c r="E306" s="36">
        <v>263.06666666666672</v>
      </c>
      <c r="F306" s="36">
        <v>257.33333333333337</v>
      </c>
      <c r="G306" s="36">
        <v>247.66666666666674</v>
      </c>
      <c r="H306" s="36">
        <v>278.4666666666667</v>
      </c>
      <c r="I306" s="36">
        <v>288.13333333333333</v>
      </c>
      <c r="J306" s="36">
        <v>293.86666666666667</v>
      </c>
      <c r="K306" s="31">
        <v>282.39999999999998</v>
      </c>
      <c r="L306" s="31">
        <v>267</v>
      </c>
      <c r="M306" s="31">
        <v>35.067720000000001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1646.95</v>
      </c>
      <c r="D307" s="36">
        <v>1666.5</v>
      </c>
      <c r="E307" s="36">
        <v>1621.05</v>
      </c>
      <c r="F307" s="36">
        <v>1595.1499999999999</v>
      </c>
      <c r="G307" s="36">
        <v>1549.6999999999998</v>
      </c>
      <c r="H307" s="36">
        <v>1692.4</v>
      </c>
      <c r="I307" s="36">
        <v>1737.85</v>
      </c>
      <c r="J307" s="36">
        <v>1763.7500000000002</v>
      </c>
      <c r="K307" s="31">
        <v>1711.95</v>
      </c>
      <c r="L307" s="31">
        <v>1640.6</v>
      </c>
      <c r="M307" s="31">
        <v>30.476600000000001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365.6</v>
      </c>
      <c r="D308" s="36">
        <v>369.09999999999997</v>
      </c>
      <c r="E308" s="36">
        <v>353.49999999999994</v>
      </c>
      <c r="F308" s="36">
        <v>341.4</v>
      </c>
      <c r="G308" s="36">
        <v>325.79999999999995</v>
      </c>
      <c r="H308" s="36">
        <v>381.19999999999993</v>
      </c>
      <c r="I308" s="36">
        <v>396.79999999999995</v>
      </c>
      <c r="J308" s="36">
        <v>408.89999999999992</v>
      </c>
      <c r="K308" s="31">
        <v>384.7</v>
      </c>
      <c r="L308" s="31">
        <v>357</v>
      </c>
      <c r="M308" s="31">
        <v>2.9370099999999999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518.75</v>
      </c>
      <c r="D309" s="36">
        <v>524.9666666666667</v>
      </c>
      <c r="E309" s="36">
        <v>508.93333333333339</v>
      </c>
      <c r="F309" s="36">
        <v>499.11666666666667</v>
      </c>
      <c r="G309" s="36">
        <v>483.08333333333337</v>
      </c>
      <c r="H309" s="36">
        <v>534.78333333333342</v>
      </c>
      <c r="I309" s="36">
        <v>550.81666666666672</v>
      </c>
      <c r="J309" s="36">
        <v>560.63333333333344</v>
      </c>
      <c r="K309" s="31">
        <v>541</v>
      </c>
      <c r="L309" s="31">
        <v>515.15</v>
      </c>
      <c r="M309" s="31">
        <v>2.5573899999999998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382.95</v>
      </c>
      <c r="D310" s="36">
        <v>388.7</v>
      </c>
      <c r="E310" s="36">
        <v>375.34999999999997</v>
      </c>
      <c r="F310" s="36">
        <v>367.75</v>
      </c>
      <c r="G310" s="36">
        <v>354.4</v>
      </c>
      <c r="H310" s="36">
        <v>396.29999999999995</v>
      </c>
      <c r="I310" s="36">
        <v>409.65</v>
      </c>
      <c r="J310" s="36">
        <v>417.24999999999994</v>
      </c>
      <c r="K310" s="31">
        <v>402.05</v>
      </c>
      <c r="L310" s="31">
        <v>381.1</v>
      </c>
      <c r="M310" s="31">
        <v>3.9487700000000001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164.15</v>
      </c>
      <c r="D311" s="36">
        <v>167.75</v>
      </c>
      <c r="E311" s="36">
        <v>159.30000000000001</v>
      </c>
      <c r="F311" s="36">
        <v>154.45000000000002</v>
      </c>
      <c r="G311" s="36">
        <v>146.00000000000003</v>
      </c>
      <c r="H311" s="36">
        <v>172.6</v>
      </c>
      <c r="I311" s="36">
        <v>181.04999999999998</v>
      </c>
      <c r="J311" s="36">
        <v>185.89999999999998</v>
      </c>
      <c r="K311" s="31">
        <v>176.2</v>
      </c>
      <c r="L311" s="31">
        <v>162.9</v>
      </c>
      <c r="M311" s="31">
        <v>140.98150000000001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123.7</v>
      </c>
      <c r="D312" s="36">
        <v>127.11666666666667</v>
      </c>
      <c r="E312" s="36">
        <v>118.83333333333334</v>
      </c>
      <c r="F312" s="36">
        <v>113.96666666666667</v>
      </c>
      <c r="G312" s="36">
        <v>105.68333333333334</v>
      </c>
      <c r="H312" s="36">
        <v>131.98333333333335</v>
      </c>
      <c r="I312" s="36">
        <v>140.26666666666665</v>
      </c>
      <c r="J312" s="36">
        <v>145.13333333333335</v>
      </c>
      <c r="K312" s="31">
        <v>135.4</v>
      </c>
      <c r="L312" s="31">
        <v>122.25</v>
      </c>
      <c r="M312" s="31">
        <v>78.367339999999999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1882.95</v>
      </c>
      <c r="D313" s="36">
        <v>1904.9666666666665</v>
      </c>
      <c r="E313" s="36">
        <v>1852.9833333333329</v>
      </c>
      <c r="F313" s="36">
        <v>1823.0166666666664</v>
      </c>
      <c r="G313" s="36">
        <v>1771.0333333333328</v>
      </c>
      <c r="H313" s="36">
        <v>1934.9333333333329</v>
      </c>
      <c r="I313" s="36">
        <v>1986.9166666666665</v>
      </c>
      <c r="J313" s="36">
        <v>2016.883333333333</v>
      </c>
      <c r="K313" s="31">
        <v>1956.95</v>
      </c>
      <c r="L313" s="31">
        <v>1875</v>
      </c>
      <c r="M313" s="31">
        <v>4.4304500000000004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531.25</v>
      </c>
      <c r="D314" s="36">
        <v>537.35</v>
      </c>
      <c r="E314" s="36">
        <v>522.80000000000007</v>
      </c>
      <c r="F314" s="36">
        <v>514.35</v>
      </c>
      <c r="G314" s="36">
        <v>499.80000000000007</v>
      </c>
      <c r="H314" s="36">
        <v>545.80000000000007</v>
      </c>
      <c r="I314" s="36">
        <v>560.35</v>
      </c>
      <c r="J314" s="36">
        <v>568.80000000000007</v>
      </c>
      <c r="K314" s="31">
        <v>551.9</v>
      </c>
      <c r="L314" s="31">
        <v>528.9</v>
      </c>
      <c r="M314" s="31">
        <v>28.785869999999999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10081.25</v>
      </c>
      <c r="D315" s="36">
        <v>10126.766666666666</v>
      </c>
      <c r="E315" s="36">
        <v>9944.4833333333336</v>
      </c>
      <c r="F315" s="36">
        <v>9807.7166666666672</v>
      </c>
      <c r="G315" s="36">
        <v>9625.4333333333343</v>
      </c>
      <c r="H315" s="36">
        <v>10263.533333333333</v>
      </c>
      <c r="I315" s="36">
        <v>10445.816666666666</v>
      </c>
      <c r="J315" s="36">
        <v>10582.583333333332</v>
      </c>
      <c r="K315" s="31">
        <v>10309.049999999999</v>
      </c>
      <c r="L315" s="31">
        <v>9990</v>
      </c>
      <c r="M315" s="31">
        <v>9.6405100000000008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2647.6</v>
      </c>
      <c r="D316" s="36">
        <v>2698.5666666666671</v>
      </c>
      <c r="E316" s="36">
        <v>2569.1333333333341</v>
      </c>
      <c r="F316" s="36">
        <v>2490.666666666667</v>
      </c>
      <c r="G316" s="36">
        <v>2361.233333333334</v>
      </c>
      <c r="H316" s="36">
        <v>2777.0333333333342</v>
      </c>
      <c r="I316" s="36">
        <v>2906.4666666666676</v>
      </c>
      <c r="J316" s="36">
        <v>2984.9333333333343</v>
      </c>
      <c r="K316" s="31">
        <v>2828</v>
      </c>
      <c r="L316" s="31">
        <v>2620.1</v>
      </c>
      <c r="M316" s="31">
        <v>1.1017300000000001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933.15</v>
      </c>
      <c r="D317" s="36">
        <v>945.4</v>
      </c>
      <c r="E317" s="36">
        <v>912.8</v>
      </c>
      <c r="F317" s="36">
        <v>892.44999999999993</v>
      </c>
      <c r="G317" s="36">
        <v>859.84999999999991</v>
      </c>
      <c r="H317" s="36">
        <v>965.75</v>
      </c>
      <c r="I317" s="36">
        <v>998.35000000000014</v>
      </c>
      <c r="J317" s="36">
        <v>1018.7</v>
      </c>
      <c r="K317" s="31">
        <v>978</v>
      </c>
      <c r="L317" s="31">
        <v>925.05</v>
      </c>
      <c r="M317" s="31">
        <v>5.2215499999999997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650.25</v>
      </c>
      <c r="D318" s="36">
        <v>657.91666666666663</v>
      </c>
      <c r="E318" s="36">
        <v>641.33333333333326</v>
      </c>
      <c r="F318" s="36">
        <v>632.41666666666663</v>
      </c>
      <c r="G318" s="36">
        <v>615.83333333333326</v>
      </c>
      <c r="H318" s="36">
        <v>666.83333333333326</v>
      </c>
      <c r="I318" s="36">
        <v>683.41666666666652</v>
      </c>
      <c r="J318" s="36">
        <v>692.33333333333326</v>
      </c>
      <c r="K318" s="31">
        <v>674.5</v>
      </c>
      <c r="L318" s="31">
        <v>649</v>
      </c>
      <c r="M318" s="31">
        <v>15.323410000000001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2046.25</v>
      </c>
      <c r="D319" s="36">
        <v>2078.4666666666667</v>
      </c>
      <c r="E319" s="36">
        <v>1989.9333333333334</v>
      </c>
      <c r="F319" s="36">
        <v>1933.6166666666668</v>
      </c>
      <c r="G319" s="36">
        <v>1845.0833333333335</v>
      </c>
      <c r="H319" s="36">
        <v>2134.7833333333333</v>
      </c>
      <c r="I319" s="36">
        <v>2223.3166666666671</v>
      </c>
      <c r="J319" s="36">
        <v>2279.6333333333332</v>
      </c>
      <c r="K319" s="31">
        <v>2167</v>
      </c>
      <c r="L319" s="31">
        <v>2022.15</v>
      </c>
      <c r="M319" s="31">
        <v>10.417909999999999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757.2</v>
      </c>
      <c r="D320" s="36">
        <v>756.13333333333333</v>
      </c>
      <c r="E320" s="36">
        <v>742.66666666666663</v>
      </c>
      <c r="F320" s="36">
        <v>728.13333333333333</v>
      </c>
      <c r="G320" s="36">
        <v>714.66666666666663</v>
      </c>
      <c r="H320" s="36">
        <v>770.66666666666663</v>
      </c>
      <c r="I320" s="36">
        <v>784.13333333333333</v>
      </c>
      <c r="J320" s="36">
        <v>798.66666666666663</v>
      </c>
      <c r="K320" s="31">
        <v>769.6</v>
      </c>
      <c r="L320" s="31">
        <v>741.6</v>
      </c>
      <c r="M320" s="31">
        <v>1.21977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899.7</v>
      </c>
      <c r="D321" s="36">
        <v>911.56666666666661</v>
      </c>
      <c r="E321" s="36">
        <v>883.13333333333321</v>
      </c>
      <c r="F321" s="36">
        <v>866.56666666666661</v>
      </c>
      <c r="G321" s="36">
        <v>838.13333333333321</v>
      </c>
      <c r="H321" s="36">
        <v>928.13333333333321</v>
      </c>
      <c r="I321" s="36">
        <v>956.56666666666661</v>
      </c>
      <c r="J321" s="36">
        <v>973.13333333333321</v>
      </c>
      <c r="K321" s="31">
        <v>940</v>
      </c>
      <c r="L321" s="31">
        <v>895</v>
      </c>
      <c r="M321" s="31">
        <v>1.0190399999999999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1267.8499999999999</v>
      </c>
      <c r="D322" s="36">
        <v>1285.5333333333333</v>
      </c>
      <c r="E322" s="36">
        <v>1234.4166666666665</v>
      </c>
      <c r="F322" s="36">
        <v>1200.9833333333331</v>
      </c>
      <c r="G322" s="36">
        <v>1149.8666666666663</v>
      </c>
      <c r="H322" s="36">
        <v>1318.9666666666667</v>
      </c>
      <c r="I322" s="36">
        <v>1370.0833333333335</v>
      </c>
      <c r="J322" s="36">
        <v>1403.5166666666669</v>
      </c>
      <c r="K322" s="31">
        <v>1336.65</v>
      </c>
      <c r="L322" s="31">
        <v>1252.0999999999999</v>
      </c>
      <c r="M322" s="31">
        <v>1.17839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1594</v>
      </c>
      <c r="D323" s="36">
        <v>1612.1833333333332</v>
      </c>
      <c r="E323" s="36">
        <v>1545.4166666666663</v>
      </c>
      <c r="F323" s="36">
        <v>1496.833333333333</v>
      </c>
      <c r="G323" s="36">
        <v>1430.0666666666662</v>
      </c>
      <c r="H323" s="36">
        <v>1660.7666666666664</v>
      </c>
      <c r="I323" s="36">
        <v>1727.5333333333333</v>
      </c>
      <c r="J323" s="36">
        <v>1776.1166666666666</v>
      </c>
      <c r="K323" s="31">
        <v>1678.95</v>
      </c>
      <c r="L323" s="31">
        <v>1563.6</v>
      </c>
      <c r="M323" s="31">
        <v>5.11416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56.4</v>
      </c>
      <c r="D324" s="36">
        <v>57.833333333333336</v>
      </c>
      <c r="E324" s="36">
        <v>54.366666666666674</v>
      </c>
      <c r="F324" s="36">
        <v>52.333333333333336</v>
      </c>
      <c r="G324" s="36">
        <v>48.866666666666674</v>
      </c>
      <c r="H324" s="36">
        <v>59.866666666666674</v>
      </c>
      <c r="I324" s="36">
        <v>63.333333333333329</v>
      </c>
      <c r="J324" s="36">
        <v>65.366666666666674</v>
      </c>
      <c r="K324" s="31">
        <v>61.3</v>
      </c>
      <c r="L324" s="31">
        <v>55.8</v>
      </c>
      <c r="M324" s="31">
        <v>73.157319999999999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60.1</v>
      </c>
      <c r="D325" s="36">
        <v>60.716666666666669</v>
      </c>
      <c r="E325" s="36">
        <v>58.783333333333339</v>
      </c>
      <c r="F325" s="36">
        <v>57.466666666666669</v>
      </c>
      <c r="G325" s="36">
        <v>55.533333333333339</v>
      </c>
      <c r="H325" s="36">
        <v>62.033333333333339</v>
      </c>
      <c r="I325" s="36">
        <v>63.966666666666676</v>
      </c>
      <c r="J325" s="36">
        <v>65.283333333333331</v>
      </c>
      <c r="K325" s="31">
        <v>62.65</v>
      </c>
      <c r="L325" s="31">
        <v>59.4</v>
      </c>
      <c r="M325" s="31">
        <v>98.091750000000005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1232.05</v>
      </c>
      <c r="D326" s="36">
        <v>1250.9333333333334</v>
      </c>
      <c r="E326" s="36">
        <v>1203.3666666666668</v>
      </c>
      <c r="F326" s="36">
        <v>1174.6833333333334</v>
      </c>
      <c r="G326" s="36">
        <v>1127.1166666666668</v>
      </c>
      <c r="H326" s="36">
        <v>1279.6166666666668</v>
      </c>
      <c r="I326" s="36">
        <v>1327.1833333333334</v>
      </c>
      <c r="J326" s="36">
        <v>1355.8666666666668</v>
      </c>
      <c r="K326" s="31">
        <v>1298.5</v>
      </c>
      <c r="L326" s="31">
        <v>1222.25</v>
      </c>
      <c r="M326" s="31">
        <v>4.0923299999999996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2623.8</v>
      </c>
      <c r="D327" s="36">
        <v>2648.8166666666671</v>
      </c>
      <c r="E327" s="36">
        <v>2573.983333333334</v>
      </c>
      <c r="F327" s="36">
        <v>2524.166666666667</v>
      </c>
      <c r="G327" s="36">
        <v>2449.3333333333339</v>
      </c>
      <c r="H327" s="36">
        <v>2698.6333333333341</v>
      </c>
      <c r="I327" s="36">
        <v>2773.4666666666672</v>
      </c>
      <c r="J327" s="36">
        <v>2823.2833333333342</v>
      </c>
      <c r="K327" s="31">
        <v>2723.65</v>
      </c>
      <c r="L327" s="31">
        <v>2599</v>
      </c>
      <c r="M327" s="31">
        <v>7.0063000000000004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117318.95</v>
      </c>
      <c r="D328" s="36">
        <v>117972.33333333333</v>
      </c>
      <c r="E328" s="36">
        <v>116346.61666666665</v>
      </c>
      <c r="F328" s="36">
        <v>115374.28333333333</v>
      </c>
      <c r="G328" s="36">
        <v>113748.56666666665</v>
      </c>
      <c r="H328" s="36">
        <v>118944.66666666666</v>
      </c>
      <c r="I328" s="36">
        <v>120570.38333333333</v>
      </c>
      <c r="J328" s="36">
        <v>121542.71666666666</v>
      </c>
      <c r="K328" s="31">
        <v>119598.05</v>
      </c>
      <c r="L328" s="31">
        <v>117000</v>
      </c>
      <c r="M328" s="31">
        <v>4.6080000000000003E-2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2226.8000000000002</v>
      </c>
      <c r="D329" s="36">
        <v>2263.2166666666667</v>
      </c>
      <c r="E329" s="36">
        <v>2181.4333333333334</v>
      </c>
      <c r="F329" s="36">
        <v>2136.0666666666666</v>
      </c>
      <c r="G329" s="36">
        <v>2054.2833333333333</v>
      </c>
      <c r="H329" s="36">
        <v>2308.5833333333335</v>
      </c>
      <c r="I329" s="36">
        <v>2390.3666666666672</v>
      </c>
      <c r="J329" s="36">
        <v>2435.7333333333336</v>
      </c>
      <c r="K329" s="31">
        <v>2345</v>
      </c>
      <c r="L329" s="31">
        <v>2217.85</v>
      </c>
      <c r="M329" s="31">
        <v>2.4590800000000002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3111.4</v>
      </c>
      <c r="D330" s="36">
        <v>3180.4500000000003</v>
      </c>
      <c r="E330" s="36">
        <v>3020.9500000000007</v>
      </c>
      <c r="F330" s="36">
        <v>2930.5000000000005</v>
      </c>
      <c r="G330" s="36">
        <v>2771.0000000000009</v>
      </c>
      <c r="H330" s="36">
        <v>3270.9000000000005</v>
      </c>
      <c r="I330" s="36">
        <v>3430.3999999999996</v>
      </c>
      <c r="J330" s="36">
        <v>3520.8500000000004</v>
      </c>
      <c r="K330" s="31">
        <v>3339.95</v>
      </c>
      <c r="L330" s="31">
        <v>3090</v>
      </c>
      <c r="M330" s="31">
        <v>11.22898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1443.3</v>
      </c>
      <c r="D331" s="36">
        <v>1456.7833333333335</v>
      </c>
      <c r="E331" s="36">
        <v>1412.616666666667</v>
      </c>
      <c r="F331" s="36">
        <v>1381.9333333333334</v>
      </c>
      <c r="G331" s="36">
        <v>1337.7666666666669</v>
      </c>
      <c r="H331" s="36">
        <v>1487.4666666666672</v>
      </c>
      <c r="I331" s="36">
        <v>1531.6333333333337</v>
      </c>
      <c r="J331" s="36">
        <v>1562.3166666666673</v>
      </c>
      <c r="K331" s="31">
        <v>1500.95</v>
      </c>
      <c r="L331" s="31">
        <v>1426.1</v>
      </c>
      <c r="M331" s="31">
        <v>3.4887000000000001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1168.6500000000001</v>
      </c>
      <c r="D332" s="36">
        <v>1176.8833333333334</v>
      </c>
      <c r="E332" s="36">
        <v>1151.7666666666669</v>
      </c>
      <c r="F332" s="36">
        <v>1134.8833333333334</v>
      </c>
      <c r="G332" s="36">
        <v>1109.7666666666669</v>
      </c>
      <c r="H332" s="36">
        <v>1193.7666666666669</v>
      </c>
      <c r="I332" s="36">
        <v>1218.8833333333332</v>
      </c>
      <c r="J332" s="36">
        <v>1235.7666666666669</v>
      </c>
      <c r="K332" s="31">
        <v>1202</v>
      </c>
      <c r="L332" s="31">
        <v>1160</v>
      </c>
      <c r="M332" s="31">
        <v>1.9821200000000001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764.8</v>
      </c>
      <c r="D333" s="36">
        <v>771.25</v>
      </c>
      <c r="E333" s="36">
        <v>753.55</v>
      </c>
      <c r="F333" s="36">
        <v>742.3</v>
      </c>
      <c r="G333" s="36">
        <v>724.59999999999991</v>
      </c>
      <c r="H333" s="36">
        <v>782.5</v>
      </c>
      <c r="I333" s="36">
        <v>800.2</v>
      </c>
      <c r="J333" s="36">
        <v>811.45</v>
      </c>
      <c r="K333" s="31">
        <v>788.95</v>
      </c>
      <c r="L333" s="31">
        <v>760</v>
      </c>
      <c r="M333" s="31">
        <v>6.8752700000000004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104.3</v>
      </c>
      <c r="D334" s="36">
        <v>107.2</v>
      </c>
      <c r="E334" s="36">
        <v>99.9</v>
      </c>
      <c r="F334" s="36">
        <v>95.5</v>
      </c>
      <c r="G334" s="36">
        <v>88.2</v>
      </c>
      <c r="H334" s="36">
        <v>111.60000000000001</v>
      </c>
      <c r="I334" s="36">
        <v>118.89999999999999</v>
      </c>
      <c r="J334" s="36">
        <v>123.30000000000001</v>
      </c>
      <c r="K334" s="31">
        <v>114.5</v>
      </c>
      <c r="L334" s="31">
        <v>102.8</v>
      </c>
      <c r="M334" s="31">
        <v>311.81286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3721.3</v>
      </c>
      <c r="D335" s="36">
        <v>3780.4</v>
      </c>
      <c r="E335" s="36">
        <v>3639.9</v>
      </c>
      <c r="F335" s="36">
        <v>3558.5</v>
      </c>
      <c r="G335" s="36">
        <v>3418</v>
      </c>
      <c r="H335" s="36">
        <v>3861.8</v>
      </c>
      <c r="I335" s="36">
        <v>4002.3</v>
      </c>
      <c r="J335" s="36">
        <v>4083.7000000000003</v>
      </c>
      <c r="K335" s="31">
        <v>3920.9</v>
      </c>
      <c r="L335" s="31">
        <v>3699</v>
      </c>
      <c r="M335" s="31">
        <v>2.1589499999999999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843.4</v>
      </c>
      <c r="D336" s="36">
        <v>863.93333333333339</v>
      </c>
      <c r="E336" s="36">
        <v>808.16666666666674</v>
      </c>
      <c r="F336" s="36">
        <v>772.93333333333339</v>
      </c>
      <c r="G336" s="36">
        <v>717.16666666666674</v>
      </c>
      <c r="H336" s="36">
        <v>899.16666666666674</v>
      </c>
      <c r="I336" s="36">
        <v>954.93333333333339</v>
      </c>
      <c r="J336" s="36">
        <v>990.16666666666674</v>
      </c>
      <c r="K336" s="31">
        <v>919.7</v>
      </c>
      <c r="L336" s="31">
        <v>828.7</v>
      </c>
      <c r="M336" s="31">
        <v>19.106750000000002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75.349999999999994</v>
      </c>
      <c r="D337" s="36">
        <v>77.100000000000009</v>
      </c>
      <c r="E337" s="36">
        <v>71.250000000000014</v>
      </c>
      <c r="F337" s="36">
        <v>67.150000000000006</v>
      </c>
      <c r="G337" s="36">
        <v>61.300000000000011</v>
      </c>
      <c r="H337" s="36">
        <v>81.200000000000017</v>
      </c>
      <c r="I337" s="36">
        <v>87.050000000000011</v>
      </c>
      <c r="J337" s="36">
        <v>91.15000000000002</v>
      </c>
      <c r="K337" s="31">
        <v>82.95</v>
      </c>
      <c r="L337" s="31">
        <v>73</v>
      </c>
      <c r="M337" s="31">
        <v>252.17565999999999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160.55000000000001</v>
      </c>
      <c r="D338" s="36">
        <v>163.38333333333333</v>
      </c>
      <c r="E338" s="36">
        <v>155.81666666666666</v>
      </c>
      <c r="F338" s="36">
        <v>151.08333333333334</v>
      </c>
      <c r="G338" s="36">
        <v>143.51666666666668</v>
      </c>
      <c r="H338" s="36">
        <v>168.11666666666665</v>
      </c>
      <c r="I338" s="36">
        <v>175.68333333333331</v>
      </c>
      <c r="J338" s="36">
        <v>180.41666666666663</v>
      </c>
      <c r="K338" s="31">
        <v>170.95</v>
      </c>
      <c r="L338" s="31">
        <v>158.65</v>
      </c>
      <c r="M338" s="31">
        <v>71.402869999999993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25097.75</v>
      </c>
      <c r="D339" s="36">
        <v>25310.466666666664</v>
      </c>
      <c r="E339" s="36">
        <v>24842.483333333326</v>
      </c>
      <c r="F339" s="36">
        <v>24587.216666666664</v>
      </c>
      <c r="G339" s="36">
        <v>24119.233333333326</v>
      </c>
      <c r="H339" s="36">
        <v>25565.733333333326</v>
      </c>
      <c r="I339" s="36">
        <v>26033.716666666664</v>
      </c>
      <c r="J339" s="36">
        <v>26288.983333333326</v>
      </c>
      <c r="K339" s="31">
        <v>25778.45</v>
      </c>
      <c r="L339" s="31">
        <v>25055.200000000001</v>
      </c>
      <c r="M339" s="31">
        <v>1.4448799999999999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83.15</v>
      </c>
      <c r="D340" s="36">
        <v>85.616666666666674</v>
      </c>
      <c r="E340" s="36">
        <v>79.533333333333346</v>
      </c>
      <c r="F340" s="36">
        <v>75.916666666666671</v>
      </c>
      <c r="G340" s="36">
        <v>69.833333333333343</v>
      </c>
      <c r="H340" s="36">
        <v>89.233333333333348</v>
      </c>
      <c r="I340" s="36">
        <v>95.316666666666663</v>
      </c>
      <c r="J340" s="36">
        <v>98.933333333333351</v>
      </c>
      <c r="K340" s="31">
        <v>91.7</v>
      </c>
      <c r="L340" s="31">
        <v>82</v>
      </c>
      <c r="M340" s="31">
        <v>113.28597000000001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60.35</v>
      </c>
      <c r="D341" s="36">
        <v>61.25</v>
      </c>
      <c r="E341" s="36">
        <v>57.099999999999994</v>
      </c>
      <c r="F341" s="36">
        <v>53.849999999999994</v>
      </c>
      <c r="G341" s="36">
        <v>49.699999999999989</v>
      </c>
      <c r="H341" s="36">
        <v>64.5</v>
      </c>
      <c r="I341" s="36">
        <v>68.650000000000006</v>
      </c>
      <c r="J341" s="36">
        <v>71.900000000000006</v>
      </c>
      <c r="K341" s="31">
        <v>65.400000000000006</v>
      </c>
      <c r="L341" s="31">
        <v>58</v>
      </c>
      <c r="M341" s="31">
        <v>297.51533000000001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459.6</v>
      </c>
      <c r="D342" s="36">
        <v>467.2</v>
      </c>
      <c r="E342" s="36">
        <v>445.4</v>
      </c>
      <c r="F342" s="36">
        <v>431.2</v>
      </c>
      <c r="G342" s="36">
        <v>409.4</v>
      </c>
      <c r="H342" s="36">
        <v>481.4</v>
      </c>
      <c r="I342" s="36">
        <v>503.20000000000005</v>
      </c>
      <c r="J342" s="36">
        <v>517.4</v>
      </c>
      <c r="K342" s="31">
        <v>489</v>
      </c>
      <c r="L342" s="31">
        <v>453</v>
      </c>
      <c r="M342" s="31">
        <v>63.184890000000003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198.55</v>
      </c>
      <c r="D343" s="36">
        <v>205.31666666666669</v>
      </c>
      <c r="E343" s="36">
        <v>190.18333333333339</v>
      </c>
      <c r="F343" s="36">
        <v>181.81666666666669</v>
      </c>
      <c r="G343" s="36">
        <v>166.68333333333339</v>
      </c>
      <c r="H343" s="36">
        <v>213.68333333333339</v>
      </c>
      <c r="I343" s="36">
        <v>228.81666666666666</v>
      </c>
      <c r="J343" s="36">
        <v>237.18333333333339</v>
      </c>
      <c r="K343" s="31">
        <v>220.45</v>
      </c>
      <c r="L343" s="31">
        <v>196.95</v>
      </c>
      <c r="M343" s="31">
        <v>84.246290000000002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183.4</v>
      </c>
      <c r="D344" s="36">
        <v>187.96666666666667</v>
      </c>
      <c r="E344" s="36">
        <v>177.28333333333333</v>
      </c>
      <c r="F344" s="36">
        <v>171.16666666666666</v>
      </c>
      <c r="G344" s="36">
        <v>160.48333333333332</v>
      </c>
      <c r="H344" s="36">
        <v>194.08333333333334</v>
      </c>
      <c r="I344" s="36">
        <v>204.76666666666668</v>
      </c>
      <c r="J344" s="36">
        <v>210.88333333333335</v>
      </c>
      <c r="K344" s="31">
        <v>198.65</v>
      </c>
      <c r="L344" s="31">
        <v>181.85</v>
      </c>
      <c r="M344" s="31">
        <v>163.17195000000001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48.05</v>
      </c>
      <c r="D345" s="36">
        <v>49.199999999999996</v>
      </c>
      <c r="E345" s="36">
        <v>45.999999999999993</v>
      </c>
      <c r="F345" s="36">
        <v>43.949999999999996</v>
      </c>
      <c r="G345" s="36">
        <v>40.749999999999993</v>
      </c>
      <c r="H345" s="36">
        <v>51.249999999999993</v>
      </c>
      <c r="I345" s="36">
        <v>54.449999999999996</v>
      </c>
      <c r="J345" s="36">
        <v>56.499999999999993</v>
      </c>
      <c r="K345" s="31">
        <v>52.4</v>
      </c>
      <c r="L345" s="31">
        <v>47.15</v>
      </c>
      <c r="M345" s="31">
        <v>112.67700000000001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256.5</v>
      </c>
      <c r="D346" s="36">
        <v>262.34999999999997</v>
      </c>
      <c r="E346" s="36">
        <v>248.39999999999992</v>
      </c>
      <c r="F346" s="36">
        <v>240.29999999999995</v>
      </c>
      <c r="G346" s="36">
        <v>226.34999999999991</v>
      </c>
      <c r="H346" s="36">
        <v>270.44999999999993</v>
      </c>
      <c r="I346" s="36">
        <v>284.39999999999998</v>
      </c>
      <c r="J346" s="36">
        <v>292.49999999999994</v>
      </c>
      <c r="K346" s="31">
        <v>276.3</v>
      </c>
      <c r="L346" s="31">
        <v>254.25</v>
      </c>
      <c r="M346" s="31">
        <v>26.420310000000001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297.64999999999998</v>
      </c>
      <c r="D347" s="36">
        <v>302.05</v>
      </c>
      <c r="E347" s="36">
        <v>290.75</v>
      </c>
      <c r="F347" s="36">
        <v>283.84999999999997</v>
      </c>
      <c r="G347" s="36">
        <v>272.54999999999995</v>
      </c>
      <c r="H347" s="36">
        <v>308.95000000000005</v>
      </c>
      <c r="I347" s="36">
        <v>320.25000000000011</v>
      </c>
      <c r="J347" s="36">
        <v>327.15000000000009</v>
      </c>
      <c r="K347" s="31">
        <v>313.35000000000002</v>
      </c>
      <c r="L347" s="31">
        <v>295.14999999999998</v>
      </c>
      <c r="M347" s="31">
        <v>234.97233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364.95</v>
      </c>
      <c r="D348" s="36">
        <v>368.98333333333335</v>
      </c>
      <c r="E348" s="36">
        <v>354.9666666666667</v>
      </c>
      <c r="F348" s="36">
        <v>344.98333333333335</v>
      </c>
      <c r="G348" s="36">
        <v>330.9666666666667</v>
      </c>
      <c r="H348" s="36">
        <v>378.9666666666667</v>
      </c>
      <c r="I348" s="36">
        <v>392.98333333333335</v>
      </c>
      <c r="J348" s="36">
        <v>402.9666666666667</v>
      </c>
      <c r="K348" s="31">
        <v>383</v>
      </c>
      <c r="L348" s="31">
        <v>359</v>
      </c>
      <c r="M348" s="31">
        <v>3.8185199999999999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1381.15</v>
      </c>
      <c r="D349" s="36">
        <v>1394.1666666666667</v>
      </c>
      <c r="E349" s="36">
        <v>1356.1333333333334</v>
      </c>
      <c r="F349" s="36">
        <v>1331.1166666666668</v>
      </c>
      <c r="G349" s="36">
        <v>1293.0833333333335</v>
      </c>
      <c r="H349" s="36">
        <v>1419.1833333333334</v>
      </c>
      <c r="I349" s="36">
        <v>1457.2166666666667</v>
      </c>
      <c r="J349" s="36">
        <v>1482.2333333333333</v>
      </c>
      <c r="K349" s="31">
        <v>1432.2</v>
      </c>
      <c r="L349" s="31">
        <v>1369.15</v>
      </c>
      <c r="M349" s="31">
        <v>7.88483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203.2</v>
      </c>
      <c r="D350" s="36">
        <v>205.38333333333333</v>
      </c>
      <c r="E350" s="36">
        <v>198.76666666666665</v>
      </c>
      <c r="F350" s="36">
        <v>194.33333333333331</v>
      </c>
      <c r="G350" s="36">
        <v>187.71666666666664</v>
      </c>
      <c r="H350" s="36">
        <v>209.81666666666666</v>
      </c>
      <c r="I350" s="36">
        <v>216.43333333333334</v>
      </c>
      <c r="J350" s="36">
        <v>220.86666666666667</v>
      </c>
      <c r="K350" s="31">
        <v>212</v>
      </c>
      <c r="L350" s="31">
        <v>200.95</v>
      </c>
      <c r="M350" s="31">
        <v>577.62576000000001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360.6</v>
      </c>
      <c r="D351" s="36">
        <v>370.58333333333331</v>
      </c>
      <c r="E351" s="36">
        <v>334.76666666666665</v>
      </c>
      <c r="F351" s="36">
        <v>308.93333333333334</v>
      </c>
      <c r="G351" s="36">
        <v>273.11666666666667</v>
      </c>
      <c r="H351" s="36">
        <v>396.41666666666663</v>
      </c>
      <c r="I351" s="36">
        <v>432.23333333333335</v>
      </c>
      <c r="J351" s="36">
        <v>458.06666666666661</v>
      </c>
      <c r="K351" s="31">
        <v>406.4</v>
      </c>
      <c r="L351" s="31">
        <v>344.75</v>
      </c>
      <c r="M351" s="31">
        <v>414.42086999999998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1212.25</v>
      </c>
      <c r="D352" s="36">
        <v>1235.6333333333334</v>
      </c>
      <c r="E352" s="36">
        <v>1169.2666666666669</v>
      </c>
      <c r="F352" s="36">
        <v>1126.2833333333335</v>
      </c>
      <c r="G352" s="36">
        <v>1059.916666666667</v>
      </c>
      <c r="H352" s="36">
        <v>1278.6166666666668</v>
      </c>
      <c r="I352" s="36">
        <v>1344.9833333333331</v>
      </c>
      <c r="J352" s="36">
        <v>1387.9666666666667</v>
      </c>
      <c r="K352" s="31">
        <v>1302</v>
      </c>
      <c r="L352" s="31">
        <v>1192.6500000000001</v>
      </c>
      <c r="M352" s="31">
        <v>12.814640000000001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615.15</v>
      </c>
      <c r="D353" s="36">
        <v>620.36666666666667</v>
      </c>
      <c r="E353" s="36">
        <v>604.7833333333333</v>
      </c>
      <c r="F353" s="36">
        <v>594.41666666666663</v>
      </c>
      <c r="G353" s="36">
        <v>578.83333333333326</v>
      </c>
      <c r="H353" s="36">
        <v>630.73333333333335</v>
      </c>
      <c r="I353" s="36">
        <v>646.31666666666661</v>
      </c>
      <c r="J353" s="36">
        <v>656.68333333333339</v>
      </c>
      <c r="K353" s="31">
        <v>635.95000000000005</v>
      </c>
      <c r="L353" s="31">
        <v>610</v>
      </c>
      <c r="M353" s="31">
        <v>144.09675999999999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4187.1000000000004</v>
      </c>
      <c r="D354" s="36">
        <v>4250.5833333333339</v>
      </c>
      <c r="E354" s="36">
        <v>4103.6166666666677</v>
      </c>
      <c r="F354" s="36">
        <v>4020.1333333333341</v>
      </c>
      <c r="G354" s="36">
        <v>3873.1666666666679</v>
      </c>
      <c r="H354" s="36">
        <v>4334.0666666666675</v>
      </c>
      <c r="I354" s="36">
        <v>4481.0333333333347</v>
      </c>
      <c r="J354" s="36">
        <v>4564.5166666666673</v>
      </c>
      <c r="K354" s="31">
        <v>4397.55</v>
      </c>
      <c r="L354" s="31">
        <v>4167.1000000000004</v>
      </c>
      <c r="M354" s="31">
        <v>1.90164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227.1</v>
      </c>
      <c r="D355" s="36">
        <v>232.70000000000002</v>
      </c>
      <c r="E355" s="36">
        <v>219.40000000000003</v>
      </c>
      <c r="F355" s="36">
        <v>211.70000000000002</v>
      </c>
      <c r="G355" s="36">
        <v>198.40000000000003</v>
      </c>
      <c r="H355" s="36">
        <v>240.40000000000003</v>
      </c>
      <c r="I355" s="36">
        <v>253.70000000000005</v>
      </c>
      <c r="J355" s="36">
        <v>261.40000000000003</v>
      </c>
      <c r="K355" s="31">
        <v>246</v>
      </c>
      <c r="L355" s="31">
        <v>225</v>
      </c>
      <c r="M355" s="31">
        <v>32.129289999999997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37013.4</v>
      </c>
      <c r="D356" s="36">
        <v>37334.466666666667</v>
      </c>
      <c r="E356" s="36">
        <v>36478.933333333334</v>
      </c>
      <c r="F356" s="36">
        <v>35944.466666666667</v>
      </c>
      <c r="G356" s="36">
        <v>35088.933333333334</v>
      </c>
      <c r="H356" s="36">
        <v>37868.933333333334</v>
      </c>
      <c r="I356" s="36">
        <v>38724.466666666674</v>
      </c>
      <c r="J356" s="36">
        <v>39258.933333333334</v>
      </c>
      <c r="K356" s="31">
        <v>38190</v>
      </c>
      <c r="L356" s="31">
        <v>36800</v>
      </c>
      <c r="M356" s="31">
        <v>0.22772999999999999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1529.45</v>
      </c>
      <c r="D357" s="36">
        <v>1550.7333333333333</v>
      </c>
      <c r="E357" s="36">
        <v>1492.7166666666667</v>
      </c>
      <c r="F357" s="36">
        <v>1455.9833333333333</v>
      </c>
      <c r="G357" s="36">
        <v>1397.9666666666667</v>
      </c>
      <c r="H357" s="36">
        <v>1587.4666666666667</v>
      </c>
      <c r="I357" s="36">
        <v>1645.4833333333336</v>
      </c>
      <c r="J357" s="36">
        <v>1682.2166666666667</v>
      </c>
      <c r="K357" s="31">
        <v>1608.75</v>
      </c>
      <c r="L357" s="31">
        <v>1514</v>
      </c>
      <c r="M357" s="31">
        <v>7.8642700000000003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756.6</v>
      </c>
      <c r="D358" s="36">
        <v>769.58333333333337</v>
      </c>
      <c r="E358" s="36">
        <v>722.56666666666672</v>
      </c>
      <c r="F358" s="36">
        <v>688.5333333333333</v>
      </c>
      <c r="G358" s="36">
        <v>641.51666666666665</v>
      </c>
      <c r="H358" s="36">
        <v>803.61666666666679</v>
      </c>
      <c r="I358" s="36">
        <v>850.63333333333344</v>
      </c>
      <c r="J358" s="36">
        <v>884.66666666666686</v>
      </c>
      <c r="K358" s="31">
        <v>816.6</v>
      </c>
      <c r="L358" s="31">
        <v>735.55</v>
      </c>
      <c r="M358" s="31">
        <v>14.288360000000001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246</v>
      </c>
      <c r="D359" s="36">
        <v>250.43333333333331</v>
      </c>
      <c r="E359" s="36">
        <v>239.56666666666661</v>
      </c>
      <c r="F359" s="36">
        <v>233.1333333333333</v>
      </c>
      <c r="G359" s="36">
        <v>222.26666666666659</v>
      </c>
      <c r="H359" s="36">
        <v>256.86666666666662</v>
      </c>
      <c r="I359" s="36">
        <v>267.73333333333335</v>
      </c>
      <c r="J359" s="36">
        <v>274.16666666666663</v>
      </c>
      <c r="K359" s="31">
        <v>261.3</v>
      </c>
      <c r="L359" s="31">
        <v>244</v>
      </c>
      <c r="M359" s="31">
        <v>33.300229999999999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6996.6</v>
      </c>
      <c r="D360" s="36">
        <v>7075.9333333333334</v>
      </c>
      <c r="E360" s="36">
        <v>6877.666666666667</v>
      </c>
      <c r="F360" s="36">
        <v>6758.7333333333336</v>
      </c>
      <c r="G360" s="36">
        <v>6560.4666666666672</v>
      </c>
      <c r="H360" s="36">
        <v>7194.8666666666668</v>
      </c>
      <c r="I360" s="36">
        <v>7393.1333333333332</v>
      </c>
      <c r="J360" s="36">
        <v>7512.0666666666666</v>
      </c>
      <c r="K360" s="31">
        <v>7274.2</v>
      </c>
      <c r="L360" s="31">
        <v>6957</v>
      </c>
      <c r="M360" s="31">
        <v>3.8576299999999999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208.85</v>
      </c>
      <c r="D361" s="36">
        <v>211.68333333333331</v>
      </c>
      <c r="E361" s="36">
        <v>204.91666666666663</v>
      </c>
      <c r="F361" s="36">
        <v>200.98333333333332</v>
      </c>
      <c r="G361" s="36">
        <v>194.21666666666664</v>
      </c>
      <c r="H361" s="36">
        <v>215.61666666666662</v>
      </c>
      <c r="I361" s="36">
        <v>222.38333333333333</v>
      </c>
      <c r="J361" s="36">
        <v>226.31666666666661</v>
      </c>
      <c r="K361" s="31">
        <v>218.45</v>
      </c>
      <c r="L361" s="31">
        <v>207.75</v>
      </c>
      <c r="M361" s="31">
        <v>69.145300000000006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4240</v>
      </c>
      <c r="D362" s="36">
        <v>4231.8166666666666</v>
      </c>
      <c r="E362" s="36">
        <v>4209.1833333333334</v>
      </c>
      <c r="F362" s="36">
        <v>4178.3666666666668</v>
      </c>
      <c r="G362" s="36">
        <v>4155.7333333333336</v>
      </c>
      <c r="H362" s="36">
        <v>4262.6333333333332</v>
      </c>
      <c r="I362" s="36">
        <v>4285.2666666666664</v>
      </c>
      <c r="J362" s="36">
        <v>4316.083333333333</v>
      </c>
      <c r="K362" s="31">
        <v>4254.45</v>
      </c>
      <c r="L362" s="31">
        <v>4201</v>
      </c>
      <c r="M362" s="31">
        <v>0.25530000000000003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2207.75</v>
      </c>
      <c r="D363" s="36">
        <v>2233.5333333333333</v>
      </c>
      <c r="E363" s="36">
        <v>2156.6666666666665</v>
      </c>
      <c r="F363" s="36">
        <v>2105.583333333333</v>
      </c>
      <c r="G363" s="36">
        <v>2028.7166666666662</v>
      </c>
      <c r="H363" s="36">
        <v>2284.6166666666668</v>
      </c>
      <c r="I363" s="36">
        <v>2361.4833333333336</v>
      </c>
      <c r="J363" s="36">
        <v>2412.5666666666671</v>
      </c>
      <c r="K363" s="31">
        <v>2310.4</v>
      </c>
      <c r="L363" s="31">
        <v>2182.4499999999998</v>
      </c>
      <c r="M363" s="31">
        <v>2.6274099999999998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3370.55</v>
      </c>
      <c r="D364" s="36">
        <v>3395.7166666666667</v>
      </c>
      <c r="E364" s="36">
        <v>3328.4333333333334</v>
      </c>
      <c r="F364" s="36">
        <v>3286.3166666666666</v>
      </c>
      <c r="G364" s="36">
        <v>3219.0333333333333</v>
      </c>
      <c r="H364" s="36">
        <v>3437.8333333333335</v>
      </c>
      <c r="I364" s="36">
        <v>3505.1166666666672</v>
      </c>
      <c r="J364" s="36">
        <v>3547.2333333333336</v>
      </c>
      <c r="K364" s="31">
        <v>3463</v>
      </c>
      <c r="L364" s="31">
        <v>3353.6</v>
      </c>
      <c r="M364" s="31">
        <v>11.27059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2584.1999999999998</v>
      </c>
      <c r="D365" s="36">
        <v>2608.0166666666664</v>
      </c>
      <c r="E365" s="36">
        <v>2545.0333333333328</v>
      </c>
      <c r="F365" s="36">
        <v>2505.8666666666663</v>
      </c>
      <c r="G365" s="36">
        <v>2442.8833333333328</v>
      </c>
      <c r="H365" s="36">
        <v>2647.1833333333329</v>
      </c>
      <c r="I365" s="36">
        <v>2710.1666666666665</v>
      </c>
      <c r="J365" s="36">
        <v>2749.333333333333</v>
      </c>
      <c r="K365" s="31">
        <v>2671</v>
      </c>
      <c r="L365" s="31">
        <v>2568.85</v>
      </c>
      <c r="M365" s="31">
        <v>5.97865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885.35</v>
      </c>
      <c r="D366" s="36">
        <v>900.46666666666658</v>
      </c>
      <c r="E366" s="36">
        <v>859.93333333333317</v>
      </c>
      <c r="F366" s="36">
        <v>834.51666666666654</v>
      </c>
      <c r="G366" s="36">
        <v>793.98333333333312</v>
      </c>
      <c r="H366" s="36">
        <v>925.88333333333321</v>
      </c>
      <c r="I366" s="36">
        <v>966.41666666666674</v>
      </c>
      <c r="J366" s="36">
        <v>991.83333333333326</v>
      </c>
      <c r="K366" s="31">
        <v>941</v>
      </c>
      <c r="L366" s="31">
        <v>875.05</v>
      </c>
      <c r="M366" s="31">
        <v>60.248330000000003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124.3</v>
      </c>
      <c r="D367" s="36">
        <v>126.14999999999999</v>
      </c>
      <c r="E367" s="36">
        <v>120.14999999999998</v>
      </c>
      <c r="F367" s="36">
        <v>115.99999999999999</v>
      </c>
      <c r="G367" s="36">
        <v>109.99999999999997</v>
      </c>
      <c r="H367" s="36">
        <v>130.29999999999998</v>
      </c>
      <c r="I367" s="36">
        <v>136.30000000000001</v>
      </c>
      <c r="J367" s="36">
        <v>140.44999999999999</v>
      </c>
      <c r="K367" s="31">
        <v>132.15</v>
      </c>
      <c r="L367" s="31">
        <v>122</v>
      </c>
      <c r="M367" s="31">
        <v>89.80565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782</v>
      </c>
      <c r="D368" s="36">
        <v>793.33333333333337</v>
      </c>
      <c r="E368" s="36">
        <v>763.66666666666674</v>
      </c>
      <c r="F368" s="36">
        <v>745.33333333333337</v>
      </c>
      <c r="G368" s="36">
        <v>715.66666666666674</v>
      </c>
      <c r="H368" s="36">
        <v>811.66666666666674</v>
      </c>
      <c r="I368" s="36">
        <v>841.33333333333348</v>
      </c>
      <c r="J368" s="36">
        <v>859.66666666666674</v>
      </c>
      <c r="K368" s="31">
        <v>823</v>
      </c>
      <c r="L368" s="31">
        <v>775</v>
      </c>
      <c r="M368" s="31">
        <v>3.1052399999999998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337.75</v>
      </c>
      <c r="D369" s="36">
        <v>340.51666666666665</v>
      </c>
      <c r="E369" s="36">
        <v>328.73333333333329</v>
      </c>
      <c r="F369" s="36">
        <v>319.71666666666664</v>
      </c>
      <c r="G369" s="36">
        <v>307.93333333333328</v>
      </c>
      <c r="H369" s="36">
        <v>349.5333333333333</v>
      </c>
      <c r="I369" s="36">
        <v>361.31666666666661</v>
      </c>
      <c r="J369" s="36">
        <v>370.33333333333331</v>
      </c>
      <c r="K369" s="31">
        <v>352.3</v>
      </c>
      <c r="L369" s="31">
        <v>331.5</v>
      </c>
      <c r="M369" s="31">
        <v>5.3006399999999996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1477.05</v>
      </c>
      <c r="D370" s="36">
        <v>1483.6499999999999</v>
      </c>
      <c r="E370" s="36">
        <v>1448.3999999999996</v>
      </c>
      <c r="F370" s="36">
        <v>1419.7499999999998</v>
      </c>
      <c r="G370" s="36">
        <v>1384.4999999999995</v>
      </c>
      <c r="H370" s="36">
        <v>1512.2999999999997</v>
      </c>
      <c r="I370" s="36">
        <v>1547.5500000000002</v>
      </c>
      <c r="J370" s="36">
        <v>1576.1999999999998</v>
      </c>
      <c r="K370" s="31">
        <v>1518.9</v>
      </c>
      <c r="L370" s="31">
        <v>1455</v>
      </c>
      <c r="M370" s="31">
        <v>0.51519000000000004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5498</v>
      </c>
      <c r="D371" s="36">
        <v>5547.666666666667</v>
      </c>
      <c r="E371" s="36">
        <v>5411.3333333333339</v>
      </c>
      <c r="F371" s="36">
        <v>5324.666666666667</v>
      </c>
      <c r="G371" s="36">
        <v>5188.3333333333339</v>
      </c>
      <c r="H371" s="36">
        <v>5634.3333333333339</v>
      </c>
      <c r="I371" s="36">
        <v>5770.6666666666679</v>
      </c>
      <c r="J371" s="36">
        <v>5857.3333333333339</v>
      </c>
      <c r="K371" s="31">
        <v>5684</v>
      </c>
      <c r="L371" s="31">
        <v>5461</v>
      </c>
      <c r="M371" s="31">
        <v>3.4507500000000002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1011.5</v>
      </c>
      <c r="D372" s="36">
        <v>1019.9833333333332</v>
      </c>
      <c r="E372" s="36">
        <v>997.01666666666642</v>
      </c>
      <c r="F372" s="36">
        <v>982.53333333333319</v>
      </c>
      <c r="G372" s="36">
        <v>959.56666666666638</v>
      </c>
      <c r="H372" s="36">
        <v>1034.4666666666665</v>
      </c>
      <c r="I372" s="36">
        <v>1057.4333333333334</v>
      </c>
      <c r="J372" s="36">
        <v>1071.9166666666665</v>
      </c>
      <c r="K372" s="31">
        <v>1042.95</v>
      </c>
      <c r="L372" s="31">
        <v>1005.5</v>
      </c>
      <c r="M372" s="31">
        <v>1.2729299999999999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439.85</v>
      </c>
      <c r="D373" s="36">
        <v>442.98333333333335</v>
      </c>
      <c r="E373" s="36">
        <v>433.61666666666667</v>
      </c>
      <c r="F373" s="36">
        <v>427.38333333333333</v>
      </c>
      <c r="G373" s="36">
        <v>418.01666666666665</v>
      </c>
      <c r="H373" s="36">
        <v>449.2166666666667</v>
      </c>
      <c r="I373" s="36">
        <v>458.58333333333337</v>
      </c>
      <c r="J373" s="36">
        <v>464.81666666666672</v>
      </c>
      <c r="K373" s="31">
        <v>452.35</v>
      </c>
      <c r="L373" s="31">
        <v>436.75</v>
      </c>
      <c r="M373" s="31">
        <v>48.199730000000002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381.85</v>
      </c>
      <c r="D374" s="36">
        <v>390.26666666666665</v>
      </c>
      <c r="E374" s="36">
        <v>368.5333333333333</v>
      </c>
      <c r="F374" s="36">
        <v>355.21666666666664</v>
      </c>
      <c r="G374" s="36">
        <v>333.48333333333329</v>
      </c>
      <c r="H374" s="36">
        <v>403.58333333333331</v>
      </c>
      <c r="I374" s="36">
        <v>425.31666666666666</v>
      </c>
      <c r="J374" s="36">
        <v>438.63333333333333</v>
      </c>
      <c r="K374" s="31">
        <v>412</v>
      </c>
      <c r="L374" s="31">
        <v>376.95</v>
      </c>
      <c r="M374" s="31">
        <v>222.11254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227.15</v>
      </c>
      <c r="D375" s="36">
        <v>229.58333333333334</v>
      </c>
      <c r="E375" s="36">
        <v>223.76666666666668</v>
      </c>
      <c r="F375" s="36">
        <v>220.38333333333333</v>
      </c>
      <c r="G375" s="36">
        <v>214.56666666666666</v>
      </c>
      <c r="H375" s="36">
        <v>232.9666666666667</v>
      </c>
      <c r="I375" s="36">
        <v>238.78333333333336</v>
      </c>
      <c r="J375" s="36">
        <v>242.16666666666671</v>
      </c>
      <c r="K375" s="31">
        <v>235.4</v>
      </c>
      <c r="L375" s="31">
        <v>226.2</v>
      </c>
      <c r="M375" s="31">
        <v>204.00245000000001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536.70000000000005</v>
      </c>
      <c r="D376" s="36">
        <v>544.9</v>
      </c>
      <c r="E376" s="36">
        <v>524.79999999999995</v>
      </c>
      <c r="F376" s="36">
        <v>512.9</v>
      </c>
      <c r="G376" s="36">
        <v>492.79999999999995</v>
      </c>
      <c r="H376" s="36">
        <v>556.79999999999995</v>
      </c>
      <c r="I376" s="36">
        <v>576.90000000000009</v>
      </c>
      <c r="J376" s="36">
        <v>588.79999999999995</v>
      </c>
      <c r="K376" s="31">
        <v>565</v>
      </c>
      <c r="L376" s="31">
        <v>533</v>
      </c>
      <c r="M376" s="31">
        <v>15.25304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1108.4000000000001</v>
      </c>
      <c r="D377" s="36">
        <v>1110.6166666666668</v>
      </c>
      <c r="E377" s="36">
        <v>1077.7833333333335</v>
      </c>
      <c r="F377" s="36">
        <v>1047.1666666666667</v>
      </c>
      <c r="G377" s="36">
        <v>1014.3333333333335</v>
      </c>
      <c r="H377" s="36">
        <v>1141.2333333333336</v>
      </c>
      <c r="I377" s="36">
        <v>1174.0666666666666</v>
      </c>
      <c r="J377" s="36">
        <v>1204.6833333333336</v>
      </c>
      <c r="K377" s="31">
        <v>1143.45</v>
      </c>
      <c r="L377" s="31">
        <v>1080</v>
      </c>
      <c r="M377" s="31">
        <v>7.5895799999999998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698.35</v>
      </c>
      <c r="D378" s="36">
        <v>711.55000000000007</v>
      </c>
      <c r="E378" s="36">
        <v>674.80000000000018</v>
      </c>
      <c r="F378" s="36">
        <v>651.25000000000011</v>
      </c>
      <c r="G378" s="36">
        <v>614.50000000000023</v>
      </c>
      <c r="H378" s="36">
        <v>735.10000000000014</v>
      </c>
      <c r="I378" s="36">
        <v>771.84999999999991</v>
      </c>
      <c r="J378" s="36">
        <v>795.40000000000009</v>
      </c>
      <c r="K378" s="31">
        <v>748.3</v>
      </c>
      <c r="L378" s="31">
        <v>688</v>
      </c>
      <c r="M378" s="31">
        <v>3.8261500000000002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174.95</v>
      </c>
      <c r="D379" s="36">
        <v>178.71666666666667</v>
      </c>
      <c r="E379" s="36">
        <v>168.63333333333333</v>
      </c>
      <c r="F379" s="36">
        <v>162.31666666666666</v>
      </c>
      <c r="G379" s="36">
        <v>152.23333333333332</v>
      </c>
      <c r="H379" s="36">
        <v>185.03333333333333</v>
      </c>
      <c r="I379" s="36">
        <v>195.11666666666665</v>
      </c>
      <c r="J379" s="36">
        <v>201.43333333333334</v>
      </c>
      <c r="K379" s="31">
        <v>188.8</v>
      </c>
      <c r="L379" s="31">
        <v>172.4</v>
      </c>
      <c r="M379" s="31">
        <v>11.998239999999999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17052.849999999999</v>
      </c>
      <c r="D380" s="36">
        <v>17152.850000000002</v>
      </c>
      <c r="E380" s="36">
        <v>16835.700000000004</v>
      </c>
      <c r="F380" s="36">
        <v>16618.550000000003</v>
      </c>
      <c r="G380" s="36">
        <v>16301.400000000005</v>
      </c>
      <c r="H380" s="36">
        <v>17370.000000000004</v>
      </c>
      <c r="I380" s="36">
        <v>17687.150000000005</v>
      </c>
      <c r="J380" s="36">
        <v>17904.300000000003</v>
      </c>
      <c r="K380" s="31">
        <v>17470</v>
      </c>
      <c r="L380" s="31">
        <v>16935.7</v>
      </c>
      <c r="M380" s="31">
        <v>5.6259999999999998E-2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86.85</v>
      </c>
      <c r="D381" s="36">
        <v>88.416666666666671</v>
      </c>
      <c r="E381" s="36">
        <v>84.63333333333334</v>
      </c>
      <c r="F381" s="36">
        <v>82.416666666666671</v>
      </c>
      <c r="G381" s="36">
        <v>78.63333333333334</v>
      </c>
      <c r="H381" s="36">
        <v>90.63333333333334</v>
      </c>
      <c r="I381" s="36">
        <v>94.416666666666671</v>
      </c>
      <c r="J381" s="36">
        <v>96.63333333333334</v>
      </c>
      <c r="K381" s="31">
        <v>92.2</v>
      </c>
      <c r="L381" s="31">
        <v>86.2</v>
      </c>
      <c r="M381" s="31">
        <v>753.53863999999999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1748.85</v>
      </c>
      <c r="D382" s="36">
        <v>1770.3833333333332</v>
      </c>
      <c r="E382" s="36">
        <v>1714.0666666666664</v>
      </c>
      <c r="F382" s="36">
        <v>1679.2833333333331</v>
      </c>
      <c r="G382" s="36">
        <v>1622.9666666666662</v>
      </c>
      <c r="H382" s="36">
        <v>1805.1666666666665</v>
      </c>
      <c r="I382" s="36">
        <v>1861.4833333333331</v>
      </c>
      <c r="J382" s="36">
        <v>1896.2666666666667</v>
      </c>
      <c r="K382" s="31">
        <v>1826.7</v>
      </c>
      <c r="L382" s="31">
        <v>1735.6</v>
      </c>
      <c r="M382" s="31">
        <v>7.9463200000000001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492.6</v>
      </c>
      <c r="D383" s="36">
        <v>502.2833333333333</v>
      </c>
      <c r="E383" s="36">
        <v>475.41666666666663</v>
      </c>
      <c r="F383" s="36">
        <v>458.23333333333335</v>
      </c>
      <c r="G383" s="36">
        <v>431.36666666666667</v>
      </c>
      <c r="H383" s="36">
        <v>519.46666666666658</v>
      </c>
      <c r="I383" s="36">
        <v>546.33333333333337</v>
      </c>
      <c r="J383" s="36">
        <v>563.51666666666654</v>
      </c>
      <c r="K383" s="31">
        <v>529.15</v>
      </c>
      <c r="L383" s="31">
        <v>485.1</v>
      </c>
      <c r="M383" s="31">
        <v>6.1387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1586.35</v>
      </c>
      <c r="D384" s="36">
        <v>1579</v>
      </c>
      <c r="E384" s="36">
        <v>1549</v>
      </c>
      <c r="F384" s="36">
        <v>1511.65</v>
      </c>
      <c r="G384" s="36">
        <v>1481.65</v>
      </c>
      <c r="H384" s="36">
        <v>1616.35</v>
      </c>
      <c r="I384" s="36">
        <v>1646.35</v>
      </c>
      <c r="J384" s="36">
        <v>1683.6999999999998</v>
      </c>
      <c r="K384" s="31">
        <v>1609</v>
      </c>
      <c r="L384" s="31">
        <v>1541.65</v>
      </c>
      <c r="M384" s="31">
        <v>8.8001900000000006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172.1</v>
      </c>
      <c r="D385" s="36">
        <v>176.53333333333333</v>
      </c>
      <c r="E385" s="36">
        <v>165.56666666666666</v>
      </c>
      <c r="F385" s="36">
        <v>159.03333333333333</v>
      </c>
      <c r="G385" s="36">
        <v>148.06666666666666</v>
      </c>
      <c r="H385" s="36">
        <v>183.06666666666666</v>
      </c>
      <c r="I385" s="36">
        <v>194.0333333333333</v>
      </c>
      <c r="J385" s="36">
        <v>200.56666666666666</v>
      </c>
      <c r="K385" s="31">
        <v>187.5</v>
      </c>
      <c r="L385" s="31">
        <v>170</v>
      </c>
      <c r="M385" s="31">
        <v>273.86563000000001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144.15</v>
      </c>
      <c r="D386" s="36">
        <v>146.04999999999998</v>
      </c>
      <c r="E386" s="36">
        <v>141.69999999999996</v>
      </c>
      <c r="F386" s="36">
        <v>139.24999999999997</v>
      </c>
      <c r="G386" s="36">
        <v>134.89999999999995</v>
      </c>
      <c r="H386" s="36">
        <v>148.49999999999997</v>
      </c>
      <c r="I386" s="36">
        <v>152.85</v>
      </c>
      <c r="J386" s="36">
        <v>155.29999999999998</v>
      </c>
      <c r="K386" s="31">
        <v>150.4</v>
      </c>
      <c r="L386" s="31">
        <v>143.6</v>
      </c>
      <c r="M386" s="31">
        <v>23.35399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1103</v>
      </c>
      <c r="D387" s="36">
        <v>1120.1666666666667</v>
      </c>
      <c r="E387" s="36">
        <v>1070.3833333333334</v>
      </c>
      <c r="F387" s="36">
        <v>1037.7666666666667</v>
      </c>
      <c r="G387" s="36">
        <v>987.98333333333335</v>
      </c>
      <c r="H387" s="36">
        <v>1152.7833333333335</v>
      </c>
      <c r="I387" s="36">
        <v>1202.5666666666668</v>
      </c>
      <c r="J387" s="36">
        <v>1235.1833333333336</v>
      </c>
      <c r="K387" s="31">
        <v>1169.95</v>
      </c>
      <c r="L387" s="31">
        <v>1087.55</v>
      </c>
      <c r="M387" s="31">
        <v>2.2792500000000002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355.6</v>
      </c>
      <c r="D388" s="36">
        <v>364.40000000000003</v>
      </c>
      <c r="E388" s="36">
        <v>344.20000000000005</v>
      </c>
      <c r="F388" s="36">
        <v>332.8</v>
      </c>
      <c r="G388" s="36">
        <v>312.60000000000002</v>
      </c>
      <c r="H388" s="36">
        <v>375.80000000000007</v>
      </c>
      <c r="I388" s="36">
        <v>396</v>
      </c>
      <c r="J388" s="36">
        <v>407.40000000000009</v>
      </c>
      <c r="K388" s="31">
        <v>384.6</v>
      </c>
      <c r="L388" s="31">
        <v>353</v>
      </c>
      <c r="M388" s="31">
        <v>58.507429999999999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241.7</v>
      </c>
      <c r="D389" s="36">
        <v>247.48333333333335</v>
      </c>
      <c r="E389" s="36">
        <v>234.9666666666667</v>
      </c>
      <c r="F389" s="36">
        <v>228.23333333333335</v>
      </c>
      <c r="G389" s="36">
        <v>215.7166666666667</v>
      </c>
      <c r="H389" s="36">
        <v>254.2166666666667</v>
      </c>
      <c r="I389" s="36">
        <v>266.73333333333335</v>
      </c>
      <c r="J389" s="36">
        <v>273.4666666666667</v>
      </c>
      <c r="K389" s="31">
        <v>260</v>
      </c>
      <c r="L389" s="31">
        <v>240.75</v>
      </c>
      <c r="M389" s="31">
        <v>11.26651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142.69999999999999</v>
      </c>
      <c r="D390" s="36">
        <v>147.20000000000002</v>
      </c>
      <c r="E390" s="36">
        <v>137.10000000000002</v>
      </c>
      <c r="F390" s="36">
        <v>131.5</v>
      </c>
      <c r="G390" s="36">
        <v>121.4</v>
      </c>
      <c r="H390" s="36">
        <v>152.80000000000004</v>
      </c>
      <c r="I390" s="36">
        <v>162.9</v>
      </c>
      <c r="J390" s="36">
        <v>168.50000000000006</v>
      </c>
      <c r="K390" s="31">
        <v>157.30000000000001</v>
      </c>
      <c r="L390" s="31">
        <v>141.6</v>
      </c>
      <c r="M390" s="31">
        <v>78.644919999999999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3375.6</v>
      </c>
      <c r="D391" s="36">
        <v>3403.9833333333336</v>
      </c>
      <c r="E391" s="36">
        <v>3322.9666666666672</v>
      </c>
      <c r="F391" s="36">
        <v>3270.3333333333335</v>
      </c>
      <c r="G391" s="36">
        <v>3189.3166666666671</v>
      </c>
      <c r="H391" s="36">
        <v>3456.6166666666672</v>
      </c>
      <c r="I391" s="36">
        <v>3537.6333333333337</v>
      </c>
      <c r="J391" s="36">
        <v>3590.2666666666673</v>
      </c>
      <c r="K391" s="31">
        <v>3485</v>
      </c>
      <c r="L391" s="31">
        <v>3351.35</v>
      </c>
      <c r="M391" s="31">
        <v>0.32040000000000002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75.099999999999994</v>
      </c>
      <c r="D392" s="36">
        <v>77.466666666666654</v>
      </c>
      <c r="E392" s="36">
        <v>69.633333333333312</v>
      </c>
      <c r="F392" s="36">
        <v>64.166666666666657</v>
      </c>
      <c r="G392" s="36">
        <v>56.333333333333314</v>
      </c>
      <c r="H392" s="36">
        <v>82.933333333333309</v>
      </c>
      <c r="I392" s="36">
        <v>90.766666666666652</v>
      </c>
      <c r="J392" s="36">
        <v>96.233333333333306</v>
      </c>
      <c r="K392" s="31">
        <v>85.3</v>
      </c>
      <c r="L392" s="31">
        <v>72</v>
      </c>
      <c r="M392" s="31">
        <v>144.82380000000001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1709.9</v>
      </c>
      <c r="D393" s="36">
        <v>1713.3166666666666</v>
      </c>
      <c r="E393" s="36">
        <v>1667.6333333333332</v>
      </c>
      <c r="F393" s="36">
        <v>1625.3666666666666</v>
      </c>
      <c r="G393" s="36">
        <v>1579.6833333333332</v>
      </c>
      <c r="H393" s="36">
        <v>1755.5833333333333</v>
      </c>
      <c r="I393" s="36">
        <v>1801.2666666666667</v>
      </c>
      <c r="J393" s="36">
        <v>1843.5333333333333</v>
      </c>
      <c r="K393" s="31">
        <v>1759</v>
      </c>
      <c r="L393" s="31">
        <v>1671.05</v>
      </c>
      <c r="M393" s="31">
        <v>3.06968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267.89999999999998</v>
      </c>
      <c r="D394" s="36">
        <v>273.33333333333331</v>
      </c>
      <c r="E394" s="36">
        <v>258.56666666666661</v>
      </c>
      <c r="F394" s="36">
        <v>249.23333333333329</v>
      </c>
      <c r="G394" s="36">
        <v>234.46666666666658</v>
      </c>
      <c r="H394" s="36">
        <v>282.66666666666663</v>
      </c>
      <c r="I394" s="36">
        <v>297.43333333333339</v>
      </c>
      <c r="J394" s="36">
        <v>306.76666666666665</v>
      </c>
      <c r="K394" s="31">
        <v>288.10000000000002</v>
      </c>
      <c r="L394" s="31">
        <v>264</v>
      </c>
      <c r="M394" s="31">
        <v>95.062049999999999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404.45</v>
      </c>
      <c r="D395" s="36">
        <v>414.86666666666662</v>
      </c>
      <c r="E395" s="36">
        <v>390.58333333333326</v>
      </c>
      <c r="F395" s="36">
        <v>376.71666666666664</v>
      </c>
      <c r="G395" s="36">
        <v>352.43333333333328</v>
      </c>
      <c r="H395" s="36">
        <v>428.73333333333323</v>
      </c>
      <c r="I395" s="36">
        <v>453.01666666666665</v>
      </c>
      <c r="J395" s="36">
        <v>466.88333333333321</v>
      </c>
      <c r="K395" s="31">
        <v>439.15</v>
      </c>
      <c r="L395" s="31">
        <v>401</v>
      </c>
      <c r="M395" s="31">
        <v>169.18062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173.65</v>
      </c>
      <c r="D396" s="36">
        <v>173.81666666666669</v>
      </c>
      <c r="E396" s="36">
        <v>170.63333333333338</v>
      </c>
      <c r="F396" s="36">
        <v>167.6166666666667</v>
      </c>
      <c r="G396" s="36">
        <v>164.43333333333339</v>
      </c>
      <c r="H396" s="36">
        <v>176.83333333333337</v>
      </c>
      <c r="I396" s="36">
        <v>180.01666666666671</v>
      </c>
      <c r="J396" s="36">
        <v>183.03333333333336</v>
      </c>
      <c r="K396" s="31">
        <v>177</v>
      </c>
      <c r="L396" s="31">
        <v>170.8</v>
      </c>
      <c r="M396" s="31">
        <v>21.212430000000001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898.8</v>
      </c>
      <c r="D397" s="36">
        <v>902.35</v>
      </c>
      <c r="E397" s="36">
        <v>891.5</v>
      </c>
      <c r="F397" s="36">
        <v>884.19999999999993</v>
      </c>
      <c r="G397" s="36">
        <v>873.34999999999991</v>
      </c>
      <c r="H397" s="36">
        <v>909.65000000000009</v>
      </c>
      <c r="I397" s="36">
        <v>920.50000000000023</v>
      </c>
      <c r="J397" s="36">
        <v>927.80000000000018</v>
      </c>
      <c r="K397" s="31">
        <v>913.2</v>
      </c>
      <c r="L397" s="31">
        <v>895.05</v>
      </c>
      <c r="M397" s="31">
        <v>1.16886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2527.15</v>
      </c>
      <c r="D398" s="36">
        <v>2548.6666666666665</v>
      </c>
      <c r="E398" s="36">
        <v>2498.4833333333331</v>
      </c>
      <c r="F398" s="36">
        <v>2469.8166666666666</v>
      </c>
      <c r="G398" s="36">
        <v>2419.6333333333332</v>
      </c>
      <c r="H398" s="36">
        <v>2577.333333333333</v>
      </c>
      <c r="I398" s="36">
        <v>2627.5166666666664</v>
      </c>
      <c r="J398" s="36">
        <v>2656.1833333333329</v>
      </c>
      <c r="K398" s="31">
        <v>2598.85</v>
      </c>
      <c r="L398" s="31">
        <v>2520</v>
      </c>
      <c r="M398" s="31">
        <v>88.683610000000002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110.15</v>
      </c>
      <c r="D399" s="36">
        <v>110.81666666666668</v>
      </c>
      <c r="E399" s="36">
        <v>108.43333333333335</v>
      </c>
      <c r="F399" s="36">
        <v>106.71666666666667</v>
      </c>
      <c r="G399" s="36">
        <v>104.33333333333334</v>
      </c>
      <c r="H399" s="36">
        <v>112.53333333333336</v>
      </c>
      <c r="I399" s="36">
        <v>114.91666666666669</v>
      </c>
      <c r="J399" s="36">
        <v>116.63333333333337</v>
      </c>
      <c r="K399" s="31">
        <v>113.2</v>
      </c>
      <c r="L399" s="31">
        <v>109.1</v>
      </c>
      <c r="M399" s="31">
        <v>25.586539999999999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765.6</v>
      </c>
      <c r="D400" s="36">
        <v>778.4</v>
      </c>
      <c r="E400" s="36">
        <v>743.3</v>
      </c>
      <c r="F400" s="36">
        <v>721</v>
      </c>
      <c r="G400" s="36">
        <v>685.9</v>
      </c>
      <c r="H400" s="36">
        <v>800.69999999999993</v>
      </c>
      <c r="I400" s="36">
        <v>835.80000000000007</v>
      </c>
      <c r="J400" s="36">
        <v>858.09999999999991</v>
      </c>
      <c r="K400" s="31">
        <v>813.5</v>
      </c>
      <c r="L400" s="31">
        <v>756.1</v>
      </c>
      <c r="M400" s="31">
        <v>12.39015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483.9</v>
      </c>
      <c r="D401" s="36">
        <v>494.43333333333334</v>
      </c>
      <c r="E401" s="36">
        <v>469.56666666666672</v>
      </c>
      <c r="F401" s="36">
        <v>455.23333333333341</v>
      </c>
      <c r="G401" s="36">
        <v>430.36666666666679</v>
      </c>
      <c r="H401" s="36">
        <v>508.76666666666665</v>
      </c>
      <c r="I401" s="36">
        <v>533.63333333333333</v>
      </c>
      <c r="J401" s="36">
        <v>547.96666666666658</v>
      </c>
      <c r="K401" s="31">
        <v>519.29999999999995</v>
      </c>
      <c r="L401" s="31">
        <v>480.1</v>
      </c>
      <c r="M401" s="31">
        <v>11.63815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787.35</v>
      </c>
      <c r="D402" s="36">
        <v>792.54999999999984</v>
      </c>
      <c r="E402" s="36">
        <v>765.09999999999968</v>
      </c>
      <c r="F402" s="36">
        <v>742.8499999999998</v>
      </c>
      <c r="G402" s="36">
        <v>715.39999999999964</v>
      </c>
      <c r="H402" s="36">
        <v>814.79999999999973</v>
      </c>
      <c r="I402" s="36">
        <v>842.24999999999977</v>
      </c>
      <c r="J402" s="36">
        <v>864.49999999999977</v>
      </c>
      <c r="K402" s="31">
        <v>820</v>
      </c>
      <c r="L402" s="31">
        <v>770.3</v>
      </c>
      <c r="M402" s="31">
        <v>1.14472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1583.45</v>
      </c>
      <c r="D403" s="36">
        <v>1595.3</v>
      </c>
      <c r="E403" s="36">
        <v>1563.25</v>
      </c>
      <c r="F403" s="36">
        <v>1543.05</v>
      </c>
      <c r="G403" s="36">
        <v>1511</v>
      </c>
      <c r="H403" s="36">
        <v>1615.5</v>
      </c>
      <c r="I403" s="36">
        <v>1647.5499999999997</v>
      </c>
      <c r="J403" s="36">
        <v>1667.75</v>
      </c>
      <c r="K403" s="31">
        <v>1627.35</v>
      </c>
      <c r="L403" s="31">
        <v>1575.1</v>
      </c>
      <c r="M403" s="31">
        <v>2.3969900000000002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92.2</v>
      </c>
      <c r="D404" s="36">
        <v>93.649999999999991</v>
      </c>
      <c r="E404" s="36">
        <v>89.84999999999998</v>
      </c>
      <c r="F404" s="36">
        <v>87.499999999999986</v>
      </c>
      <c r="G404" s="36">
        <v>83.699999999999974</v>
      </c>
      <c r="H404" s="36">
        <v>95.999999999999986</v>
      </c>
      <c r="I404" s="36">
        <v>99.8</v>
      </c>
      <c r="J404" s="36">
        <v>102.14999999999999</v>
      </c>
      <c r="K404" s="31">
        <v>97.45</v>
      </c>
      <c r="L404" s="31">
        <v>91.3</v>
      </c>
      <c r="M404" s="31">
        <v>133.05441999999999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7947.75</v>
      </c>
      <c r="D405" s="36">
        <v>7967.2166666666672</v>
      </c>
      <c r="E405" s="36">
        <v>7834.7833333333347</v>
      </c>
      <c r="F405" s="36">
        <v>7721.8166666666675</v>
      </c>
      <c r="G405" s="36">
        <v>7589.383333333335</v>
      </c>
      <c r="H405" s="36">
        <v>8080.1833333333343</v>
      </c>
      <c r="I405" s="36">
        <v>8212.6166666666668</v>
      </c>
      <c r="J405" s="36">
        <v>8325.5833333333339</v>
      </c>
      <c r="K405" s="31">
        <v>8099.65</v>
      </c>
      <c r="L405" s="31">
        <v>7854.25</v>
      </c>
      <c r="M405" s="31">
        <v>0.14443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1411.7</v>
      </c>
      <c r="D406" s="36">
        <v>1412.1833333333332</v>
      </c>
      <c r="E406" s="36">
        <v>1380.3666666666663</v>
      </c>
      <c r="F406" s="36">
        <v>1349.0333333333331</v>
      </c>
      <c r="G406" s="36">
        <v>1317.2166666666662</v>
      </c>
      <c r="H406" s="36">
        <v>1443.5166666666664</v>
      </c>
      <c r="I406" s="36">
        <v>1475.3333333333335</v>
      </c>
      <c r="J406" s="36">
        <v>1506.6666666666665</v>
      </c>
      <c r="K406" s="31">
        <v>1444</v>
      </c>
      <c r="L406" s="31">
        <v>1380.85</v>
      </c>
      <c r="M406" s="31">
        <v>4.3506200000000002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759.8</v>
      </c>
      <c r="D407" s="36">
        <v>765.98333333333323</v>
      </c>
      <c r="E407" s="36">
        <v>749.61666666666645</v>
      </c>
      <c r="F407" s="36">
        <v>739.43333333333317</v>
      </c>
      <c r="G407" s="36">
        <v>723.06666666666638</v>
      </c>
      <c r="H407" s="36">
        <v>776.16666666666652</v>
      </c>
      <c r="I407" s="36">
        <v>792.5333333333333</v>
      </c>
      <c r="J407" s="36">
        <v>802.71666666666658</v>
      </c>
      <c r="K407" s="31">
        <v>782.35</v>
      </c>
      <c r="L407" s="31">
        <v>755.8</v>
      </c>
      <c r="M407" s="31">
        <v>19.69218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1409.25</v>
      </c>
      <c r="D408" s="36">
        <v>1416.7666666666667</v>
      </c>
      <c r="E408" s="36">
        <v>1396.5333333333333</v>
      </c>
      <c r="F408" s="36">
        <v>1383.8166666666666</v>
      </c>
      <c r="G408" s="36">
        <v>1363.5833333333333</v>
      </c>
      <c r="H408" s="36">
        <v>1429.4833333333333</v>
      </c>
      <c r="I408" s="36">
        <v>1449.7166666666665</v>
      </c>
      <c r="J408" s="36">
        <v>1462.4333333333334</v>
      </c>
      <c r="K408" s="31">
        <v>1437</v>
      </c>
      <c r="L408" s="31">
        <v>1404.05</v>
      </c>
      <c r="M408" s="31">
        <v>11.51553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3069.4</v>
      </c>
      <c r="D409" s="36">
        <v>3079.9833333333336</v>
      </c>
      <c r="E409" s="36">
        <v>3035.9666666666672</v>
      </c>
      <c r="F409" s="36">
        <v>3002.5333333333338</v>
      </c>
      <c r="G409" s="36">
        <v>2958.5166666666673</v>
      </c>
      <c r="H409" s="36">
        <v>3113.416666666667</v>
      </c>
      <c r="I409" s="36">
        <v>3157.4333333333334</v>
      </c>
      <c r="J409" s="36">
        <v>3190.8666666666668</v>
      </c>
      <c r="K409" s="31">
        <v>3124</v>
      </c>
      <c r="L409" s="31">
        <v>3046.55</v>
      </c>
      <c r="M409" s="31">
        <v>2.1841300000000001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416.6</v>
      </c>
      <c r="D410" s="36">
        <v>424.76666666666665</v>
      </c>
      <c r="E410" s="36">
        <v>405.88333333333333</v>
      </c>
      <c r="F410" s="36">
        <v>395.16666666666669</v>
      </c>
      <c r="G410" s="36">
        <v>376.28333333333336</v>
      </c>
      <c r="H410" s="36">
        <v>435.48333333333329</v>
      </c>
      <c r="I410" s="36">
        <v>454.36666666666662</v>
      </c>
      <c r="J410" s="36">
        <v>465.08333333333326</v>
      </c>
      <c r="K410" s="31">
        <v>443.65</v>
      </c>
      <c r="L410" s="31">
        <v>414.05</v>
      </c>
      <c r="M410" s="31">
        <v>1.39788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667.25</v>
      </c>
      <c r="D411" s="36">
        <v>672.76666666666677</v>
      </c>
      <c r="E411" s="36">
        <v>657.58333333333348</v>
      </c>
      <c r="F411" s="36">
        <v>647.91666666666674</v>
      </c>
      <c r="G411" s="36">
        <v>632.73333333333346</v>
      </c>
      <c r="H411" s="36">
        <v>682.43333333333351</v>
      </c>
      <c r="I411" s="36">
        <v>697.61666666666667</v>
      </c>
      <c r="J411" s="36">
        <v>707.28333333333353</v>
      </c>
      <c r="K411" s="31">
        <v>687.95</v>
      </c>
      <c r="L411" s="31">
        <v>663.1</v>
      </c>
      <c r="M411" s="31">
        <v>0.27964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28253</v>
      </c>
      <c r="D412" s="36">
        <v>28380.483333333334</v>
      </c>
      <c r="E412" s="36">
        <v>27981.066666666666</v>
      </c>
      <c r="F412" s="36">
        <v>27709.133333333331</v>
      </c>
      <c r="G412" s="36">
        <v>27309.716666666664</v>
      </c>
      <c r="H412" s="36">
        <v>28652.416666666668</v>
      </c>
      <c r="I412" s="36">
        <v>29051.833333333332</v>
      </c>
      <c r="J412" s="36">
        <v>29323.76666666667</v>
      </c>
      <c r="K412" s="31">
        <v>28779.9</v>
      </c>
      <c r="L412" s="31">
        <v>28108.55</v>
      </c>
      <c r="M412" s="31">
        <v>0.15112999999999999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46.5</v>
      </c>
      <c r="D413" s="36">
        <v>47.166666666666664</v>
      </c>
      <c r="E413" s="36">
        <v>45.333333333333329</v>
      </c>
      <c r="F413" s="36">
        <v>44.166666666666664</v>
      </c>
      <c r="G413" s="36">
        <v>42.333333333333329</v>
      </c>
      <c r="H413" s="36">
        <v>48.333333333333329</v>
      </c>
      <c r="I413" s="36">
        <v>50.166666666666657</v>
      </c>
      <c r="J413" s="36">
        <v>51.333333333333329</v>
      </c>
      <c r="K413" s="31">
        <v>49</v>
      </c>
      <c r="L413" s="31">
        <v>46</v>
      </c>
      <c r="M413" s="31">
        <v>94.734489999999994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1998.75</v>
      </c>
      <c r="D414" s="36">
        <v>2033.5666666666666</v>
      </c>
      <c r="E414" s="36">
        <v>1955.1833333333334</v>
      </c>
      <c r="F414" s="36">
        <v>1911.6166666666668</v>
      </c>
      <c r="G414" s="36">
        <v>1833.2333333333336</v>
      </c>
      <c r="H414" s="36">
        <v>2077.1333333333332</v>
      </c>
      <c r="I414" s="36">
        <v>2155.5166666666664</v>
      </c>
      <c r="J414" s="36">
        <v>2199.083333333333</v>
      </c>
      <c r="K414" s="31">
        <v>2111.9499999999998</v>
      </c>
      <c r="L414" s="31">
        <v>1990</v>
      </c>
      <c r="M414" s="31">
        <v>18.87125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521.1</v>
      </c>
      <c r="D415" s="36">
        <v>529.03333333333342</v>
      </c>
      <c r="E415" s="36">
        <v>509.61666666666679</v>
      </c>
      <c r="F415" s="36">
        <v>498.13333333333333</v>
      </c>
      <c r="G415" s="36">
        <v>478.7166666666667</v>
      </c>
      <c r="H415" s="36">
        <v>540.51666666666688</v>
      </c>
      <c r="I415" s="36">
        <v>559.93333333333362</v>
      </c>
      <c r="J415" s="36">
        <v>571.41666666666697</v>
      </c>
      <c r="K415" s="31">
        <v>548.45000000000005</v>
      </c>
      <c r="L415" s="31">
        <v>517.54999999999995</v>
      </c>
      <c r="M415" s="31">
        <v>16.954930000000001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3909.15</v>
      </c>
      <c r="D416" s="36">
        <v>3963.7999999999997</v>
      </c>
      <c r="E416" s="36">
        <v>3821.7499999999991</v>
      </c>
      <c r="F416" s="36">
        <v>3734.3499999999995</v>
      </c>
      <c r="G416" s="36">
        <v>3592.2999999999988</v>
      </c>
      <c r="H416" s="36">
        <v>4051.1999999999994</v>
      </c>
      <c r="I416" s="36">
        <v>4193.25</v>
      </c>
      <c r="J416" s="36">
        <v>4280.6499999999996</v>
      </c>
      <c r="K416" s="31">
        <v>4105.8500000000004</v>
      </c>
      <c r="L416" s="31">
        <v>3876.4</v>
      </c>
      <c r="M416" s="31">
        <v>4.31656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83.95</v>
      </c>
      <c r="D417" s="36">
        <v>85.916666666666671</v>
      </c>
      <c r="E417" s="36">
        <v>79.083333333333343</v>
      </c>
      <c r="F417" s="36">
        <v>74.216666666666669</v>
      </c>
      <c r="G417" s="36">
        <v>67.38333333333334</v>
      </c>
      <c r="H417" s="36">
        <v>90.783333333333346</v>
      </c>
      <c r="I417" s="36">
        <v>97.616666666666688</v>
      </c>
      <c r="J417" s="36">
        <v>102.48333333333335</v>
      </c>
      <c r="K417" s="31">
        <v>92.75</v>
      </c>
      <c r="L417" s="31">
        <v>81.05</v>
      </c>
      <c r="M417" s="31">
        <v>424.84586999999999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4644.5</v>
      </c>
      <c r="D418" s="36">
        <v>4649.9000000000005</v>
      </c>
      <c r="E418" s="36">
        <v>4574.4000000000015</v>
      </c>
      <c r="F418" s="36">
        <v>4504.3000000000011</v>
      </c>
      <c r="G418" s="36">
        <v>4428.800000000002</v>
      </c>
      <c r="H418" s="36">
        <v>4720.0000000000009</v>
      </c>
      <c r="I418" s="36">
        <v>4795.4999999999991</v>
      </c>
      <c r="J418" s="36">
        <v>4865.6000000000004</v>
      </c>
      <c r="K418" s="31">
        <v>4725.3999999999996</v>
      </c>
      <c r="L418" s="31">
        <v>4579.8</v>
      </c>
      <c r="M418" s="31">
        <v>0.17083000000000001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968.55</v>
      </c>
      <c r="D419" s="36">
        <v>980.18333333333339</v>
      </c>
      <c r="E419" s="36">
        <v>943.36666666666679</v>
      </c>
      <c r="F419" s="36">
        <v>918.18333333333339</v>
      </c>
      <c r="G419" s="36">
        <v>881.36666666666679</v>
      </c>
      <c r="H419" s="36">
        <v>1005.3666666666668</v>
      </c>
      <c r="I419" s="36">
        <v>1042.1833333333334</v>
      </c>
      <c r="J419" s="36">
        <v>1067.3666666666668</v>
      </c>
      <c r="K419" s="31">
        <v>1017</v>
      </c>
      <c r="L419" s="31">
        <v>955</v>
      </c>
      <c r="M419" s="31">
        <v>4.6690699999999996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6512.35</v>
      </c>
      <c r="D420" s="36">
        <v>6571.2</v>
      </c>
      <c r="E420" s="36">
        <v>6341.15</v>
      </c>
      <c r="F420" s="36">
        <v>6169.95</v>
      </c>
      <c r="G420" s="36">
        <v>5939.9</v>
      </c>
      <c r="H420" s="36">
        <v>6742.4</v>
      </c>
      <c r="I420" s="36">
        <v>6972.4500000000007</v>
      </c>
      <c r="J420" s="36">
        <v>7143.65</v>
      </c>
      <c r="K420" s="31">
        <v>6801.25</v>
      </c>
      <c r="L420" s="31">
        <v>6400</v>
      </c>
      <c r="M420" s="31">
        <v>1.14621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538</v>
      </c>
      <c r="D421" s="36">
        <v>546.58333333333337</v>
      </c>
      <c r="E421" s="36">
        <v>525.66666666666674</v>
      </c>
      <c r="F421" s="36">
        <v>513.33333333333337</v>
      </c>
      <c r="G421" s="36">
        <v>492.41666666666674</v>
      </c>
      <c r="H421" s="36">
        <v>558.91666666666674</v>
      </c>
      <c r="I421" s="36">
        <v>579.83333333333348</v>
      </c>
      <c r="J421" s="36">
        <v>592.16666666666674</v>
      </c>
      <c r="K421" s="31">
        <v>567.5</v>
      </c>
      <c r="L421" s="31">
        <v>534.25</v>
      </c>
      <c r="M421" s="31">
        <v>21.824590000000001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752.15</v>
      </c>
      <c r="D422" s="36">
        <v>762.2833333333333</v>
      </c>
      <c r="E422" s="36">
        <v>739.66666666666663</v>
      </c>
      <c r="F422" s="36">
        <v>727.18333333333328</v>
      </c>
      <c r="G422" s="36">
        <v>704.56666666666661</v>
      </c>
      <c r="H422" s="36">
        <v>774.76666666666665</v>
      </c>
      <c r="I422" s="36">
        <v>797.38333333333344</v>
      </c>
      <c r="J422" s="36">
        <v>809.86666666666667</v>
      </c>
      <c r="K422" s="31">
        <v>784.9</v>
      </c>
      <c r="L422" s="31">
        <v>749.8</v>
      </c>
      <c r="M422" s="31">
        <v>11.29631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2371.1</v>
      </c>
      <c r="D423" s="36">
        <v>2408.1</v>
      </c>
      <c r="E423" s="36">
        <v>2321.6999999999998</v>
      </c>
      <c r="F423" s="36">
        <v>2272.2999999999997</v>
      </c>
      <c r="G423" s="36">
        <v>2185.8999999999996</v>
      </c>
      <c r="H423" s="36">
        <v>2457.5</v>
      </c>
      <c r="I423" s="36">
        <v>2543.9000000000005</v>
      </c>
      <c r="J423" s="36">
        <v>2593.3000000000002</v>
      </c>
      <c r="K423" s="31">
        <v>2494.5</v>
      </c>
      <c r="L423" s="31">
        <v>2358.6999999999998</v>
      </c>
      <c r="M423" s="31">
        <v>8.98142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523</v>
      </c>
      <c r="D424" s="36">
        <v>529.5</v>
      </c>
      <c r="E424" s="36">
        <v>513.5</v>
      </c>
      <c r="F424" s="36">
        <v>504</v>
      </c>
      <c r="G424" s="36">
        <v>488</v>
      </c>
      <c r="H424" s="36">
        <v>539</v>
      </c>
      <c r="I424" s="36">
        <v>555</v>
      </c>
      <c r="J424" s="36">
        <v>564.5</v>
      </c>
      <c r="K424" s="31">
        <v>545.5</v>
      </c>
      <c r="L424" s="31">
        <v>520</v>
      </c>
      <c r="M424" s="31">
        <v>8.6883099999999995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636.45000000000005</v>
      </c>
      <c r="D425" s="36">
        <v>643.6</v>
      </c>
      <c r="E425" s="36">
        <v>626.80000000000007</v>
      </c>
      <c r="F425" s="36">
        <v>617.15000000000009</v>
      </c>
      <c r="G425" s="36">
        <v>600.35000000000014</v>
      </c>
      <c r="H425" s="36">
        <v>653.25</v>
      </c>
      <c r="I425" s="36">
        <v>670.05</v>
      </c>
      <c r="J425" s="36">
        <v>679.69999999999993</v>
      </c>
      <c r="K425" s="31">
        <v>660.4</v>
      </c>
      <c r="L425" s="31">
        <v>633.95000000000005</v>
      </c>
      <c r="M425" s="31">
        <v>225.42055999999999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103.7</v>
      </c>
      <c r="D426" s="36">
        <v>106.43333333333334</v>
      </c>
      <c r="E426" s="36">
        <v>99.916666666666671</v>
      </c>
      <c r="F426" s="36">
        <v>96.13333333333334</v>
      </c>
      <c r="G426" s="36">
        <v>89.616666666666674</v>
      </c>
      <c r="H426" s="36">
        <v>110.21666666666667</v>
      </c>
      <c r="I426" s="36">
        <v>116.73333333333332</v>
      </c>
      <c r="J426" s="36">
        <v>120.51666666666667</v>
      </c>
      <c r="K426" s="31">
        <v>112.95</v>
      </c>
      <c r="L426" s="31">
        <v>102.65</v>
      </c>
      <c r="M426" s="31">
        <v>416.17471999999998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422.5</v>
      </c>
      <c r="D427" s="36">
        <v>431.88333333333338</v>
      </c>
      <c r="E427" s="36">
        <v>411.51666666666677</v>
      </c>
      <c r="F427" s="36">
        <v>400.53333333333336</v>
      </c>
      <c r="G427" s="36">
        <v>380.16666666666674</v>
      </c>
      <c r="H427" s="36">
        <v>442.86666666666679</v>
      </c>
      <c r="I427" s="36">
        <v>463.23333333333346</v>
      </c>
      <c r="J427" s="36">
        <v>474.21666666666681</v>
      </c>
      <c r="K427" s="31">
        <v>452.25</v>
      </c>
      <c r="L427" s="31">
        <v>420.9</v>
      </c>
      <c r="M427" s="31">
        <v>18.029869999999999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143.6</v>
      </c>
      <c r="D428" s="36">
        <v>145.36666666666667</v>
      </c>
      <c r="E428" s="36">
        <v>140.88333333333335</v>
      </c>
      <c r="F428" s="36">
        <v>138.16666666666669</v>
      </c>
      <c r="G428" s="36">
        <v>133.68333333333337</v>
      </c>
      <c r="H428" s="36">
        <v>148.08333333333334</v>
      </c>
      <c r="I428" s="36">
        <v>152.56666666666669</v>
      </c>
      <c r="J428" s="36">
        <v>155.28333333333333</v>
      </c>
      <c r="K428" s="31">
        <v>149.85</v>
      </c>
      <c r="L428" s="31">
        <v>142.65</v>
      </c>
      <c r="M428" s="31">
        <v>17.5017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401.9</v>
      </c>
      <c r="D429" s="36">
        <v>404.34999999999997</v>
      </c>
      <c r="E429" s="36">
        <v>388.69999999999993</v>
      </c>
      <c r="F429" s="36">
        <v>375.49999999999994</v>
      </c>
      <c r="G429" s="36">
        <v>359.84999999999991</v>
      </c>
      <c r="H429" s="36">
        <v>417.54999999999995</v>
      </c>
      <c r="I429" s="36">
        <v>433.19999999999993</v>
      </c>
      <c r="J429" s="36">
        <v>446.4</v>
      </c>
      <c r="K429" s="31">
        <v>420</v>
      </c>
      <c r="L429" s="31">
        <v>391.15</v>
      </c>
      <c r="M429" s="31">
        <v>6.0680800000000001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247.25</v>
      </c>
      <c r="D430" s="36">
        <v>252.03333333333333</v>
      </c>
      <c r="E430" s="36">
        <v>237.56666666666666</v>
      </c>
      <c r="F430" s="36">
        <v>227.88333333333333</v>
      </c>
      <c r="G430" s="36">
        <v>213.41666666666666</v>
      </c>
      <c r="H430" s="36">
        <v>261.7166666666667</v>
      </c>
      <c r="I430" s="36">
        <v>276.18333333333328</v>
      </c>
      <c r="J430" s="36">
        <v>285.86666666666667</v>
      </c>
      <c r="K430" s="31">
        <v>266.5</v>
      </c>
      <c r="L430" s="31">
        <v>242.35</v>
      </c>
      <c r="M430" s="31">
        <v>9.3210499999999996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1232.1500000000001</v>
      </c>
      <c r="D431" s="36">
        <v>1238.5333333333335</v>
      </c>
      <c r="E431" s="36">
        <v>1222.0666666666671</v>
      </c>
      <c r="F431" s="36">
        <v>1211.9833333333336</v>
      </c>
      <c r="G431" s="36">
        <v>1195.5166666666671</v>
      </c>
      <c r="H431" s="36">
        <v>1248.616666666667</v>
      </c>
      <c r="I431" s="36">
        <v>1265.0833333333337</v>
      </c>
      <c r="J431" s="36">
        <v>1275.166666666667</v>
      </c>
      <c r="K431" s="31">
        <v>1255</v>
      </c>
      <c r="L431" s="31">
        <v>1228.45</v>
      </c>
      <c r="M431" s="31">
        <v>18.37031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677.95</v>
      </c>
      <c r="D432" s="36">
        <v>689.66666666666663</v>
      </c>
      <c r="E432" s="36">
        <v>659.33333333333326</v>
      </c>
      <c r="F432" s="36">
        <v>640.71666666666658</v>
      </c>
      <c r="G432" s="36">
        <v>610.38333333333321</v>
      </c>
      <c r="H432" s="36">
        <v>708.2833333333333</v>
      </c>
      <c r="I432" s="36">
        <v>738.61666666666656</v>
      </c>
      <c r="J432" s="36">
        <v>757.23333333333335</v>
      </c>
      <c r="K432" s="31">
        <v>720</v>
      </c>
      <c r="L432" s="31">
        <v>671.05</v>
      </c>
      <c r="M432" s="31">
        <v>25.10191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3526.95</v>
      </c>
      <c r="D433" s="36">
        <v>3574.7333333333336</v>
      </c>
      <c r="E433" s="36">
        <v>3424.4666666666672</v>
      </c>
      <c r="F433" s="36">
        <v>3321.9833333333336</v>
      </c>
      <c r="G433" s="36">
        <v>3171.7166666666672</v>
      </c>
      <c r="H433" s="36">
        <v>3677.2166666666672</v>
      </c>
      <c r="I433" s="36">
        <v>3827.4833333333336</v>
      </c>
      <c r="J433" s="36">
        <v>3929.9666666666672</v>
      </c>
      <c r="K433" s="31">
        <v>3725</v>
      </c>
      <c r="L433" s="31">
        <v>3472.25</v>
      </c>
      <c r="M433" s="31">
        <v>0.69737000000000005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1248.4000000000001</v>
      </c>
      <c r="D434" s="36">
        <v>1242.8666666666668</v>
      </c>
      <c r="E434" s="36">
        <v>1226.8333333333335</v>
      </c>
      <c r="F434" s="36">
        <v>1205.2666666666667</v>
      </c>
      <c r="G434" s="36">
        <v>1189.2333333333333</v>
      </c>
      <c r="H434" s="36">
        <v>1264.4333333333336</v>
      </c>
      <c r="I434" s="36">
        <v>1280.4666666666669</v>
      </c>
      <c r="J434" s="36">
        <v>1302.0333333333338</v>
      </c>
      <c r="K434" s="31">
        <v>1258.9000000000001</v>
      </c>
      <c r="L434" s="31">
        <v>1221.3</v>
      </c>
      <c r="M434" s="31">
        <v>0.63949999999999996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436.3</v>
      </c>
      <c r="D435" s="36">
        <v>443.4666666666667</v>
      </c>
      <c r="E435" s="36">
        <v>423.38333333333338</v>
      </c>
      <c r="F435" s="36">
        <v>410.4666666666667</v>
      </c>
      <c r="G435" s="36">
        <v>390.38333333333338</v>
      </c>
      <c r="H435" s="36">
        <v>456.38333333333338</v>
      </c>
      <c r="I435" s="36">
        <v>476.46666666666664</v>
      </c>
      <c r="J435" s="36">
        <v>489.38333333333338</v>
      </c>
      <c r="K435" s="31">
        <v>463.55</v>
      </c>
      <c r="L435" s="31">
        <v>430.55</v>
      </c>
      <c r="M435" s="31">
        <v>15.66259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361.9</v>
      </c>
      <c r="D436" s="36">
        <v>367</v>
      </c>
      <c r="E436" s="36">
        <v>352.5</v>
      </c>
      <c r="F436" s="36">
        <v>343.1</v>
      </c>
      <c r="G436" s="36">
        <v>328.6</v>
      </c>
      <c r="H436" s="36">
        <v>376.4</v>
      </c>
      <c r="I436" s="36">
        <v>390.9</v>
      </c>
      <c r="J436" s="36">
        <v>400.29999999999995</v>
      </c>
      <c r="K436" s="31">
        <v>381.5</v>
      </c>
      <c r="L436" s="31">
        <v>357.6</v>
      </c>
      <c r="M436" s="31">
        <v>1.8705400000000001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4637.8999999999996</v>
      </c>
      <c r="D437" s="36">
        <v>4583.3</v>
      </c>
      <c r="E437" s="36">
        <v>4486.6000000000004</v>
      </c>
      <c r="F437" s="36">
        <v>4335.3</v>
      </c>
      <c r="G437" s="36">
        <v>4238.6000000000004</v>
      </c>
      <c r="H437" s="36">
        <v>4734.6000000000004</v>
      </c>
      <c r="I437" s="36">
        <v>4831.2999999999993</v>
      </c>
      <c r="J437" s="36">
        <v>4982.6000000000004</v>
      </c>
      <c r="K437" s="31">
        <v>4680</v>
      </c>
      <c r="L437" s="31">
        <v>4432</v>
      </c>
      <c r="M437" s="31">
        <v>2.0306000000000002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674.85</v>
      </c>
      <c r="D438" s="36">
        <v>677.68333333333328</v>
      </c>
      <c r="E438" s="36">
        <v>657.86666666666656</v>
      </c>
      <c r="F438" s="36">
        <v>640.88333333333333</v>
      </c>
      <c r="G438" s="36">
        <v>621.06666666666661</v>
      </c>
      <c r="H438" s="36">
        <v>694.66666666666652</v>
      </c>
      <c r="I438" s="36">
        <v>714.48333333333335</v>
      </c>
      <c r="J438" s="36">
        <v>731.46666666666647</v>
      </c>
      <c r="K438" s="31">
        <v>697.5</v>
      </c>
      <c r="L438" s="31">
        <v>660.7</v>
      </c>
      <c r="M438" s="31">
        <v>2.1055000000000001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35.65</v>
      </c>
      <c r="D439" s="36">
        <v>36.483333333333327</v>
      </c>
      <c r="E439" s="36">
        <v>34.816666666666656</v>
      </c>
      <c r="F439" s="36">
        <v>33.983333333333327</v>
      </c>
      <c r="G439" s="36">
        <v>32.316666666666656</v>
      </c>
      <c r="H439" s="36">
        <v>37.316666666666656</v>
      </c>
      <c r="I439" s="36">
        <v>38.983333333333327</v>
      </c>
      <c r="J439" s="36">
        <v>39.816666666666656</v>
      </c>
      <c r="K439" s="31">
        <v>38.15</v>
      </c>
      <c r="L439" s="31">
        <v>35.65</v>
      </c>
      <c r="M439" s="31">
        <v>601.10787000000005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499.8</v>
      </c>
      <c r="D440" s="36">
        <v>500.5</v>
      </c>
      <c r="E440" s="36">
        <v>479.6</v>
      </c>
      <c r="F440" s="36">
        <v>459.40000000000003</v>
      </c>
      <c r="G440" s="36">
        <v>438.50000000000006</v>
      </c>
      <c r="H440" s="36">
        <v>520.70000000000005</v>
      </c>
      <c r="I440" s="36">
        <v>541.59999999999991</v>
      </c>
      <c r="J440" s="36">
        <v>561.79999999999995</v>
      </c>
      <c r="K440" s="31">
        <v>521.4</v>
      </c>
      <c r="L440" s="31">
        <v>480.3</v>
      </c>
      <c r="M440" s="31">
        <v>93.02046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689.3</v>
      </c>
      <c r="D441" s="36">
        <v>694.5</v>
      </c>
      <c r="E441" s="36">
        <v>679.9</v>
      </c>
      <c r="F441" s="36">
        <v>670.5</v>
      </c>
      <c r="G441" s="36">
        <v>655.9</v>
      </c>
      <c r="H441" s="36">
        <v>703.9</v>
      </c>
      <c r="I441" s="36">
        <v>718.49999999999989</v>
      </c>
      <c r="J441" s="36">
        <v>727.9</v>
      </c>
      <c r="K441" s="31">
        <v>709.1</v>
      </c>
      <c r="L441" s="31">
        <v>685.1</v>
      </c>
      <c r="M441" s="31">
        <v>9.0128699999999995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509.05</v>
      </c>
      <c r="D442" s="36">
        <v>513.18333333333328</v>
      </c>
      <c r="E442" s="36">
        <v>502.86666666666656</v>
      </c>
      <c r="F442" s="36">
        <v>496.68333333333328</v>
      </c>
      <c r="G442" s="36">
        <v>486.36666666666656</v>
      </c>
      <c r="H442" s="36">
        <v>519.36666666666656</v>
      </c>
      <c r="I442" s="36">
        <v>529.68333333333339</v>
      </c>
      <c r="J442" s="36">
        <v>535.86666666666656</v>
      </c>
      <c r="K442" s="31">
        <v>523.5</v>
      </c>
      <c r="L442" s="31">
        <v>507</v>
      </c>
      <c r="M442" s="31">
        <v>0.86821999999999999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1051.55</v>
      </c>
      <c r="D443" s="36">
        <v>1079.05</v>
      </c>
      <c r="E443" s="36">
        <v>1010.5</v>
      </c>
      <c r="F443" s="36">
        <v>969.45</v>
      </c>
      <c r="G443" s="36">
        <v>900.90000000000009</v>
      </c>
      <c r="H443" s="36">
        <v>1120.0999999999999</v>
      </c>
      <c r="I443" s="36">
        <v>1188.6499999999996</v>
      </c>
      <c r="J443" s="36">
        <v>1229.6999999999998</v>
      </c>
      <c r="K443" s="31">
        <v>1147.5999999999999</v>
      </c>
      <c r="L443" s="31">
        <v>1038</v>
      </c>
      <c r="M443" s="31">
        <v>32.734960000000001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988.6</v>
      </c>
      <c r="D444" s="36">
        <v>1007.8333333333334</v>
      </c>
      <c r="E444" s="36">
        <v>965.76666666666665</v>
      </c>
      <c r="F444" s="36">
        <v>942.93333333333328</v>
      </c>
      <c r="G444" s="36">
        <v>900.86666666666656</v>
      </c>
      <c r="H444" s="36">
        <v>1030.6666666666667</v>
      </c>
      <c r="I444" s="36">
        <v>1072.7333333333336</v>
      </c>
      <c r="J444" s="36">
        <v>1095.5666666666668</v>
      </c>
      <c r="K444" s="31">
        <v>1049.9000000000001</v>
      </c>
      <c r="L444" s="31">
        <v>985</v>
      </c>
      <c r="M444" s="31">
        <v>16.513500000000001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1704.6</v>
      </c>
      <c r="D445" s="36">
        <v>1734.5999999999997</v>
      </c>
      <c r="E445" s="36">
        <v>1667.1499999999994</v>
      </c>
      <c r="F445" s="36">
        <v>1629.6999999999998</v>
      </c>
      <c r="G445" s="36">
        <v>1562.2499999999995</v>
      </c>
      <c r="H445" s="36">
        <v>1772.0499999999993</v>
      </c>
      <c r="I445" s="36">
        <v>1839.4999999999995</v>
      </c>
      <c r="J445" s="36">
        <v>1876.9499999999991</v>
      </c>
      <c r="K445" s="31">
        <v>1802.05</v>
      </c>
      <c r="L445" s="31">
        <v>1697.15</v>
      </c>
      <c r="M445" s="31">
        <v>9.3523099999999992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3780.05</v>
      </c>
      <c r="D446" s="36">
        <v>3815.1333333333337</v>
      </c>
      <c r="E446" s="36">
        <v>3731.4666666666672</v>
      </c>
      <c r="F446" s="36">
        <v>3682.8833333333337</v>
      </c>
      <c r="G446" s="36">
        <v>3599.2166666666672</v>
      </c>
      <c r="H446" s="36">
        <v>3863.7166666666672</v>
      </c>
      <c r="I446" s="36">
        <v>3947.3833333333341</v>
      </c>
      <c r="J446" s="36">
        <v>3995.9666666666672</v>
      </c>
      <c r="K446" s="31">
        <v>3898.8</v>
      </c>
      <c r="L446" s="31">
        <v>3766.55</v>
      </c>
      <c r="M446" s="31">
        <v>25.86083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976.3</v>
      </c>
      <c r="D447" s="36">
        <v>984.15</v>
      </c>
      <c r="E447" s="36">
        <v>958.3</v>
      </c>
      <c r="F447" s="36">
        <v>940.3</v>
      </c>
      <c r="G447" s="36">
        <v>914.44999999999993</v>
      </c>
      <c r="H447" s="36">
        <v>1002.15</v>
      </c>
      <c r="I447" s="36">
        <v>1028</v>
      </c>
      <c r="J447" s="36">
        <v>1046</v>
      </c>
      <c r="K447" s="31">
        <v>1010</v>
      </c>
      <c r="L447" s="31">
        <v>966.15</v>
      </c>
      <c r="M447" s="31">
        <v>44.657890000000002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8608.35</v>
      </c>
      <c r="D448" s="36">
        <v>8712.4499999999989</v>
      </c>
      <c r="E448" s="36">
        <v>8395.8999999999978</v>
      </c>
      <c r="F448" s="36">
        <v>8183.4499999999989</v>
      </c>
      <c r="G448" s="36">
        <v>7866.8999999999978</v>
      </c>
      <c r="H448" s="36">
        <v>8924.8999999999978</v>
      </c>
      <c r="I448" s="36">
        <v>9241.4499999999971</v>
      </c>
      <c r="J448" s="36">
        <v>9453.8999999999978</v>
      </c>
      <c r="K448" s="31">
        <v>9029</v>
      </c>
      <c r="L448" s="31">
        <v>8500</v>
      </c>
      <c r="M448" s="31">
        <v>1.40635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4087.85</v>
      </c>
      <c r="D449" s="36">
        <v>4174.2833333333338</v>
      </c>
      <c r="E449" s="36">
        <v>3973.5666666666675</v>
      </c>
      <c r="F449" s="36">
        <v>3859.2833333333338</v>
      </c>
      <c r="G449" s="36">
        <v>3658.5666666666675</v>
      </c>
      <c r="H449" s="36">
        <v>4288.5666666666675</v>
      </c>
      <c r="I449" s="36">
        <v>4489.2833333333328</v>
      </c>
      <c r="J449" s="36">
        <v>4603.5666666666675</v>
      </c>
      <c r="K449" s="31">
        <v>4375</v>
      </c>
      <c r="L449" s="31">
        <v>4060</v>
      </c>
      <c r="M449" s="31">
        <v>2.8765100000000001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471.2</v>
      </c>
      <c r="D450" s="36">
        <v>477.23333333333335</v>
      </c>
      <c r="E450" s="36">
        <v>463.9666666666667</v>
      </c>
      <c r="F450" s="36">
        <v>456.73333333333335</v>
      </c>
      <c r="G450" s="36">
        <v>443.4666666666667</v>
      </c>
      <c r="H450" s="36">
        <v>484.4666666666667</v>
      </c>
      <c r="I450" s="36">
        <v>497.73333333333335</v>
      </c>
      <c r="J450" s="36">
        <v>504.9666666666667</v>
      </c>
      <c r="K450" s="31">
        <v>490.5</v>
      </c>
      <c r="L450" s="31">
        <v>470</v>
      </c>
      <c r="M450" s="31">
        <v>16.97269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705.25</v>
      </c>
      <c r="D451" s="36">
        <v>713.76666666666677</v>
      </c>
      <c r="E451" s="36">
        <v>694.53333333333353</v>
      </c>
      <c r="F451" s="36">
        <v>683.81666666666672</v>
      </c>
      <c r="G451" s="36">
        <v>664.58333333333348</v>
      </c>
      <c r="H451" s="36">
        <v>724.48333333333358</v>
      </c>
      <c r="I451" s="36">
        <v>743.71666666666692</v>
      </c>
      <c r="J451" s="36">
        <v>754.43333333333362</v>
      </c>
      <c r="K451" s="31">
        <v>733</v>
      </c>
      <c r="L451" s="31">
        <v>703.05</v>
      </c>
      <c r="M451" s="31">
        <v>81.07602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320.14999999999998</v>
      </c>
      <c r="D452" s="36">
        <v>328.34999999999997</v>
      </c>
      <c r="E452" s="36">
        <v>309.79999999999995</v>
      </c>
      <c r="F452" s="36">
        <v>299.45</v>
      </c>
      <c r="G452" s="36">
        <v>280.89999999999998</v>
      </c>
      <c r="H452" s="36">
        <v>338.69999999999993</v>
      </c>
      <c r="I452" s="36">
        <v>357.25</v>
      </c>
      <c r="J452" s="36">
        <v>367.59999999999991</v>
      </c>
      <c r="K452" s="31">
        <v>346.9</v>
      </c>
      <c r="L452" s="31">
        <v>318</v>
      </c>
      <c r="M452" s="31">
        <v>406.78163000000001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129.75</v>
      </c>
      <c r="D453" s="36">
        <v>131.54999999999998</v>
      </c>
      <c r="E453" s="36">
        <v>126.94999999999996</v>
      </c>
      <c r="F453" s="36">
        <v>124.14999999999998</v>
      </c>
      <c r="G453" s="36">
        <v>119.54999999999995</v>
      </c>
      <c r="H453" s="36">
        <v>134.34999999999997</v>
      </c>
      <c r="I453" s="36">
        <v>138.94999999999999</v>
      </c>
      <c r="J453" s="36">
        <v>141.74999999999997</v>
      </c>
      <c r="K453" s="31">
        <v>136.15</v>
      </c>
      <c r="L453" s="31">
        <v>128.75</v>
      </c>
      <c r="M453" s="31">
        <v>394.95961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89.3</v>
      </c>
      <c r="D454" s="36">
        <v>91.266666666666652</v>
      </c>
      <c r="E454" s="36">
        <v>86.683333333333309</v>
      </c>
      <c r="F454" s="36">
        <v>84.066666666666663</v>
      </c>
      <c r="G454" s="36">
        <v>79.48333333333332</v>
      </c>
      <c r="H454" s="36">
        <v>93.883333333333297</v>
      </c>
      <c r="I454" s="36">
        <v>98.46666666666664</v>
      </c>
      <c r="J454" s="36">
        <v>101.08333333333329</v>
      </c>
      <c r="K454" s="31">
        <v>95.85</v>
      </c>
      <c r="L454" s="31">
        <v>88.65</v>
      </c>
      <c r="M454" s="31">
        <v>102.81177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1388.5</v>
      </c>
      <c r="D455" s="36">
        <v>1398</v>
      </c>
      <c r="E455" s="36">
        <v>1370.5</v>
      </c>
      <c r="F455" s="36">
        <v>1352.5</v>
      </c>
      <c r="G455" s="36">
        <v>1325</v>
      </c>
      <c r="H455" s="36">
        <v>1416</v>
      </c>
      <c r="I455" s="36">
        <v>1443.5</v>
      </c>
      <c r="J455" s="36">
        <v>1461.5</v>
      </c>
      <c r="K455" s="31">
        <v>1425.5</v>
      </c>
      <c r="L455" s="31">
        <v>1380</v>
      </c>
      <c r="M455" s="31">
        <v>0.43552999999999997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361.7</v>
      </c>
      <c r="D456" s="36">
        <v>369.66666666666669</v>
      </c>
      <c r="E456" s="36">
        <v>352.08333333333337</v>
      </c>
      <c r="F456" s="36">
        <v>342.4666666666667</v>
      </c>
      <c r="G456" s="36">
        <v>324.88333333333338</v>
      </c>
      <c r="H456" s="36">
        <v>379.28333333333336</v>
      </c>
      <c r="I456" s="36">
        <v>396.86666666666673</v>
      </c>
      <c r="J456" s="36">
        <v>406.48333333333335</v>
      </c>
      <c r="K456" s="31">
        <v>387.25</v>
      </c>
      <c r="L456" s="31">
        <v>360.05</v>
      </c>
      <c r="M456" s="31">
        <v>1.30918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2844.65</v>
      </c>
      <c r="D457" s="36">
        <v>2874.3333333333335</v>
      </c>
      <c r="E457" s="36">
        <v>2749.8666666666668</v>
      </c>
      <c r="F457" s="36">
        <v>2655.0833333333335</v>
      </c>
      <c r="G457" s="36">
        <v>2530.6166666666668</v>
      </c>
      <c r="H457" s="36">
        <v>2969.1166666666668</v>
      </c>
      <c r="I457" s="36">
        <v>3093.583333333333</v>
      </c>
      <c r="J457" s="36">
        <v>3188.3666666666668</v>
      </c>
      <c r="K457" s="31">
        <v>2998.8</v>
      </c>
      <c r="L457" s="31">
        <v>2779.55</v>
      </c>
      <c r="M457" s="31">
        <v>1.3839300000000001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1248.5999999999999</v>
      </c>
      <c r="D458" s="36">
        <v>1266.9333333333334</v>
      </c>
      <c r="E458" s="36">
        <v>1219.8666666666668</v>
      </c>
      <c r="F458" s="36">
        <v>1191.1333333333334</v>
      </c>
      <c r="G458" s="36">
        <v>1144.0666666666668</v>
      </c>
      <c r="H458" s="36">
        <v>1295.6666666666667</v>
      </c>
      <c r="I458" s="36">
        <v>1342.7333333333333</v>
      </c>
      <c r="J458" s="36">
        <v>1371.4666666666667</v>
      </c>
      <c r="K458" s="31">
        <v>1314</v>
      </c>
      <c r="L458" s="31">
        <v>1238.2</v>
      </c>
      <c r="M458" s="31">
        <v>28.608650000000001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830.2</v>
      </c>
      <c r="D459" s="36">
        <v>842.61666666666667</v>
      </c>
      <c r="E459" s="36">
        <v>813.23333333333335</v>
      </c>
      <c r="F459" s="36">
        <v>796.26666666666665</v>
      </c>
      <c r="G459" s="36">
        <v>766.88333333333333</v>
      </c>
      <c r="H459" s="36">
        <v>859.58333333333337</v>
      </c>
      <c r="I459" s="36">
        <v>888.96666666666681</v>
      </c>
      <c r="J459" s="36">
        <v>905.93333333333339</v>
      </c>
      <c r="K459" s="31">
        <v>872</v>
      </c>
      <c r="L459" s="31">
        <v>825.65</v>
      </c>
      <c r="M459" s="31">
        <v>18.414549999999998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213.85</v>
      </c>
      <c r="D460" s="36">
        <v>220.20000000000002</v>
      </c>
      <c r="E460" s="36">
        <v>205.65000000000003</v>
      </c>
      <c r="F460" s="36">
        <v>197.45000000000002</v>
      </c>
      <c r="G460" s="36">
        <v>182.90000000000003</v>
      </c>
      <c r="H460" s="36">
        <v>228.40000000000003</v>
      </c>
      <c r="I460" s="36">
        <v>242.95000000000005</v>
      </c>
      <c r="J460" s="36">
        <v>251.15000000000003</v>
      </c>
      <c r="K460" s="31">
        <v>234.75</v>
      </c>
      <c r="L460" s="31">
        <v>212</v>
      </c>
      <c r="M460" s="31">
        <v>27.030049999999999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996.5</v>
      </c>
      <c r="D461" s="36">
        <v>1006.85</v>
      </c>
      <c r="E461" s="36">
        <v>979.7</v>
      </c>
      <c r="F461" s="36">
        <v>962.9</v>
      </c>
      <c r="G461" s="36">
        <v>935.75</v>
      </c>
      <c r="H461" s="36">
        <v>1023.6500000000001</v>
      </c>
      <c r="I461" s="36">
        <v>1050.8</v>
      </c>
      <c r="J461" s="36">
        <v>1067.6000000000001</v>
      </c>
      <c r="K461" s="31">
        <v>1034</v>
      </c>
      <c r="L461" s="31">
        <v>990.05</v>
      </c>
      <c r="M461" s="31">
        <v>7.1945199999999998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2983</v>
      </c>
      <c r="D462" s="36">
        <v>3035.85</v>
      </c>
      <c r="E462" s="36">
        <v>2913.75</v>
      </c>
      <c r="F462" s="36">
        <v>2844.5</v>
      </c>
      <c r="G462" s="36">
        <v>2722.4</v>
      </c>
      <c r="H462" s="36">
        <v>3105.1</v>
      </c>
      <c r="I462" s="36">
        <v>3227.1999999999994</v>
      </c>
      <c r="J462" s="36">
        <v>3296.45</v>
      </c>
      <c r="K462" s="31">
        <v>3157.95</v>
      </c>
      <c r="L462" s="31">
        <v>2966.6</v>
      </c>
      <c r="M462" s="31">
        <v>2.6805300000000001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3200.15</v>
      </c>
      <c r="D463" s="36">
        <v>3208.3666666666663</v>
      </c>
      <c r="E463" s="36">
        <v>3118.7333333333327</v>
      </c>
      <c r="F463" s="36">
        <v>3037.3166666666662</v>
      </c>
      <c r="G463" s="36">
        <v>2947.6833333333325</v>
      </c>
      <c r="H463" s="36">
        <v>3289.7833333333328</v>
      </c>
      <c r="I463" s="36">
        <v>3379.416666666667</v>
      </c>
      <c r="J463" s="36">
        <v>3460.833333333333</v>
      </c>
      <c r="K463" s="31">
        <v>3298</v>
      </c>
      <c r="L463" s="31">
        <v>3126.95</v>
      </c>
      <c r="M463" s="31">
        <v>1.252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3554.1</v>
      </c>
      <c r="D464" s="36">
        <v>3582.2000000000003</v>
      </c>
      <c r="E464" s="36">
        <v>3512.9000000000005</v>
      </c>
      <c r="F464" s="36">
        <v>3471.7000000000003</v>
      </c>
      <c r="G464" s="36">
        <v>3402.4000000000005</v>
      </c>
      <c r="H464" s="36">
        <v>3623.4000000000005</v>
      </c>
      <c r="I464" s="36">
        <v>3692.7000000000007</v>
      </c>
      <c r="J464" s="36">
        <v>3733.9000000000005</v>
      </c>
      <c r="K464" s="31">
        <v>3651.5</v>
      </c>
      <c r="L464" s="31">
        <v>3541</v>
      </c>
      <c r="M464" s="31">
        <v>8.4900099999999998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2147.0500000000002</v>
      </c>
      <c r="D465" s="36">
        <v>2159.4500000000003</v>
      </c>
      <c r="E465" s="36">
        <v>2118.9000000000005</v>
      </c>
      <c r="F465" s="36">
        <v>2090.7500000000005</v>
      </c>
      <c r="G465" s="36">
        <v>2050.2000000000007</v>
      </c>
      <c r="H465" s="36">
        <v>2187.6000000000004</v>
      </c>
      <c r="I465" s="36">
        <v>2228.1500000000005</v>
      </c>
      <c r="J465" s="36">
        <v>2256.3000000000002</v>
      </c>
      <c r="K465" s="31">
        <v>2200</v>
      </c>
      <c r="L465" s="31">
        <v>2131.3000000000002</v>
      </c>
      <c r="M465" s="31">
        <v>3.5254699999999999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885.7</v>
      </c>
      <c r="D466" s="36">
        <v>898.94999999999993</v>
      </c>
      <c r="E466" s="36">
        <v>868.74999999999989</v>
      </c>
      <c r="F466" s="36">
        <v>851.8</v>
      </c>
      <c r="G466" s="36">
        <v>821.59999999999991</v>
      </c>
      <c r="H466" s="36">
        <v>915.89999999999986</v>
      </c>
      <c r="I466" s="36">
        <v>946.09999999999991</v>
      </c>
      <c r="J466" s="36">
        <v>963.04999999999984</v>
      </c>
      <c r="K466" s="31">
        <v>929.15</v>
      </c>
      <c r="L466" s="31">
        <v>882</v>
      </c>
      <c r="M466" s="31">
        <v>3.1175799999999998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801.9</v>
      </c>
      <c r="D467" s="36">
        <v>807.2833333333333</v>
      </c>
      <c r="E467" s="36">
        <v>790.61666666666656</v>
      </c>
      <c r="F467" s="36">
        <v>779.33333333333326</v>
      </c>
      <c r="G467" s="36">
        <v>762.66666666666652</v>
      </c>
      <c r="H467" s="36">
        <v>818.56666666666661</v>
      </c>
      <c r="I467" s="36">
        <v>835.23333333333335</v>
      </c>
      <c r="J467" s="36">
        <v>846.51666666666665</v>
      </c>
      <c r="K467" s="31">
        <v>823.95</v>
      </c>
      <c r="L467" s="31">
        <v>796</v>
      </c>
      <c r="M467" s="31">
        <v>0.62655000000000005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2948.95</v>
      </c>
      <c r="D468" s="36">
        <v>2967.2166666666667</v>
      </c>
      <c r="E468" s="36">
        <v>2909.4333333333334</v>
      </c>
      <c r="F468" s="36">
        <v>2869.9166666666665</v>
      </c>
      <c r="G468" s="36">
        <v>2812.1333333333332</v>
      </c>
      <c r="H468" s="36">
        <v>3006.7333333333336</v>
      </c>
      <c r="I468" s="36">
        <v>3064.5166666666673</v>
      </c>
      <c r="J468" s="36">
        <v>3104.0333333333338</v>
      </c>
      <c r="K468" s="31">
        <v>3025</v>
      </c>
      <c r="L468" s="31">
        <v>2927.7</v>
      </c>
      <c r="M468" s="31">
        <v>7.1317000000000004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35.4</v>
      </c>
      <c r="D469" s="36">
        <v>36.216666666666669</v>
      </c>
      <c r="E469" s="36">
        <v>34.283333333333339</v>
      </c>
      <c r="F469" s="36">
        <v>33.166666666666671</v>
      </c>
      <c r="G469" s="36">
        <v>31.233333333333341</v>
      </c>
      <c r="H469" s="36">
        <v>37.333333333333336</v>
      </c>
      <c r="I469" s="36">
        <v>39.266666666666673</v>
      </c>
      <c r="J469" s="36">
        <v>40.383333333333333</v>
      </c>
      <c r="K469" s="31">
        <v>38.15</v>
      </c>
      <c r="L469" s="31">
        <v>35.1</v>
      </c>
      <c r="M469" s="31">
        <v>250.38023000000001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330.4</v>
      </c>
      <c r="D470" s="36">
        <v>335.65000000000003</v>
      </c>
      <c r="E470" s="36">
        <v>324.55000000000007</v>
      </c>
      <c r="F470" s="36">
        <v>318.70000000000005</v>
      </c>
      <c r="G470" s="36">
        <v>307.60000000000008</v>
      </c>
      <c r="H470" s="36">
        <v>341.50000000000006</v>
      </c>
      <c r="I470" s="36">
        <v>352.60000000000008</v>
      </c>
      <c r="J470" s="36">
        <v>358.45000000000005</v>
      </c>
      <c r="K470" s="31">
        <v>346.75</v>
      </c>
      <c r="L470" s="31">
        <v>329.8</v>
      </c>
      <c r="M470" s="31">
        <v>8.3987400000000001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404.2</v>
      </c>
      <c r="D471" s="36">
        <v>404.7166666666667</v>
      </c>
      <c r="E471" s="36">
        <v>397.63333333333338</v>
      </c>
      <c r="F471" s="36">
        <v>391.06666666666666</v>
      </c>
      <c r="G471" s="36">
        <v>383.98333333333335</v>
      </c>
      <c r="H471" s="36">
        <v>411.28333333333342</v>
      </c>
      <c r="I471" s="36">
        <v>418.36666666666667</v>
      </c>
      <c r="J471" s="36">
        <v>424.93333333333345</v>
      </c>
      <c r="K471" s="31">
        <v>411.8</v>
      </c>
      <c r="L471" s="31">
        <v>398.15</v>
      </c>
      <c r="M471" s="31">
        <v>7.2435200000000002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752.8</v>
      </c>
      <c r="D472" s="36">
        <v>754.08333333333337</v>
      </c>
      <c r="E472" s="36">
        <v>743.16666666666674</v>
      </c>
      <c r="F472" s="36">
        <v>733.53333333333342</v>
      </c>
      <c r="G472" s="36">
        <v>722.61666666666679</v>
      </c>
      <c r="H472" s="36">
        <v>763.7166666666667</v>
      </c>
      <c r="I472" s="36">
        <v>774.63333333333344</v>
      </c>
      <c r="J472" s="36">
        <v>784.26666666666665</v>
      </c>
      <c r="K472" s="31">
        <v>765</v>
      </c>
      <c r="L472" s="31">
        <v>744.45</v>
      </c>
      <c r="M472" s="31">
        <v>1.3804799999999999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3559.75</v>
      </c>
      <c r="D473" s="36">
        <v>3573.1333333333332</v>
      </c>
      <c r="E473" s="36">
        <v>3516.6166666666663</v>
      </c>
      <c r="F473" s="36">
        <v>3473.4833333333331</v>
      </c>
      <c r="G473" s="36">
        <v>3416.9666666666662</v>
      </c>
      <c r="H473" s="36">
        <v>3616.2666666666664</v>
      </c>
      <c r="I473" s="36">
        <v>3672.7833333333328</v>
      </c>
      <c r="J473" s="36">
        <v>3715.9166666666665</v>
      </c>
      <c r="K473" s="31">
        <v>3629.65</v>
      </c>
      <c r="L473" s="31">
        <v>3530</v>
      </c>
      <c r="M473" s="31">
        <v>1.19503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48.85</v>
      </c>
      <c r="D474" s="36">
        <v>50.516666666666673</v>
      </c>
      <c r="E474" s="36">
        <v>46.633333333333347</v>
      </c>
      <c r="F474" s="36">
        <v>44.416666666666671</v>
      </c>
      <c r="G474" s="36">
        <v>40.533333333333346</v>
      </c>
      <c r="H474" s="36">
        <v>52.733333333333348</v>
      </c>
      <c r="I474" s="36">
        <v>56.616666666666674</v>
      </c>
      <c r="J474" s="36">
        <v>58.83333333333335</v>
      </c>
      <c r="K474" s="31">
        <v>54.4</v>
      </c>
      <c r="L474" s="31">
        <v>48.3</v>
      </c>
      <c r="M474" s="31">
        <v>553.03612999999996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1949.2</v>
      </c>
      <c r="D475" s="36">
        <v>1963.7</v>
      </c>
      <c r="E475" s="36">
        <v>1928.65</v>
      </c>
      <c r="F475" s="36">
        <v>1908.1000000000001</v>
      </c>
      <c r="G475" s="36">
        <v>1873.0500000000002</v>
      </c>
      <c r="H475" s="36">
        <v>1984.25</v>
      </c>
      <c r="I475" s="36">
        <v>2019.2999999999997</v>
      </c>
      <c r="J475" s="36">
        <v>2039.85</v>
      </c>
      <c r="K475" s="31">
        <v>1998.75</v>
      </c>
      <c r="L475" s="31">
        <v>1943.15</v>
      </c>
      <c r="M475" s="31">
        <v>7.43248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38.1</v>
      </c>
      <c r="D476" s="36">
        <v>39.06666666666667</v>
      </c>
      <c r="E476" s="36">
        <v>35.783333333333339</v>
      </c>
      <c r="F476" s="36">
        <v>33.466666666666669</v>
      </c>
      <c r="G476" s="36">
        <v>30.183333333333337</v>
      </c>
      <c r="H476" s="36">
        <v>41.38333333333334</v>
      </c>
      <c r="I476" s="36">
        <v>44.666666666666671</v>
      </c>
      <c r="J476" s="36">
        <v>46.983333333333341</v>
      </c>
      <c r="K476" s="31">
        <v>42.35</v>
      </c>
      <c r="L476" s="31">
        <v>36.75</v>
      </c>
      <c r="M476" s="31">
        <v>312.37531000000001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446.55</v>
      </c>
      <c r="D477" s="36">
        <v>456.13333333333338</v>
      </c>
      <c r="E477" s="36">
        <v>432.61666666666679</v>
      </c>
      <c r="F477" s="36">
        <v>418.68333333333339</v>
      </c>
      <c r="G477" s="36">
        <v>395.1666666666668</v>
      </c>
      <c r="H477" s="36">
        <v>470.06666666666678</v>
      </c>
      <c r="I477" s="36">
        <v>493.58333333333331</v>
      </c>
      <c r="J477" s="36">
        <v>507.51666666666677</v>
      </c>
      <c r="K477" s="31">
        <v>479.65</v>
      </c>
      <c r="L477" s="31">
        <v>442.2</v>
      </c>
      <c r="M477" s="31">
        <v>3.0478299999999998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9887.4500000000007</v>
      </c>
      <c r="D478" s="36">
        <v>9957.8666666666668</v>
      </c>
      <c r="E478" s="36">
        <v>9787.7333333333336</v>
      </c>
      <c r="F478" s="36">
        <v>9688.0166666666664</v>
      </c>
      <c r="G478" s="36">
        <v>9517.8833333333332</v>
      </c>
      <c r="H478" s="36">
        <v>10057.583333333334</v>
      </c>
      <c r="I478" s="36">
        <v>10227.716666666669</v>
      </c>
      <c r="J478" s="36">
        <v>10327.433333333334</v>
      </c>
      <c r="K478" s="31">
        <v>10128</v>
      </c>
      <c r="L478" s="31">
        <v>9858.15</v>
      </c>
      <c r="M478" s="31">
        <v>5.0144799999999998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116.45</v>
      </c>
      <c r="D479" s="36">
        <v>118.83333333333333</v>
      </c>
      <c r="E479" s="36">
        <v>113.46666666666665</v>
      </c>
      <c r="F479" s="36">
        <v>110.48333333333332</v>
      </c>
      <c r="G479" s="36">
        <v>105.11666666666665</v>
      </c>
      <c r="H479" s="36">
        <v>121.81666666666666</v>
      </c>
      <c r="I479" s="36">
        <v>127.18333333333334</v>
      </c>
      <c r="J479" s="36">
        <v>130.16666666666669</v>
      </c>
      <c r="K479" s="31">
        <v>124.2</v>
      </c>
      <c r="L479" s="31">
        <v>115.85</v>
      </c>
      <c r="M479" s="31">
        <v>243.93888999999999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1683.55</v>
      </c>
      <c r="D480" s="36">
        <v>1707.3999999999999</v>
      </c>
      <c r="E480" s="36">
        <v>1651.9999999999998</v>
      </c>
      <c r="F480" s="36">
        <v>1620.4499999999998</v>
      </c>
      <c r="G480" s="36">
        <v>1565.0499999999997</v>
      </c>
      <c r="H480" s="36">
        <v>1738.9499999999998</v>
      </c>
      <c r="I480" s="36">
        <v>1794.35</v>
      </c>
      <c r="J480" s="36">
        <v>1825.8999999999999</v>
      </c>
      <c r="K480" s="31">
        <v>1762.8</v>
      </c>
      <c r="L480" s="31">
        <v>1675.85</v>
      </c>
      <c r="M480" s="31">
        <v>5.42638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1059.95</v>
      </c>
      <c r="D481" s="36">
        <v>1068.3166666666666</v>
      </c>
      <c r="E481" s="36">
        <v>1041.6333333333332</v>
      </c>
      <c r="F481" s="36">
        <v>1023.3166666666666</v>
      </c>
      <c r="G481" s="36">
        <v>996.63333333333321</v>
      </c>
      <c r="H481" s="36">
        <v>1086.6333333333332</v>
      </c>
      <c r="I481" s="36">
        <v>1113.3166666666666</v>
      </c>
      <c r="J481" s="31">
        <v>1131.6333333333332</v>
      </c>
      <c r="K481" s="31">
        <v>1095</v>
      </c>
      <c r="L481" s="31">
        <v>1050</v>
      </c>
      <c r="M481" s="53">
        <v>13.12725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654.20000000000005</v>
      </c>
      <c r="D482" s="36">
        <v>657.18333333333328</v>
      </c>
      <c r="E482" s="36">
        <v>643.46666666666658</v>
      </c>
      <c r="F482" s="36">
        <v>632.73333333333335</v>
      </c>
      <c r="G482" s="36">
        <v>619.01666666666665</v>
      </c>
      <c r="H482" s="36">
        <v>667.91666666666652</v>
      </c>
      <c r="I482" s="36">
        <v>681.63333333333321</v>
      </c>
      <c r="J482" s="31">
        <v>692.36666666666645</v>
      </c>
      <c r="K482" s="31">
        <v>670.9</v>
      </c>
      <c r="L482" s="31">
        <v>646.45000000000005</v>
      </c>
      <c r="M482" s="53">
        <v>5.8103800000000003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572.15</v>
      </c>
      <c r="D483" s="36">
        <v>582.05000000000007</v>
      </c>
      <c r="E483" s="36">
        <v>559.10000000000014</v>
      </c>
      <c r="F483" s="36">
        <v>546.05000000000007</v>
      </c>
      <c r="G483" s="36">
        <v>523.10000000000014</v>
      </c>
      <c r="H483" s="36">
        <v>595.10000000000014</v>
      </c>
      <c r="I483" s="36">
        <v>618.05000000000018</v>
      </c>
      <c r="J483" s="36">
        <v>631.10000000000014</v>
      </c>
      <c r="K483" s="31">
        <v>605</v>
      </c>
      <c r="L483" s="31">
        <v>569</v>
      </c>
      <c r="M483" s="31">
        <v>55.093200000000003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842.2</v>
      </c>
      <c r="D484" s="36">
        <v>863.11666666666667</v>
      </c>
      <c r="E484" s="36">
        <v>808.33333333333337</v>
      </c>
      <c r="F484" s="36">
        <v>774.4666666666667</v>
      </c>
      <c r="G484" s="36">
        <v>719.68333333333339</v>
      </c>
      <c r="H484" s="36">
        <v>896.98333333333335</v>
      </c>
      <c r="I484" s="36">
        <v>951.76666666666665</v>
      </c>
      <c r="J484" s="31">
        <v>985.63333333333333</v>
      </c>
      <c r="K484" s="31">
        <v>917.9</v>
      </c>
      <c r="L484" s="31">
        <v>829.25</v>
      </c>
      <c r="M484" s="53">
        <v>9.4748999999999999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595.6</v>
      </c>
      <c r="D485" s="36">
        <v>601.36666666666667</v>
      </c>
      <c r="E485" s="36">
        <v>584.23333333333335</v>
      </c>
      <c r="F485" s="36">
        <v>572.86666666666667</v>
      </c>
      <c r="G485" s="36">
        <v>555.73333333333335</v>
      </c>
      <c r="H485" s="36">
        <v>612.73333333333335</v>
      </c>
      <c r="I485" s="36">
        <v>629.86666666666679</v>
      </c>
      <c r="J485" s="36">
        <v>641.23333333333335</v>
      </c>
      <c r="K485" s="31">
        <v>618.5</v>
      </c>
      <c r="L485" s="31">
        <v>590</v>
      </c>
      <c r="M485" s="31">
        <v>12.036239999999999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396.85</v>
      </c>
      <c r="D486" s="36">
        <v>402.5333333333333</v>
      </c>
      <c r="E486" s="36">
        <v>388.31666666666661</v>
      </c>
      <c r="F486" s="36">
        <v>379.7833333333333</v>
      </c>
      <c r="G486" s="36">
        <v>365.56666666666661</v>
      </c>
      <c r="H486" s="36">
        <v>411.06666666666661</v>
      </c>
      <c r="I486" s="36">
        <v>425.2833333333333</v>
      </c>
      <c r="J486" s="36">
        <v>433.81666666666661</v>
      </c>
      <c r="K486" s="31">
        <v>416.75</v>
      </c>
      <c r="L486" s="31">
        <v>394</v>
      </c>
      <c r="M486" s="31">
        <v>3.1761400000000002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390.6</v>
      </c>
      <c r="D487" s="36">
        <v>393.2833333333333</v>
      </c>
      <c r="E487" s="36">
        <v>377.81666666666661</v>
      </c>
      <c r="F487" s="36">
        <v>365.0333333333333</v>
      </c>
      <c r="G487" s="36">
        <v>349.56666666666661</v>
      </c>
      <c r="H487" s="36">
        <v>406.06666666666661</v>
      </c>
      <c r="I487" s="36">
        <v>421.5333333333333</v>
      </c>
      <c r="J487" s="36">
        <v>434.31666666666661</v>
      </c>
      <c r="K487" s="31">
        <v>408.75</v>
      </c>
      <c r="L487" s="31">
        <v>380.5</v>
      </c>
      <c r="M487" s="31">
        <v>2.57789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534.29999999999995</v>
      </c>
      <c r="D488" s="36">
        <v>535.9666666666667</v>
      </c>
      <c r="E488" s="36">
        <v>519.93333333333339</v>
      </c>
      <c r="F488" s="36">
        <v>505.56666666666672</v>
      </c>
      <c r="G488" s="36">
        <v>489.53333333333342</v>
      </c>
      <c r="H488" s="36">
        <v>550.33333333333337</v>
      </c>
      <c r="I488" s="36">
        <v>566.36666666666667</v>
      </c>
      <c r="J488" s="36">
        <v>580.73333333333335</v>
      </c>
      <c r="K488" s="31">
        <v>552</v>
      </c>
      <c r="L488" s="31">
        <v>521.6</v>
      </c>
      <c r="M488" s="31">
        <v>11.664239999999999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1253.4000000000001</v>
      </c>
      <c r="D489" s="36">
        <v>1289.6833333333334</v>
      </c>
      <c r="E489" s="36">
        <v>1199.3666666666668</v>
      </c>
      <c r="F489" s="36">
        <v>1145.3333333333335</v>
      </c>
      <c r="G489" s="36">
        <v>1055.0166666666669</v>
      </c>
      <c r="H489" s="36">
        <v>1343.7166666666667</v>
      </c>
      <c r="I489" s="36">
        <v>1434.0333333333333</v>
      </c>
      <c r="J489" s="36">
        <v>1488.0666666666666</v>
      </c>
      <c r="K489" s="31">
        <v>1380</v>
      </c>
      <c r="L489" s="31">
        <v>1235.6500000000001</v>
      </c>
      <c r="M489" s="31">
        <v>130.90036000000001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1296.1500000000001</v>
      </c>
      <c r="D490" s="36">
        <v>1315.8333333333333</v>
      </c>
      <c r="E490" s="36">
        <v>1269.2666666666664</v>
      </c>
      <c r="F490" s="36">
        <v>1242.3833333333332</v>
      </c>
      <c r="G490" s="36">
        <v>1195.8166666666664</v>
      </c>
      <c r="H490" s="36">
        <v>1342.7166666666665</v>
      </c>
      <c r="I490" s="36">
        <v>1389.2833333333335</v>
      </c>
      <c r="J490" s="36">
        <v>1416.1666666666665</v>
      </c>
      <c r="K490" s="31">
        <v>1362.4</v>
      </c>
      <c r="L490" s="31">
        <v>1288.95</v>
      </c>
      <c r="M490" s="31">
        <v>1.9308000000000001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251.45</v>
      </c>
      <c r="D491" s="36">
        <v>255.41666666666666</v>
      </c>
      <c r="E491" s="36">
        <v>246.83333333333331</v>
      </c>
      <c r="F491" s="36">
        <v>242.21666666666667</v>
      </c>
      <c r="G491" s="36">
        <v>233.63333333333333</v>
      </c>
      <c r="H491" s="36">
        <v>260.0333333333333</v>
      </c>
      <c r="I491" s="36">
        <v>268.61666666666662</v>
      </c>
      <c r="J491" s="36">
        <v>273.23333333333329</v>
      </c>
      <c r="K491" s="31">
        <v>264</v>
      </c>
      <c r="L491" s="31">
        <v>250.8</v>
      </c>
      <c r="M491" s="31">
        <v>153.09406999999999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290.60000000000002</v>
      </c>
      <c r="D492" s="36">
        <v>294.56666666666666</v>
      </c>
      <c r="E492" s="36">
        <v>283.13333333333333</v>
      </c>
      <c r="F492" s="36">
        <v>275.66666666666669</v>
      </c>
      <c r="G492" s="36">
        <v>264.23333333333335</v>
      </c>
      <c r="H492" s="36">
        <v>302.0333333333333</v>
      </c>
      <c r="I492" s="36">
        <v>313.46666666666658</v>
      </c>
      <c r="J492" s="36">
        <v>320.93333333333328</v>
      </c>
      <c r="K492" s="31">
        <v>306</v>
      </c>
      <c r="L492" s="31">
        <v>287.10000000000002</v>
      </c>
      <c r="M492" s="31">
        <v>9.6001399999999997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674.55</v>
      </c>
      <c r="D493" s="36">
        <v>664.85</v>
      </c>
      <c r="E493" s="36">
        <v>644.70000000000005</v>
      </c>
      <c r="F493" s="36">
        <v>614.85</v>
      </c>
      <c r="G493" s="36">
        <v>594.70000000000005</v>
      </c>
      <c r="H493" s="36">
        <v>694.7</v>
      </c>
      <c r="I493" s="36">
        <v>714.84999999999991</v>
      </c>
      <c r="J493" s="36">
        <v>744.7</v>
      </c>
      <c r="K493" s="31">
        <v>685</v>
      </c>
      <c r="L493" s="31">
        <v>635</v>
      </c>
      <c r="M493" s="31">
        <v>18.99202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1700.5</v>
      </c>
      <c r="D494" s="36">
        <v>1708.05</v>
      </c>
      <c r="E494" s="36">
        <v>1689.4499999999998</v>
      </c>
      <c r="F494" s="36">
        <v>1678.3999999999999</v>
      </c>
      <c r="G494" s="36">
        <v>1659.7999999999997</v>
      </c>
      <c r="H494" s="36">
        <v>1719.1</v>
      </c>
      <c r="I494" s="36">
        <v>1737.6999999999998</v>
      </c>
      <c r="J494" s="36">
        <v>1748.75</v>
      </c>
      <c r="K494" s="31">
        <v>1726.65</v>
      </c>
      <c r="L494" s="31">
        <v>1697</v>
      </c>
      <c r="M494" s="31">
        <v>0.73233000000000004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1945.95</v>
      </c>
      <c r="D495" s="36">
        <v>1920</v>
      </c>
      <c r="E495" s="36">
        <v>1885</v>
      </c>
      <c r="F495" s="36">
        <v>1824.05</v>
      </c>
      <c r="G495" s="36">
        <v>1789.05</v>
      </c>
      <c r="H495" s="36">
        <v>1980.95</v>
      </c>
      <c r="I495" s="36">
        <v>2015.95</v>
      </c>
      <c r="J495" s="36">
        <v>2076.9</v>
      </c>
      <c r="K495" s="31">
        <v>1955</v>
      </c>
      <c r="L495" s="31">
        <v>1859.05</v>
      </c>
      <c r="M495" s="31">
        <v>1.4552799999999999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13.1</v>
      </c>
      <c r="D496" s="36">
        <v>13.5</v>
      </c>
      <c r="E496" s="36">
        <v>12.6</v>
      </c>
      <c r="F496" s="36">
        <v>12.1</v>
      </c>
      <c r="G496" s="36">
        <v>11.2</v>
      </c>
      <c r="H496" s="36">
        <v>14</v>
      </c>
      <c r="I496" s="36">
        <v>14.899999999999999</v>
      </c>
      <c r="J496" s="36">
        <v>15.4</v>
      </c>
      <c r="K496" s="31">
        <v>14.4</v>
      </c>
      <c r="L496" s="31">
        <v>13</v>
      </c>
      <c r="M496" s="31">
        <v>4916.8300200000003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928.05</v>
      </c>
      <c r="D497" s="36">
        <v>931.06666666666661</v>
      </c>
      <c r="E497" s="36">
        <v>904.98333333333323</v>
      </c>
      <c r="F497" s="36">
        <v>881.91666666666663</v>
      </c>
      <c r="G497" s="36">
        <v>855.83333333333326</v>
      </c>
      <c r="H497" s="36">
        <v>954.13333333333321</v>
      </c>
      <c r="I497" s="36">
        <v>980.2166666666667</v>
      </c>
      <c r="J497" s="36">
        <v>1003.2833333333332</v>
      </c>
      <c r="K497" s="31">
        <v>957.15</v>
      </c>
      <c r="L497" s="31">
        <v>908</v>
      </c>
      <c r="M497" s="31">
        <v>116.624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515.04999999999995</v>
      </c>
      <c r="D498" s="36">
        <v>519.11666666666667</v>
      </c>
      <c r="E498" s="36">
        <v>495.93333333333339</v>
      </c>
      <c r="F498" s="36">
        <v>476.81666666666672</v>
      </c>
      <c r="G498" s="36">
        <v>453.63333333333344</v>
      </c>
      <c r="H498" s="36">
        <v>538.23333333333335</v>
      </c>
      <c r="I498" s="36">
        <v>561.41666666666652</v>
      </c>
      <c r="J498" s="36">
        <v>580.5333333333333</v>
      </c>
      <c r="K498" s="31">
        <v>542.29999999999995</v>
      </c>
      <c r="L498" s="31">
        <v>500</v>
      </c>
      <c r="M498" s="31">
        <v>8.3266799999999996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804.35</v>
      </c>
      <c r="D500" s="36">
        <v>812.93333333333339</v>
      </c>
      <c r="E500" s="36">
        <v>791.46666666666681</v>
      </c>
      <c r="F500" s="36">
        <v>778.58333333333337</v>
      </c>
      <c r="G500" s="36">
        <v>757.11666666666679</v>
      </c>
      <c r="H500" s="36">
        <v>825.81666666666683</v>
      </c>
      <c r="I500" s="36">
        <v>847.28333333333353</v>
      </c>
      <c r="J500" s="36">
        <v>860.16666666666686</v>
      </c>
      <c r="K500" s="31">
        <v>834.4</v>
      </c>
      <c r="L500" s="31">
        <v>800.05</v>
      </c>
      <c r="M500" s="31">
        <v>2.7700499999999999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1349.55</v>
      </c>
      <c r="D501" s="36">
        <v>1358.1833333333334</v>
      </c>
      <c r="E501" s="36">
        <v>1336.3666666666668</v>
      </c>
      <c r="F501" s="36">
        <v>1323.1833333333334</v>
      </c>
      <c r="G501" s="36">
        <v>1301.3666666666668</v>
      </c>
      <c r="H501" s="36">
        <v>1371.3666666666668</v>
      </c>
      <c r="I501" s="36">
        <v>1393.1833333333334</v>
      </c>
      <c r="J501" s="36">
        <v>1406.3666666666668</v>
      </c>
      <c r="K501" s="31">
        <v>1380</v>
      </c>
      <c r="L501" s="31">
        <v>1345</v>
      </c>
      <c r="M501" s="31">
        <v>1.7184299999999999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431.95</v>
      </c>
      <c r="D502" s="36">
        <v>436.93333333333339</v>
      </c>
      <c r="E502" s="36">
        <v>424.36666666666679</v>
      </c>
      <c r="F502" s="36">
        <v>416.78333333333342</v>
      </c>
      <c r="G502" s="36">
        <v>404.21666666666681</v>
      </c>
      <c r="H502" s="36">
        <v>444.51666666666677</v>
      </c>
      <c r="I502" s="36">
        <v>457.08333333333337</v>
      </c>
      <c r="J502" s="36">
        <v>464.66666666666674</v>
      </c>
      <c r="K502" s="31">
        <v>449.5</v>
      </c>
      <c r="L502" s="31">
        <v>429.35</v>
      </c>
      <c r="M502" s="31">
        <v>132.24970999999999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20.5</v>
      </c>
      <c r="D503" s="36">
        <v>21.066666666666666</v>
      </c>
      <c r="E503" s="36">
        <v>19.683333333333334</v>
      </c>
      <c r="F503" s="36">
        <v>18.866666666666667</v>
      </c>
      <c r="G503" s="36">
        <v>17.483333333333334</v>
      </c>
      <c r="H503" s="36">
        <v>21.883333333333333</v>
      </c>
      <c r="I503" s="36">
        <v>23.266666666666666</v>
      </c>
      <c r="J503" s="31">
        <v>24.083333333333332</v>
      </c>
      <c r="K503" s="31">
        <v>22.45</v>
      </c>
      <c r="L503" s="31">
        <v>20.25</v>
      </c>
      <c r="M503" s="53">
        <v>3973.6609400000002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251.95</v>
      </c>
      <c r="D504" s="36">
        <v>258.91666666666663</v>
      </c>
      <c r="E504" s="36">
        <v>241.18333333333328</v>
      </c>
      <c r="F504" s="36">
        <v>230.41666666666666</v>
      </c>
      <c r="G504" s="36">
        <v>212.68333333333331</v>
      </c>
      <c r="H504" s="36">
        <v>269.68333333333328</v>
      </c>
      <c r="I504" s="36">
        <v>287.41666666666663</v>
      </c>
      <c r="J504" s="31">
        <v>298.18333333333322</v>
      </c>
      <c r="K504" s="31">
        <v>276.64999999999998</v>
      </c>
      <c r="L504" s="31">
        <v>248.15</v>
      </c>
      <c r="M504" s="53">
        <v>260.75974000000002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573.70000000000005</v>
      </c>
      <c r="D505" s="36">
        <v>575.2833333333333</v>
      </c>
      <c r="E505" s="36">
        <v>520.56666666666661</v>
      </c>
      <c r="F505" s="36">
        <v>467.43333333333328</v>
      </c>
      <c r="G505" s="36">
        <v>412.71666666666658</v>
      </c>
      <c r="H505" s="36">
        <v>628.41666666666663</v>
      </c>
      <c r="I505" s="36">
        <v>683.13333333333333</v>
      </c>
      <c r="J505" s="36">
        <v>736.26666666666665</v>
      </c>
      <c r="K505" s="31">
        <v>630</v>
      </c>
      <c r="L505" s="31">
        <v>522.15</v>
      </c>
      <c r="M505" s="31">
        <v>39.359780000000001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15752.3</v>
      </c>
      <c r="D506" s="36">
        <v>15762.883333333333</v>
      </c>
      <c r="E506" s="36">
        <v>15644.416666666666</v>
      </c>
      <c r="F506" s="36">
        <v>15536.533333333333</v>
      </c>
      <c r="G506" s="36">
        <v>15418.066666666666</v>
      </c>
      <c r="H506" s="36">
        <v>15870.766666666666</v>
      </c>
      <c r="I506" s="36">
        <v>15989.233333333334</v>
      </c>
      <c r="J506" s="36">
        <v>16097.116666666667</v>
      </c>
      <c r="K506" s="31">
        <v>15881.35</v>
      </c>
      <c r="L506" s="31">
        <v>15655</v>
      </c>
      <c r="M506" s="31">
        <v>8.3299999999999999E-2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124.75</v>
      </c>
      <c r="D507" s="36">
        <v>126.3</v>
      </c>
      <c r="E507" s="36">
        <v>121.6</v>
      </c>
      <c r="F507" s="36">
        <v>118.45</v>
      </c>
      <c r="G507" s="36">
        <v>113.75</v>
      </c>
      <c r="H507" s="36">
        <v>129.44999999999999</v>
      </c>
      <c r="I507" s="36">
        <v>134.15</v>
      </c>
      <c r="J507" s="31">
        <v>137.29999999999998</v>
      </c>
      <c r="K507" s="31">
        <v>131</v>
      </c>
      <c r="L507" s="31">
        <v>123.15</v>
      </c>
      <c r="M507" s="53">
        <v>490.06056000000001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663.75</v>
      </c>
      <c r="D508" s="36">
        <v>673.11666666666667</v>
      </c>
      <c r="E508" s="36">
        <v>649.73333333333335</v>
      </c>
      <c r="F508" s="36">
        <v>635.7166666666667</v>
      </c>
      <c r="G508" s="36">
        <v>612.33333333333337</v>
      </c>
      <c r="H508" s="36">
        <v>687.13333333333333</v>
      </c>
      <c r="I508" s="36">
        <v>710.51666666666677</v>
      </c>
      <c r="J508" s="36">
        <v>724.5333333333333</v>
      </c>
      <c r="K508" s="31">
        <v>696.5</v>
      </c>
      <c r="L508" s="31">
        <v>659.1</v>
      </c>
      <c r="M508" s="31">
        <v>21.62161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1584.5</v>
      </c>
      <c r="D509" s="245">
        <v>1591.0166666666667</v>
      </c>
      <c r="E509" s="245">
        <v>1563.0333333333333</v>
      </c>
      <c r="F509" s="245">
        <v>1541.5666666666666</v>
      </c>
      <c r="G509" s="245">
        <v>1513.5833333333333</v>
      </c>
      <c r="H509" s="245">
        <v>1612.4833333333333</v>
      </c>
      <c r="I509" s="245">
        <v>1640.4666666666665</v>
      </c>
      <c r="J509" s="245">
        <v>1661.9333333333334</v>
      </c>
      <c r="K509" s="246">
        <v>1619</v>
      </c>
      <c r="L509" s="246">
        <v>1569.55</v>
      </c>
      <c r="M509" s="246">
        <v>0.37139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4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4"/>
      <c r="B5" s="355"/>
      <c r="C5" s="354"/>
      <c r="D5" s="35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56" t="s">
        <v>565</v>
      </c>
      <c r="C7" s="355"/>
      <c r="D7" s="7">
        <f>Main!B10</f>
        <v>45281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45280</v>
      </c>
      <c r="B10" s="32">
        <v>539196</v>
      </c>
      <c r="C10" s="31" t="s">
        <v>1137</v>
      </c>
      <c r="D10" s="31" t="s">
        <v>884</v>
      </c>
      <c r="E10" s="31" t="s">
        <v>575</v>
      </c>
      <c r="F10" s="86">
        <v>73230</v>
      </c>
      <c r="G10" s="32">
        <v>144.68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45280</v>
      </c>
      <c r="B11" s="32">
        <v>539277</v>
      </c>
      <c r="C11" s="31" t="s">
        <v>1138</v>
      </c>
      <c r="D11" s="31" t="s">
        <v>1139</v>
      </c>
      <c r="E11" s="31" t="s">
        <v>575</v>
      </c>
      <c r="F11" s="86">
        <v>8822367</v>
      </c>
      <c r="G11" s="32">
        <v>0.9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45280</v>
      </c>
      <c r="B12" s="32">
        <v>539277</v>
      </c>
      <c r="C12" s="31" t="s">
        <v>1138</v>
      </c>
      <c r="D12" s="31" t="s">
        <v>1139</v>
      </c>
      <c r="E12" s="31" t="s">
        <v>574</v>
      </c>
      <c r="F12" s="86">
        <v>8822367</v>
      </c>
      <c r="G12" s="32">
        <v>0.87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45280</v>
      </c>
      <c r="B13" s="32">
        <v>539277</v>
      </c>
      <c r="C13" s="31" t="s">
        <v>1138</v>
      </c>
      <c r="D13" s="31" t="s">
        <v>884</v>
      </c>
      <c r="E13" s="31" t="s">
        <v>574</v>
      </c>
      <c r="F13" s="86">
        <v>11936260</v>
      </c>
      <c r="G13" s="32">
        <v>0.91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45280</v>
      </c>
      <c r="B14" s="32">
        <v>539277</v>
      </c>
      <c r="C14" s="31" t="s">
        <v>1138</v>
      </c>
      <c r="D14" s="31" t="s">
        <v>884</v>
      </c>
      <c r="E14" s="31" t="s">
        <v>575</v>
      </c>
      <c r="F14" s="86">
        <v>13936260</v>
      </c>
      <c r="G14" s="32">
        <v>0.92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45280</v>
      </c>
      <c r="B15" s="32">
        <v>542285</v>
      </c>
      <c r="C15" s="31" t="s">
        <v>1094</v>
      </c>
      <c r="D15" s="31" t="s">
        <v>1140</v>
      </c>
      <c r="E15" s="31" t="s">
        <v>575</v>
      </c>
      <c r="F15" s="86">
        <v>3814453</v>
      </c>
      <c r="G15" s="32">
        <v>31.48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45280</v>
      </c>
      <c r="B16" s="32">
        <v>543497</v>
      </c>
      <c r="C16" s="31" t="s">
        <v>1141</v>
      </c>
      <c r="D16" s="31" t="s">
        <v>1142</v>
      </c>
      <c r="E16" s="31" t="s">
        <v>574</v>
      </c>
      <c r="F16" s="86">
        <v>96000</v>
      </c>
      <c r="G16" s="32">
        <v>54.25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45280</v>
      </c>
      <c r="B17" s="32">
        <v>543497</v>
      </c>
      <c r="C17" s="31" t="s">
        <v>1141</v>
      </c>
      <c r="D17" s="31" t="s">
        <v>1143</v>
      </c>
      <c r="E17" s="31" t="s">
        <v>575</v>
      </c>
      <c r="F17" s="86">
        <v>96000</v>
      </c>
      <c r="G17" s="32">
        <v>54.25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45280</v>
      </c>
      <c r="B18" s="32">
        <v>540545</v>
      </c>
      <c r="C18" s="31" t="s">
        <v>1144</v>
      </c>
      <c r="D18" s="31" t="s">
        <v>1145</v>
      </c>
      <c r="E18" s="31" t="s">
        <v>574</v>
      </c>
      <c r="F18" s="86">
        <v>16370</v>
      </c>
      <c r="G18" s="32">
        <v>16.47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45280</v>
      </c>
      <c r="B19" s="32">
        <v>540545</v>
      </c>
      <c r="C19" s="31" t="s">
        <v>1144</v>
      </c>
      <c r="D19" s="31" t="s">
        <v>1145</v>
      </c>
      <c r="E19" s="31" t="s">
        <v>575</v>
      </c>
      <c r="F19" s="86">
        <v>83256</v>
      </c>
      <c r="G19" s="32">
        <v>17.82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45280</v>
      </c>
      <c r="B20" s="32">
        <v>530249</v>
      </c>
      <c r="C20" s="31" t="s">
        <v>1146</v>
      </c>
      <c r="D20" s="31" t="s">
        <v>1147</v>
      </c>
      <c r="E20" s="31" t="s">
        <v>574</v>
      </c>
      <c r="F20" s="86">
        <v>19985</v>
      </c>
      <c r="G20" s="32">
        <v>15.5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45280</v>
      </c>
      <c r="B21" s="32">
        <v>530249</v>
      </c>
      <c r="C21" s="31" t="s">
        <v>1146</v>
      </c>
      <c r="D21" s="31" t="s">
        <v>1148</v>
      </c>
      <c r="E21" s="31" t="s">
        <v>575</v>
      </c>
      <c r="F21" s="86">
        <v>22000</v>
      </c>
      <c r="G21" s="32">
        <v>15.5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45280</v>
      </c>
      <c r="B22" s="32">
        <v>542934</v>
      </c>
      <c r="C22" s="31" t="s">
        <v>1149</v>
      </c>
      <c r="D22" s="31" t="s">
        <v>1150</v>
      </c>
      <c r="E22" s="31" t="s">
        <v>575</v>
      </c>
      <c r="F22" s="86">
        <v>40000</v>
      </c>
      <c r="G22" s="32">
        <v>153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45280</v>
      </c>
      <c r="B23" s="32">
        <v>512301</v>
      </c>
      <c r="C23" s="31" t="s">
        <v>1151</v>
      </c>
      <c r="D23" s="31" t="s">
        <v>1152</v>
      </c>
      <c r="E23" s="31" t="s">
        <v>575</v>
      </c>
      <c r="F23" s="86">
        <v>50627</v>
      </c>
      <c r="G23" s="32">
        <v>7.77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45280</v>
      </c>
      <c r="B24" s="32">
        <v>542602</v>
      </c>
      <c r="C24" s="31" t="s">
        <v>1153</v>
      </c>
      <c r="D24" s="31" t="s">
        <v>1154</v>
      </c>
      <c r="E24" s="31" t="s">
        <v>575</v>
      </c>
      <c r="F24" s="86">
        <v>8053735</v>
      </c>
      <c r="G24" s="32">
        <v>316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45280</v>
      </c>
      <c r="B25" s="32">
        <v>542602</v>
      </c>
      <c r="C25" s="31" t="s">
        <v>1153</v>
      </c>
      <c r="D25" s="31" t="s">
        <v>1155</v>
      </c>
      <c r="E25" s="31" t="s">
        <v>575</v>
      </c>
      <c r="F25" s="86">
        <v>27619920</v>
      </c>
      <c r="G25" s="32">
        <v>316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45280</v>
      </c>
      <c r="B26" s="32">
        <v>542602</v>
      </c>
      <c r="C26" s="31" t="s">
        <v>1153</v>
      </c>
      <c r="D26" s="31" t="s">
        <v>1156</v>
      </c>
      <c r="E26" s="31" t="s">
        <v>575</v>
      </c>
      <c r="F26" s="86">
        <v>7075811</v>
      </c>
      <c r="G26" s="32">
        <v>316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45280</v>
      </c>
      <c r="B27" s="32">
        <v>542602</v>
      </c>
      <c r="C27" s="31" t="s">
        <v>1153</v>
      </c>
      <c r="D27" s="31" t="s">
        <v>1157</v>
      </c>
      <c r="E27" s="31" t="s">
        <v>575</v>
      </c>
      <c r="F27" s="86">
        <v>26305062</v>
      </c>
      <c r="G27" s="32">
        <v>316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45280</v>
      </c>
      <c r="B28" s="32">
        <v>542602</v>
      </c>
      <c r="C28" s="31" t="s">
        <v>1153</v>
      </c>
      <c r="D28" s="31" t="s">
        <v>1158</v>
      </c>
      <c r="E28" s="31" t="s">
        <v>575</v>
      </c>
      <c r="F28" s="86">
        <v>12341055</v>
      </c>
      <c r="G28" s="32">
        <v>316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45280</v>
      </c>
      <c r="B29" s="32">
        <v>542602</v>
      </c>
      <c r="C29" s="31" t="s">
        <v>1153</v>
      </c>
      <c r="D29" s="31" t="s">
        <v>1159</v>
      </c>
      <c r="E29" s="31" t="s">
        <v>575</v>
      </c>
      <c r="F29" s="86">
        <v>9696549</v>
      </c>
      <c r="G29" s="32">
        <v>316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45280</v>
      </c>
      <c r="B30" s="32">
        <v>542602</v>
      </c>
      <c r="C30" s="31" t="s">
        <v>1153</v>
      </c>
      <c r="D30" s="31" t="s">
        <v>1160</v>
      </c>
      <c r="E30" s="31" t="s">
        <v>575</v>
      </c>
      <c r="F30" s="86">
        <v>6562463</v>
      </c>
      <c r="G30" s="32">
        <v>316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45280</v>
      </c>
      <c r="B31" s="32">
        <v>542602</v>
      </c>
      <c r="C31" s="31" t="s">
        <v>1153</v>
      </c>
      <c r="D31" s="31" t="s">
        <v>1161</v>
      </c>
      <c r="E31" s="31" t="s">
        <v>575</v>
      </c>
      <c r="F31" s="86">
        <v>27619920</v>
      </c>
      <c r="G31" s="32">
        <v>316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45280</v>
      </c>
      <c r="B32" s="32">
        <v>542602</v>
      </c>
      <c r="C32" s="31" t="s">
        <v>1153</v>
      </c>
      <c r="D32" s="31" t="s">
        <v>1162</v>
      </c>
      <c r="E32" s="31" t="s">
        <v>575</v>
      </c>
      <c r="F32" s="86">
        <v>8053736</v>
      </c>
      <c r="G32" s="32">
        <v>316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45280</v>
      </c>
      <c r="B33" s="32">
        <v>542602</v>
      </c>
      <c r="C33" s="31" t="s">
        <v>1153</v>
      </c>
      <c r="D33" s="31" t="s">
        <v>1163</v>
      </c>
      <c r="E33" s="31" t="s">
        <v>575</v>
      </c>
      <c r="F33" s="86">
        <v>7075810</v>
      </c>
      <c r="G33" s="32">
        <v>316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45280</v>
      </c>
      <c r="B34" s="32">
        <v>542602</v>
      </c>
      <c r="C34" s="31" t="s">
        <v>1153</v>
      </c>
      <c r="D34" s="31" t="s">
        <v>1164</v>
      </c>
      <c r="E34" s="31" t="s">
        <v>575</v>
      </c>
      <c r="F34" s="86">
        <v>6562462</v>
      </c>
      <c r="G34" s="32">
        <v>316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45280</v>
      </c>
      <c r="B35" s="32">
        <v>542602</v>
      </c>
      <c r="C35" s="31" t="s">
        <v>1153</v>
      </c>
      <c r="D35" s="31" t="s">
        <v>1159</v>
      </c>
      <c r="E35" s="31" t="s">
        <v>575</v>
      </c>
      <c r="F35" s="86">
        <v>9696549</v>
      </c>
      <c r="G35" s="32">
        <v>316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45280</v>
      </c>
      <c r="B36" s="32">
        <v>542602</v>
      </c>
      <c r="C36" s="31" t="s">
        <v>1153</v>
      </c>
      <c r="D36" s="31" t="s">
        <v>1158</v>
      </c>
      <c r="E36" s="31" t="s">
        <v>575</v>
      </c>
      <c r="F36" s="86">
        <v>12341056</v>
      </c>
      <c r="G36" s="32">
        <v>316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45280</v>
      </c>
      <c r="B37" s="32">
        <v>542602</v>
      </c>
      <c r="C37" s="31" t="s">
        <v>1153</v>
      </c>
      <c r="D37" s="31" t="s">
        <v>1157</v>
      </c>
      <c r="E37" s="31" t="s">
        <v>575</v>
      </c>
      <c r="F37" s="86">
        <v>26305062</v>
      </c>
      <c r="G37" s="32">
        <v>316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45280</v>
      </c>
      <c r="B38" s="32">
        <v>542602</v>
      </c>
      <c r="C38" s="31" t="s">
        <v>1153</v>
      </c>
      <c r="D38" s="31" t="s">
        <v>1165</v>
      </c>
      <c r="E38" s="31" t="s">
        <v>574</v>
      </c>
      <c r="F38" s="86">
        <v>34221142</v>
      </c>
      <c r="G38" s="32">
        <v>316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45280</v>
      </c>
      <c r="B39" s="32">
        <v>542602</v>
      </c>
      <c r="C39" s="31" t="s">
        <v>1153</v>
      </c>
      <c r="D39" s="31" t="s">
        <v>1166</v>
      </c>
      <c r="E39" s="31" t="s">
        <v>574</v>
      </c>
      <c r="F39" s="86">
        <v>8077631</v>
      </c>
      <c r="G39" s="32">
        <v>316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45280</v>
      </c>
      <c r="B40" s="32">
        <v>542602</v>
      </c>
      <c r="C40" s="31" t="s">
        <v>1153</v>
      </c>
      <c r="D40" s="31" t="s">
        <v>1167</v>
      </c>
      <c r="E40" s="31" t="s">
        <v>574</v>
      </c>
      <c r="F40" s="86">
        <v>12908015</v>
      </c>
      <c r="G40" s="32">
        <v>316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45280</v>
      </c>
      <c r="B41" s="32">
        <v>542602</v>
      </c>
      <c r="C41" s="31" t="s">
        <v>1153</v>
      </c>
      <c r="D41" s="31" t="s">
        <v>1168</v>
      </c>
      <c r="E41" s="31" t="s">
        <v>574</v>
      </c>
      <c r="F41" s="86">
        <v>8199775</v>
      </c>
      <c r="G41" s="32">
        <v>316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45280</v>
      </c>
      <c r="B42" s="32">
        <v>542602</v>
      </c>
      <c r="C42" s="31" t="s">
        <v>1153</v>
      </c>
      <c r="D42" s="31" t="s">
        <v>1169</v>
      </c>
      <c r="E42" s="31" t="s">
        <v>574</v>
      </c>
      <c r="F42" s="86">
        <v>5466517</v>
      </c>
      <c r="G42" s="32">
        <v>316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45280</v>
      </c>
      <c r="B43" s="32">
        <v>542602</v>
      </c>
      <c r="C43" s="31" t="s">
        <v>1153</v>
      </c>
      <c r="D43" s="31" t="s">
        <v>1170</v>
      </c>
      <c r="E43" s="31" t="s">
        <v>574</v>
      </c>
      <c r="F43" s="86">
        <v>7179106</v>
      </c>
      <c r="G43" s="32">
        <v>316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45280</v>
      </c>
      <c r="B44" s="32">
        <v>542602</v>
      </c>
      <c r="C44" s="31" t="s">
        <v>1153</v>
      </c>
      <c r="D44" s="31" t="s">
        <v>1171</v>
      </c>
      <c r="E44" s="31" t="s">
        <v>574</v>
      </c>
      <c r="F44" s="86">
        <v>6483471</v>
      </c>
      <c r="G44" s="32">
        <v>316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45280</v>
      </c>
      <c r="B45" s="32">
        <v>542602</v>
      </c>
      <c r="C45" s="31" t="s">
        <v>1153</v>
      </c>
      <c r="D45" s="31" t="s">
        <v>1172</v>
      </c>
      <c r="E45" s="31" t="s">
        <v>574</v>
      </c>
      <c r="F45" s="86">
        <v>6058223</v>
      </c>
      <c r="G45" s="32">
        <v>316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45280</v>
      </c>
      <c r="B46" s="32">
        <v>542602</v>
      </c>
      <c r="C46" s="31" t="s">
        <v>1153</v>
      </c>
      <c r="D46" s="31" t="s">
        <v>1170</v>
      </c>
      <c r="E46" s="31" t="s">
        <v>574</v>
      </c>
      <c r="F46" s="86">
        <v>7220894</v>
      </c>
      <c r="G46" s="32">
        <v>316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45280</v>
      </c>
      <c r="B47" s="32">
        <v>542602</v>
      </c>
      <c r="C47" s="31" t="s">
        <v>1153</v>
      </c>
      <c r="D47" s="31" t="s">
        <v>1173</v>
      </c>
      <c r="E47" s="31" t="s">
        <v>574</v>
      </c>
      <c r="F47" s="86">
        <v>11390698</v>
      </c>
      <c r="G47" s="32">
        <v>316.04000000000002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45280</v>
      </c>
      <c r="B48" s="32">
        <v>542602</v>
      </c>
      <c r="C48" s="31" t="s">
        <v>1153</v>
      </c>
      <c r="D48" s="31" t="s">
        <v>1174</v>
      </c>
      <c r="E48" s="31" t="s">
        <v>574</v>
      </c>
      <c r="F48" s="86">
        <v>6842515</v>
      </c>
      <c r="G48" s="32">
        <v>316.19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45280</v>
      </c>
      <c r="B49" s="32">
        <v>542602</v>
      </c>
      <c r="C49" s="31" t="s">
        <v>1153</v>
      </c>
      <c r="D49" s="31" t="s">
        <v>1175</v>
      </c>
      <c r="E49" s="31" t="s">
        <v>574</v>
      </c>
      <c r="F49" s="86">
        <v>7124829</v>
      </c>
      <c r="G49" s="32">
        <v>316.19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45280</v>
      </c>
      <c r="B50" s="32">
        <v>504351</v>
      </c>
      <c r="C50" s="31" t="s">
        <v>1176</v>
      </c>
      <c r="D50" s="31" t="s">
        <v>884</v>
      </c>
      <c r="E50" s="31" t="s">
        <v>575</v>
      </c>
      <c r="F50" s="86">
        <v>9400000</v>
      </c>
      <c r="G50" s="32">
        <v>1.53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45280</v>
      </c>
      <c r="B51" s="32">
        <v>512441</v>
      </c>
      <c r="C51" s="31" t="s">
        <v>1060</v>
      </c>
      <c r="D51" s="31" t="s">
        <v>1049</v>
      </c>
      <c r="E51" s="31" t="s">
        <v>574</v>
      </c>
      <c r="F51" s="86">
        <v>47109</v>
      </c>
      <c r="G51" s="32">
        <v>15.3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45280</v>
      </c>
      <c r="B52" s="32">
        <v>512441</v>
      </c>
      <c r="C52" s="31" t="s">
        <v>1060</v>
      </c>
      <c r="D52" s="31" t="s">
        <v>1049</v>
      </c>
      <c r="E52" s="31" t="s">
        <v>575</v>
      </c>
      <c r="F52" s="86">
        <v>227108</v>
      </c>
      <c r="G52" s="32">
        <v>15.3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45280</v>
      </c>
      <c r="B53" s="32">
        <v>512441</v>
      </c>
      <c r="C53" s="31" t="s">
        <v>1060</v>
      </c>
      <c r="D53" s="31" t="s">
        <v>1177</v>
      </c>
      <c r="E53" s="31" t="s">
        <v>574</v>
      </c>
      <c r="F53" s="86">
        <v>123000</v>
      </c>
      <c r="G53" s="32">
        <v>15.3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45280</v>
      </c>
      <c r="B54" s="32">
        <v>512441</v>
      </c>
      <c r="C54" s="31" t="s">
        <v>1060</v>
      </c>
      <c r="D54" s="31" t="s">
        <v>1177</v>
      </c>
      <c r="E54" s="31" t="s">
        <v>575</v>
      </c>
      <c r="F54" s="86">
        <v>98201</v>
      </c>
      <c r="G54" s="32">
        <v>15.24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45280</v>
      </c>
      <c r="B55" s="32">
        <v>512441</v>
      </c>
      <c r="C55" s="31" t="s">
        <v>1060</v>
      </c>
      <c r="D55" s="31" t="s">
        <v>1178</v>
      </c>
      <c r="E55" s="31" t="s">
        <v>575</v>
      </c>
      <c r="F55" s="86">
        <v>475000</v>
      </c>
      <c r="G55" s="32">
        <v>15.3</v>
      </c>
      <c r="H55" s="32" t="s">
        <v>333</v>
      </c>
    </row>
    <row r="56" spans="1:28" ht="15" customHeight="1">
      <c r="A56" s="85">
        <v>45280</v>
      </c>
      <c r="B56" s="32">
        <v>512441</v>
      </c>
      <c r="C56" s="31" t="s">
        <v>1060</v>
      </c>
      <c r="D56" s="31" t="s">
        <v>1179</v>
      </c>
      <c r="E56" s="31" t="s">
        <v>574</v>
      </c>
      <c r="F56" s="86">
        <v>79000</v>
      </c>
      <c r="G56" s="32">
        <v>15.3</v>
      </c>
      <c r="H56" s="32" t="s">
        <v>333</v>
      </c>
    </row>
    <row r="57" spans="1:28" ht="15" customHeight="1">
      <c r="A57" s="85">
        <v>45280</v>
      </c>
      <c r="B57" s="32">
        <v>512441</v>
      </c>
      <c r="C57" s="31" t="s">
        <v>1060</v>
      </c>
      <c r="D57" s="31" t="s">
        <v>1180</v>
      </c>
      <c r="E57" s="31" t="s">
        <v>575</v>
      </c>
      <c r="F57" s="86">
        <v>249999</v>
      </c>
      <c r="G57" s="32">
        <v>15.3</v>
      </c>
      <c r="H57" s="32" t="s">
        <v>333</v>
      </c>
    </row>
    <row r="58" spans="1:28" ht="15" customHeight="1">
      <c r="A58" s="85">
        <v>45280</v>
      </c>
      <c r="B58" s="32">
        <v>512441</v>
      </c>
      <c r="C58" s="31" t="s">
        <v>1060</v>
      </c>
      <c r="D58" s="31" t="s">
        <v>1181</v>
      </c>
      <c r="E58" s="31" t="s">
        <v>575</v>
      </c>
      <c r="F58" s="86">
        <v>750001</v>
      </c>
      <c r="G58" s="32">
        <v>15.3</v>
      </c>
      <c r="H58" s="32" t="s">
        <v>333</v>
      </c>
    </row>
    <row r="59" spans="1:28" ht="15" customHeight="1">
      <c r="A59" s="85">
        <v>45280</v>
      </c>
      <c r="B59" s="32">
        <v>512441</v>
      </c>
      <c r="C59" s="31" t="s">
        <v>1060</v>
      </c>
      <c r="D59" s="31" t="s">
        <v>1180</v>
      </c>
      <c r="E59" s="31" t="s">
        <v>574</v>
      </c>
      <c r="F59" s="86">
        <v>1</v>
      </c>
      <c r="G59" s="32">
        <v>15.3</v>
      </c>
      <c r="H59" s="32" t="s">
        <v>333</v>
      </c>
    </row>
    <row r="60" spans="1:28" ht="15" customHeight="1">
      <c r="A60" s="85">
        <v>45280</v>
      </c>
      <c r="B60" s="32">
        <v>512441</v>
      </c>
      <c r="C60" s="31" t="s">
        <v>1060</v>
      </c>
      <c r="D60" s="31" t="s">
        <v>1181</v>
      </c>
      <c r="E60" s="31" t="s">
        <v>574</v>
      </c>
      <c r="F60" s="86">
        <v>250001</v>
      </c>
      <c r="G60" s="32">
        <v>15.3</v>
      </c>
      <c r="H60" s="32" t="s">
        <v>333</v>
      </c>
    </row>
    <row r="61" spans="1:28" ht="15" customHeight="1">
      <c r="A61" s="85">
        <v>45280</v>
      </c>
      <c r="B61" s="32">
        <v>512441</v>
      </c>
      <c r="C61" s="31" t="s">
        <v>1060</v>
      </c>
      <c r="D61" s="31" t="s">
        <v>1182</v>
      </c>
      <c r="E61" s="31" t="s">
        <v>574</v>
      </c>
      <c r="F61" s="86">
        <v>92000</v>
      </c>
      <c r="G61" s="32">
        <v>15.25</v>
      </c>
      <c r="H61" s="32" t="s">
        <v>333</v>
      </c>
    </row>
    <row r="62" spans="1:28" ht="15" customHeight="1">
      <c r="A62" s="85">
        <v>45280</v>
      </c>
      <c r="B62" s="32">
        <v>512441</v>
      </c>
      <c r="C62" s="31" t="s">
        <v>1060</v>
      </c>
      <c r="D62" s="31" t="s">
        <v>1183</v>
      </c>
      <c r="E62" s="31" t="s">
        <v>575</v>
      </c>
      <c r="F62" s="86">
        <v>160002</v>
      </c>
      <c r="G62" s="32">
        <v>15.22</v>
      </c>
      <c r="H62" s="32" t="s">
        <v>333</v>
      </c>
    </row>
    <row r="63" spans="1:28" ht="15" customHeight="1">
      <c r="A63" s="85">
        <v>45280</v>
      </c>
      <c r="B63" s="32">
        <v>512441</v>
      </c>
      <c r="C63" s="31" t="s">
        <v>1060</v>
      </c>
      <c r="D63" s="31" t="s">
        <v>1183</v>
      </c>
      <c r="E63" s="31" t="s">
        <v>574</v>
      </c>
      <c r="F63" s="86">
        <v>191430</v>
      </c>
      <c r="G63" s="32">
        <v>15.3</v>
      </c>
      <c r="H63" s="32" t="s">
        <v>333</v>
      </c>
    </row>
    <row r="64" spans="1:28" ht="15" customHeight="1">
      <c r="A64" s="85">
        <v>45280</v>
      </c>
      <c r="B64" s="32">
        <v>512441</v>
      </c>
      <c r="C64" s="31" t="s">
        <v>1060</v>
      </c>
      <c r="D64" s="31" t="s">
        <v>884</v>
      </c>
      <c r="E64" s="31" t="s">
        <v>574</v>
      </c>
      <c r="F64" s="86">
        <v>150000</v>
      </c>
      <c r="G64" s="32">
        <v>15.3</v>
      </c>
      <c r="H64" s="32" t="s">
        <v>333</v>
      </c>
    </row>
    <row r="65" spans="1:8" ht="15" customHeight="1">
      <c r="A65" s="85">
        <v>45280</v>
      </c>
      <c r="B65" s="32">
        <v>512441</v>
      </c>
      <c r="C65" s="31" t="s">
        <v>1060</v>
      </c>
      <c r="D65" s="31" t="s">
        <v>1184</v>
      </c>
      <c r="E65" s="31" t="s">
        <v>574</v>
      </c>
      <c r="F65" s="86">
        <v>130000</v>
      </c>
      <c r="G65" s="32">
        <v>15.3</v>
      </c>
      <c r="H65" s="32" t="s">
        <v>333</v>
      </c>
    </row>
    <row r="66" spans="1:8" ht="15" customHeight="1">
      <c r="A66" s="85">
        <v>45280</v>
      </c>
      <c r="B66" s="32">
        <v>512441</v>
      </c>
      <c r="C66" s="31" t="s">
        <v>1060</v>
      </c>
      <c r="D66" s="31" t="s">
        <v>1185</v>
      </c>
      <c r="E66" s="31" t="s">
        <v>574</v>
      </c>
      <c r="F66" s="86">
        <v>39054</v>
      </c>
      <c r="G66" s="32">
        <v>14.96</v>
      </c>
      <c r="H66" s="32" t="s">
        <v>333</v>
      </c>
    </row>
    <row r="67" spans="1:8" ht="15" customHeight="1">
      <c r="A67" s="85">
        <v>45280</v>
      </c>
      <c r="B67" s="32">
        <v>512441</v>
      </c>
      <c r="C67" s="31" t="s">
        <v>1060</v>
      </c>
      <c r="D67" s="31" t="s">
        <v>1185</v>
      </c>
      <c r="E67" s="31" t="s">
        <v>575</v>
      </c>
      <c r="F67" s="86">
        <v>109054</v>
      </c>
      <c r="G67" s="32">
        <v>15.3</v>
      </c>
      <c r="H67" s="32" t="s">
        <v>333</v>
      </c>
    </row>
    <row r="68" spans="1:8" ht="15" customHeight="1">
      <c r="A68" s="85">
        <v>45280</v>
      </c>
      <c r="B68" s="32">
        <v>512441</v>
      </c>
      <c r="C68" s="31" t="s">
        <v>1060</v>
      </c>
      <c r="D68" s="31" t="s">
        <v>1184</v>
      </c>
      <c r="E68" s="31" t="s">
        <v>575</v>
      </c>
      <c r="F68" s="86">
        <v>190000</v>
      </c>
      <c r="G68" s="32">
        <v>15.17</v>
      </c>
      <c r="H68" s="32" t="s">
        <v>333</v>
      </c>
    </row>
    <row r="69" spans="1:8" ht="15" customHeight="1">
      <c r="A69" s="85">
        <v>45280</v>
      </c>
      <c r="B69" s="32">
        <v>512441</v>
      </c>
      <c r="C69" s="31" t="s">
        <v>1060</v>
      </c>
      <c r="D69" s="31" t="s">
        <v>884</v>
      </c>
      <c r="E69" s="31" t="s">
        <v>575</v>
      </c>
      <c r="F69" s="86">
        <v>150000</v>
      </c>
      <c r="G69" s="32">
        <v>15.3</v>
      </c>
      <c r="H69" s="32" t="s">
        <v>333</v>
      </c>
    </row>
    <row r="70" spans="1:8" ht="15" customHeight="1">
      <c r="A70" s="85">
        <v>45280</v>
      </c>
      <c r="B70" s="32">
        <v>531911</v>
      </c>
      <c r="C70" s="31" t="s">
        <v>1186</v>
      </c>
      <c r="D70" s="31" t="s">
        <v>1187</v>
      </c>
      <c r="E70" s="31" t="s">
        <v>574</v>
      </c>
      <c r="F70" s="86">
        <v>15000</v>
      </c>
      <c r="G70" s="32">
        <v>35.479999999999997</v>
      </c>
      <c r="H70" s="32" t="s">
        <v>333</v>
      </c>
    </row>
    <row r="71" spans="1:8" ht="15" customHeight="1">
      <c r="A71" s="85">
        <v>45280</v>
      </c>
      <c r="B71" s="32">
        <v>512443</v>
      </c>
      <c r="C71" s="31" t="s">
        <v>1188</v>
      </c>
      <c r="D71" s="31" t="s">
        <v>1189</v>
      </c>
      <c r="E71" s="31" t="s">
        <v>574</v>
      </c>
      <c r="F71" s="86">
        <v>52500</v>
      </c>
      <c r="G71" s="32">
        <v>16.510000000000002</v>
      </c>
      <c r="H71" s="32" t="s">
        <v>333</v>
      </c>
    </row>
    <row r="72" spans="1:8" ht="15" customHeight="1">
      <c r="A72" s="85">
        <v>45280</v>
      </c>
      <c r="B72" s="32">
        <v>539492</v>
      </c>
      <c r="C72" s="31" t="s">
        <v>1095</v>
      </c>
      <c r="D72" s="31" t="s">
        <v>1190</v>
      </c>
      <c r="E72" s="31" t="s">
        <v>574</v>
      </c>
      <c r="F72" s="86">
        <v>105000</v>
      </c>
      <c r="G72" s="32">
        <v>28.55</v>
      </c>
      <c r="H72" s="32" t="s">
        <v>333</v>
      </c>
    </row>
    <row r="73" spans="1:8" ht="15" customHeight="1">
      <c r="A73" s="85">
        <v>45280</v>
      </c>
      <c r="B73" s="32">
        <v>539492</v>
      </c>
      <c r="C73" s="31" t="s">
        <v>1095</v>
      </c>
      <c r="D73" s="31" t="s">
        <v>1191</v>
      </c>
      <c r="E73" s="31" t="s">
        <v>574</v>
      </c>
      <c r="F73" s="86">
        <v>74900</v>
      </c>
      <c r="G73" s="32">
        <v>28.6</v>
      </c>
      <c r="H73" s="32" t="s">
        <v>333</v>
      </c>
    </row>
    <row r="74" spans="1:8" ht="15" customHeight="1">
      <c r="A74" s="85">
        <v>45280</v>
      </c>
      <c r="B74" s="32">
        <v>539492</v>
      </c>
      <c r="C74" s="31" t="s">
        <v>1095</v>
      </c>
      <c r="D74" s="31" t="s">
        <v>1097</v>
      </c>
      <c r="E74" s="31" t="s">
        <v>575</v>
      </c>
      <c r="F74" s="86">
        <v>99100</v>
      </c>
      <c r="G74" s="32">
        <v>28.51</v>
      </c>
      <c r="H74" s="32" t="s">
        <v>333</v>
      </c>
    </row>
    <row r="75" spans="1:8" ht="15" customHeight="1">
      <c r="A75" s="85">
        <v>45280</v>
      </c>
      <c r="B75" s="32">
        <v>539492</v>
      </c>
      <c r="C75" s="31" t="s">
        <v>1095</v>
      </c>
      <c r="D75" s="31" t="s">
        <v>1096</v>
      </c>
      <c r="E75" s="31" t="s">
        <v>575</v>
      </c>
      <c r="F75" s="86">
        <v>166570</v>
      </c>
      <c r="G75" s="32">
        <v>28.57</v>
      </c>
      <c r="H75" s="32" t="s">
        <v>333</v>
      </c>
    </row>
    <row r="76" spans="1:8" ht="15" customHeight="1">
      <c r="A76" s="85">
        <v>45280</v>
      </c>
      <c r="B76" s="32">
        <v>539492</v>
      </c>
      <c r="C76" s="31" t="s">
        <v>1095</v>
      </c>
      <c r="D76" s="31" t="s">
        <v>1096</v>
      </c>
      <c r="E76" s="31" t="s">
        <v>574</v>
      </c>
      <c r="F76" s="86">
        <v>132320</v>
      </c>
      <c r="G76" s="32">
        <v>28.55</v>
      </c>
      <c r="H76" s="32" t="s">
        <v>333</v>
      </c>
    </row>
    <row r="77" spans="1:8" ht="15" customHeight="1">
      <c r="A77" s="85">
        <v>45280</v>
      </c>
      <c r="B77" s="32">
        <v>543324</v>
      </c>
      <c r="C77" s="31" t="s">
        <v>1061</v>
      </c>
      <c r="D77" s="31" t="s">
        <v>1098</v>
      </c>
      <c r="E77" s="31" t="s">
        <v>575</v>
      </c>
      <c r="F77" s="86">
        <v>74115</v>
      </c>
      <c r="G77" s="32">
        <v>284.70999999999998</v>
      </c>
      <c r="H77" s="32" t="s">
        <v>333</v>
      </c>
    </row>
    <row r="78" spans="1:8" ht="15" customHeight="1">
      <c r="A78" s="85">
        <v>45280</v>
      </c>
      <c r="B78" s="32">
        <v>543324</v>
      </c>
      <c r="C78" s="31" t="s">
        <v>1061</v>
      </c>
      <c r="D78" s="31" t="s">
        <v>1062</v>
      </c>
      <c r="E78" s="31" t="s">
        <v>575</v>
      </c>
      <c r="F78" s="86">
        <v>4050</v>
      </c>
      <c r="G78" s="32">
        <v>285.83999999999997</v>
      </c>
      <c r="H78" s="32" t="s">
        <v>333</v>
      </c>
    </row>
    <row r="79" spans="1:8" ht="15" customHeight="1">
      <c r="A79" s="85">
        <v>45280</v>
      </c>
      <c r="B79" s="32">
        <v>543324</v>
      </c>
      <c r="C79" s="31" t="s">
        <v>1061</v>
      </c>
      <c r="D79" s="31" t="s">
        <v>1062</v>
      </c>
      <c r="E79" s="31" t="s">
        <v>574</v>
      </c>
      <c r="F79" s="86">
        <v>81000</v>
      </c>
      <c r="G79" s="32">
        <v>286.14</v>
      </c>
      <c r="H79" s="32" t="s">
        <v>333</v>
      </c>
    </row>
    <row r="80" spans="1:8" ht="15" customHeight="1">
      <c r="A80" s="85">
        <v>45280</v>
      </c>
      <c r="B80" s="32">
        <v>539228</v>
      </c>
      <c r="C80" s="31" t="s">
        <v>998</v>
      </c>
      <c r="D80" s="31" t="s">
        <v>1192</v>
      </c>
      <c r="E80" s="31" t="s">
        <v>575</v>
      </c>
      <c r="F80" s="86">
        <v>300000</v>
      </c>
      <c r="G80" s="32">
        <v>3.29</v>
      </c>
      <c r="H80" s="32" t="s">
        <v>333</v>
      </c>
    </row>
    <row r="81" spans="1:8" ht="15" customHeight="1">
      <c r="A81" s="85">
        <v>45280</v>
      </c>
      <c r="B81" s="32">
        <v>539228</v>
      </c>
      <c r="C81" s="31" t="s">
        <v>998</v>
      </c>
      <c r="D81" s="31" t="s">
        <v>1099</v>
      </c>
      <c r="E81" s="31" t="s">
        <v>575</v>
      </c>
      <c r="F81" s="86">
        <v>1220000</v>
      </c>
      <c r="G81" s="32">
        <v>3.3</v>
      </c>
      <c r="H81" s="32" t="s">
        <v>333</v>
      </c>
    </row>
    <row r="82" spans="1:8" ht="15" customHeight="1">
      <c r="A82" s="85">
        <v>45280</v>
      </c>
      <c r="B82" s="32">
        <v>539228</v>
      </c>
      <c r="C82" s="31" t="s">
        <v>998</v>
      </c>
      <c r="D82" s="31" t="s">
        <v>1193</v>
      </c>
      <c r="E82" s="31" t="s">
        <v>574</v>
      </c>
      <c r="F82" s="86">
        <v>500000</v>
      </c>
      <c r="G82" s="32">
        <v>3.3</v>
      </c>
      <c r="H82" s="32" t="s">
        <v>333</v>
      </c>
    </row>
    <row r="83" spans="1:8" ht="15" customHeight="1">
      <c r="A83" s="85">
        <v>45280</v>
      </c>
      <c r="B83" s="32">
        <v>539697</v>
      </c>
      <c r="C83" s="31" t="s">
        <v>1194</v>
      </c>
      <c r="D83" s="31" t="s">
        <v>1195</v>
      </c>
      <c r="E83" s="31" t="s">
        <v>574</v>
      </c>
      <c r="F83" s="86">
        <v>32000</v>
      </c>
      <c r="G83" s="32">
        <v>37.36</v>
      </c>
      <c r="H83" s="32" t="s">
        <v>333</v>
      </c>
    </row>
    <row r="84" spans="1:8" ht="15" customHeight="1">
      <c r="A84" s="85">
        <v>45280</v>
      </c>
      <c r="B84" s="32">
        <v>539697</v>
      </c>
      <c r="C84" s="31" t="s">
        <v>1194</v>
      </c>
      <c r="D84" s="31" t="s">
        <v>1196</v>
      </c>
      <c r="E84" s="31" t="s">
        <v>575</v>
      </c>
      <c r="F84" s="86">
        <v>32000</v>
      </c>
      <c r="G84" s="32">
        <v>37.36</v>
      </c>
      <c r="H84" s="32" t="s">
        <v>333</v>
      </c>
    </row>
    <row r="85" spans="1:8" ht="15" customHeight="1">
      <c r="A85" s="85">
        <v>45280</v>
      </c>
      <c r="B85" s="32">
        <v>514010</v>
      </c>
      <c r="C85" s="31" t="s">
        <v>1063</v>
      </c>
      <c r="D85" s="31" t="s">
        <v>884</v>
      </c>
      <c r="E85" s="31" t="s">
        <v>575</v>
      </c>
      <c r="F85" s="86">
        <v>510675</v>
      </c>
      <c r="G85" s="32">
        <v>32.049999999999997</v>
      </c>
      <c r="H85" s="32" t="s">
        <v>333</v>
      </c>
    </row>
    <row r="86" spans="1:8" ht="15" customHeight="1">
      <c r="A86" s="85">
        <v>45280</v>
      </c>
      <c r="B86" s="32">
        <v>514010</v>
      </c>
      <c r="C86" s="31" t="s">
        <v>1063</v>
      </c>
      <c r="D86" s="31" t="s">
        <v>1197</v>
      </c>
      <c r="E86" s="31" t="s">
        <v>575</v>
      </c>
      <c r="F86" s="86">
        <v>563610</v>
      </c>
      <c r="G86" s="32">
        <v>31.51</v>
      </c>
      <c r="H86" s="32" t="s">
        <v>333</v>
      </c>
    </row>
    <row r="87" spans="1:8" ht="15" customHeight="1">
      <c r="A87" s="85">
        <v>45280</v>
      </c>
      <c r="B87" s="32">
        <v>540377</v>
      </c>
      <c r="C87" s="31" t="s">
        <v>992</v>
      </c>
      <c r="D87" s="31" t="s">
        <v>1198</v>
      </c>
      <c r="E87" s="31" t="s">
        <v>574</v>
      </c>
      <c r="F87" s="86">
        <v>1250000</v>
      </c>
      <c r="G87" s="32">
        <v>2.09</v>
      </c>
      <c r="H87" s="32" t="s">
        <v>333</v>
      </c>
    </row>
    <row r="88" spans="1:8" ht="15" customHeight="1">
      <c r="A88" s="85">
        <v>45280</v>
      </c>
      <c r="B88" s="32">
        <v>540377</v>
      </c>
      <c r="C88" s="31" t="s">
        <v>992</v>
      </c>
      <c r="D88" s="31" t="s">
        <v>1199</v>
      </c>
      <c r="E88" s="31" t="s">
        <v>575</v>
      </c>
      <c r="F88" s="86">
        <v>1357365</v>
      </c>
      <c r="G88" s="32">
        <v>2.09</v>
      </c>
      <c r="H88" s="32" t="s">
        <v>333</v>
      </c>
    </row>
    <row r="89" spans="1:8" ht="15" customHeight="1">
      <c r="A89" s="85">
        <v>45280</v>
      </c>
      <c r="B89" s="32">
        <v>530255</v>
      </c>
      <c r="C89" s="31" t="s">
        <v>1200</v>
      </c>
      <c r="D89" s="31" t="s">
        <v>1197</v>
      </c>
      <c r="E89" s="31" t="s">
        <v>575</v>
      </c>
      <c r="F89" s="86">
        <v>54040</v>
      </c>
      <c r="G89" s="32">
        <v>20.6</v>
      </c>
      <c r="H89" s="32" t="s">
        <v>333</v>
      </c>
    </row>
    <row r="90" spans="1:8" ht="15" customHeight="1">
      <c r="A90" s="85">
        <v>45280</v>
      </c>
      <c r="B90" s="32">
        <v>500248</v>
      </c>
      <c r="C90" s="31" t="s">
        <v>1201</v>
      </c>
      <c r="D90" s="31" t="s">
        <v>1202</v>
      </c>
      <c r="E90" s="31" t="s">
        <v>574</v>
      </c>
      <c r="F90" s="86">
        <v>49924</v>
      </c>
      <c r="G90" s="32">
        <v>5.36</v>
      </c>
      <c r="H90" s="32" t="s">
        <v>333</v>
      </c>
    </row>
    <row r="91" spans="1:8" ht="15" customHeight="1">
      <c r="A91" s="85">
        <v>45280</v>
      </c>
      <c r="B91" s="32">
        <v>500248</v>
      </c>
      <c r="C91" s="31" t="s">
        <v>1201</v>
      </c>
      <c r="D91" s="31" t="s">
        <v>1202</v>
      </c>
      <c r="E91" s="31" t="s">
        <v>575</v>
      </c>
      <c r="F91" s="86">
        <v>5540</v>
      </c>
      <c r="G91" s="32">
        <v>5.86</v>
      </c>
      <c r="H91" s="32" t="s">
        <v>333</v>
      </c>
    </row>
    <row r="92" spans="1:8" ht="15" customHeight="1">
      <c r="A92" s="85">
        <v>45280</v>
      </c>
      <c r="B92" s="32">
        <v>500248</v>
      </c>
      <c r="C92" s="31" t="s">
        <v>1201</v>
      </c>
      <c r="D92" s="31" t="s">
        <v>1203</v>
      </c>
      <c r="E92" s="31" t="s">
        <v>575</v>
      </c>
      <c r="F92" s="86">
        <v>50000</v>
      </c>
      <c r="G92" s="32">
        <v>5.35</v>
      </c>
      <c r="H92" s="32" t="s">
        <v>333</v>
      </c>
    </row>
    <row r="93" spans="1:8" ht="15" customHeight="1">
      <c r="A93" s="85">
        <v>45280</v>
      </c>
      <c r="B93" s="32">
        <v>539408</v>
      </c>
      <c r="C93" s="31" t="s">
        <v>1204</v>
      </c>
      <c r="D93" s="31" t="s">
        <v>1205</v>
      </c>
      <c r="E93" s="31" t="s">
        <v>575</v>
      </c>
      <c r="F93" s="86">
        <v>28017</v>
      </c>
      <c r="G93" s="32">
        <v>6.57</v>
      </c>
      <c r="H93" s="32" t="s">
        <v>333</v>
      </c>
    </row>
    <row r="94" spans="1:8" ht="15" customHeight="1">
      <c r="A94" s="85">
        <v>45280</v>
      </c>
      <c r="B94" s="32">
        <v>543714</v>
      </c>
      <c r="C94" s="31" t="s">
        <v>1206</v>
      </c>
      <c r="D94" s="31" t="s">
        <v>1207</v>
      </c>
      <c r="E94" s="31" t="s">
        <v>575</v>
      </c>
      <c r="F94" s="86">
        <v>320000</v>
      </c>
      <c r="G94" s="32">
        <v>805.58</v>
      </c>
      <c r="H94" s="32" t="s">
        <v>333</v>
      </c>
    </row>
    <row r="95" spans="1:8" ht="15" customHeight="1">
      <c r="A95" s="85">
        <v>45280</v>
      </c>
      <c r="B95" s="32">
        <v>507912</v>
      </c>
      <c r="C95" s="31" t="s">
        <v>1048</v>
      </c>
      <c r="D95" s="31" t="s">
        <v>1208</v>
      </c>
      <c r="E95" s="31" t="s">
        <v>574</v>
      </c>
      <c r="F95" s="86">
        <v>71669</v>
      </c>
      <c r="G95" s="32">
        <v>220.97</v>
      </c>
      <c r="H95" s="32" t="s">
        <v>333</v>
      </c>
    </row>
    <row r="96" spans="1:8" ht="15" customHeight="1">
      <c r="A96" s="85">
        <v>45280</v>
      </c>
      <c r="B96" s="32">
        <v>540730</v>
      </c>
      <c r="C96" s="31" t="s">
        <v>1209</v>
      </c>
      <c r="D96" s="31" t="s">
        <v>1049</v>
      </c>
      <c r="E96" s="31" t="s">
        <v>574</v>
      </c>
      <c r="F96" s="86">
        <v>28572</v>
      </c>
      <c r="G96" s="32">
        <v>30.67</v>
      </c>
      <c r="H96" s="32" t="s">
        <v>333</v>
      </c>
    </row>
    <row r="97" spans="1:8" ht="15" customHeight="1">
      <c r="A97" s="85">
        <v>45280</v>
      </c>
      <c r="B97" s="32">
        <v>540730</v>
      </c>
      <c r="C97" s="31" t="s">
        <v>1209</v>
      </c>
      <c r="D97" s="31" t="s">
        <v>1049</v>
      </c>
      <c r="E97" s="31" t="s">
        <v>575</v>
      </c>
      <c r="F97" s="86">
        <v>67625</v>
      </c>
      <c r="G97" s="32">
        <v>30.66</v>
      </c>
      <c r="H97" s="32" t="s">
        <v>333</v>
      </c>
    </row>
    <row r="98" spans="1:8" ht="15" customHeight="1">
      <c r="A98" s="85">
        <v>45280</v>
      </c>
      <c r="B98" s="32">
        <v>539402</v>
      </c>
      <c r="C98" s="31" t="s">
        <v>1100</v>
      </c>
      <c r="D98" s="31" t="s">
        <v>1105</v>
      </c>
      <c r="E98" s="31" t="s">
        <v>575</v>
      </c>
      <c r="F98" s="86">
        <v>125974</v>
      </c>
      <c r="G98" s="32">
        <v>19.899999999999999</v>
      </c>
      <c r="H98" s="32" t="s">
        <v>333</v>
      </c>
    </row>
    <row r="99" spans="1:8" ht="15" customHeight="1">
      <c r="A99" s="85">
        <v>45280</v>
      </c>
      <c r="B99" s="32">
        <v>539402</v>
      </c>
      <c r="C99" s="31" t="s">
        <v>1100</v>
      </c>
      <c r="D99" s="31" t="s">
        <v>1105</v>
      </c>
      <c r="E99" s="31" t="s">
        <v>574</v>
      </c>
      <c r="F99" s="86">
        <v>55974</v>
      </c>
      <c r="G99" s="32">
        <v>21.24</v>
      </c>
      <c r="H99" s="32" t="s">
        <v>333</v>
      </c>
    </row>
    <row r="100" spans="1:8" ht="15" customHeight="1">
      <c r="A100" s="85">
        <v>45280</v>
      </c>
      <c r="B100" s="32">
        <v>540767</v>
      </c>
      <c r="C100" s="31" t="s">
        <v>288</v>
      </c>
      <c r="D100" s="31" t="s">
        <v>1210</v>
      </c>
      <c r="E100" s="31" t="s">
        <v>575</v>
      </c>
      <c r="F100" s="86">
        <v>17857355</v>
      </c>
      <c r="G100" s="32">
        <v>445.35</v>
      </c>
      <c r="H100" s="32" t="s">
        <v>333</v>
      </c>
    </row>
    <row r="101" spans="1:8" ht="15" customHeight="1">
      <c r="A101" s="85">
        <v>45280</v>
      </c>
      <c r="B101" s="32">
        <v>540767</v>
      </c>
      <c r="C101" s="31" t="s">
        <v>288</v>
      </c>
      <c r="D101" s="31" t="s">
        <v>1170</v>
      </c>
      <c r="E101" s="31" t="s">
        <v>574</v>
      </c>
      <c r="F101" s="86">
        <v>3268590</v>
      </c>
      <c r="G101" s="32">
        <v>445.35</v>
      </c>
      <c r="H101" s="32" t="s">
        <v>333</v>
      </c>
    </row>
    <row r="102" spans="1:8" ht="15" customHeight="1">
      <c r="A102" s="85">
        <v>45280</v>
      </c>
      <c r="B102" s="32">
        <v>540767</v>
      </c>
      <c r="C102" s="31" t="s">
        <v>288</v>
      </c>
      <c r="D102" s="31" t="s">
        <v>1211</v>
      </c>
      <c r="E102" s="31" t="s">
        <v>574</v>
      </c>
      <c r="F102" s="86">
        <v>4701405</v>
      </c>
      <c r="G102" s="32">
        <v>445.35</v>
      </c>
      <c r="H102" s="32" t="s">
        <v>333</v>
      </c>
    </row>
    <row r="103" spans="1:8" ht="15" customHeight="1">
      <c r="A103" s="85">
        <v>45280</v>
      </c>
      <c r="B103" s="32">
        <v>530557</v>
      </c>
      <c r="C103" s="31" t="s">
        <v>999</v>
      </c>
      <c r="D103" s="31" t="s">
        <v>1000</v>
      </c>
      <c r="E103" s="31" t="s">
        <v>574</v>
      </c>
      <c r="F103" s="86">
        <v>6517994</v>
      </c>
      <c r="G103" s="32">
        <v>0.62</v>
      </c>
      <c r="H103" s="32" t="s">
        <v>333</v>
      </c>
    </row>
    <row r="104" spans="1:8" ht="15" customHeight="1">
      <c r="A104" s="85">
        <v>45280</v>
      </c>
      <c r="B104" s="32">
        <v>530557</v>
      </c>
      <c r="C104" s="31" t="s">
        <v>999</v>
      </c>
      <c r="D104" s="31" t="s">
        <v>1000</v>
      </c>
      <c r="E104" s="31" t="s">
        <v>575</v>
      </c>
      <c r="F104" s="86">
        <v>6687290</v>
      </c>
      <c r="G104" s="32">
        <v>0.63</v>
      </c>
      <c r="H104" s="32" t="s">
        <v>333</v>
      </c>
    </row>
    <row r="105" spans="1:8" ht="15" customHeight="1">
      <c r="A105" s="85">
        <v>45280</v>
      </c>
      <c r="B105" s="32">
        <v>538772</v>
      </c>
      <c r="C105" s="31" t="s">
        <v>1212</v>
      </c>
      <c r="D105" s="31" t="s">
        <v>1213</v>
      </c>
      <c r="E105" s="31" t="s">
        <v>574</v>
      </c>
      <c r="F105" s="86">
        <v>2924344</v>
      </c>
      <c r="G105" s="32">
        <v>64.8</v>
      </c>
      <c r="H105" s="32" t="s">
        <v>333</v>
      </c>
    </row>
    <row r="106" spans="1:8" ht="15" customHeight="1">
      <c r="A106" s="85">
        <v>45280</v>
      </c>
      <c r="B106" s="32">
        <v>538772</v>
      </c>
      <c r="C106" s="31" t="s">
        <v>1212</v>
      </c>
      <c r="D106" s="31" t="s">
        <v>1214</v>
      </c>
      <c r="E106" s="31" t="s">
        <v>575</v>
      </c>
      <c r="F106" s="86">
        <v>3000000</v>
      </c>
      <c r="G106" s="32">
        <v>64.849999999999994</v>
      </c>
      <c r="H106" s="32" t="s">
        <v>333</v>
      </c>
    </row>
    <row r="107" spans="1:8" ht="15" customHeight="1">
      <c r="A107" s="85">
        <v>45280</v>
      </c>
      <c r="B107" s="32">
        <v>539287</v>
      </c>
      <c r="C107" s="31" t="s">
        <v>1215</v>
      </c>
      <c r="D107" s="31" t="s">
        <v>1216</v>
      </c>
      <c r="E107" s="31" t="e">
        <v>#REF!</v>
      </c>
      <c r="F107" s="86">
        <v>54794</v>
      </c>
      <c r="G107" s="32">
        <v>23.64</v>
      </c>
      <c r="H107" s="32" t="s">
        <v>333</v>
      </c>
    </row>
    <row r="108" spans="1:8" ht="15" customHeight="1">
      <c r="A108" s="85">
        <v>45280</v>
      </c>
      <c r="B108" s="32">
        <v>539273</v>
      </c>
      <c r="C108" s="31" t="s">
        <v>1217</v>
      </c>
      <c r="D108" s="31" t="s">
        <v>1218</v>
      </c>
      <c r="E108" s="31" t="e">
        <v>#REF!</v>
      </c>
      <c r="F108" s="86">
        <v>7000</v>
      </c>
      <c r="G108" s="32">
        <v>93.66</v>
      </c>
      <c r="H108" s="32" t="s">
        <v>333</v>
      </c>
    </row>
    <row r="109" spans="1:8" ht="15" customHeight="1">
      <c r="A109" s="85">
        <v>45280</v>
      </c>
      <c r="B109" s="32">
        <v>512217</v>
      </c>
      <c r="C109" s="31" t="s">
        <v>1219</v>
      </c>
      <c r="D109" s="31" t="s">
        <v>1220</v>
      </c>
      <c r="E109" s="31" t="e">
        <v>#REF!</v>
      </c>
      <c r="F109" s="86">
        <v>34567</v>
      </c>
      <c r="G109" s="32">
        <v>26.93</v>
      </c>
      <c r="H109" s="32" t="s">
        <v>333</v>
      </c>
    </row>
    <row r="110" spans="1:8" ht="15" customHeight="1">
      <c r="A110" s="85">
        <v>45280</v>
      </c>
      <c r="B110" s="32">
        <v>539495</v>
      </c>
      <c r="C110" s="31" t="s">
        <v>1064</v>
      </c>
      <c r="D110" s="31" t="s">
        <v>1101</v>
      </c>
      <c r="E110" s="31" t="e">
        <v>#REF!</v>
      </c>
      <c r="F110" s="86">
        <v>6955</v>
      </c>
      <c r="G110" s="32">
        <v>26.44</v>
      </c>
      <c r="H110" s="32" t="s">
        <v>333</v>
      </c>
    </row>
    <row r="111" spans="1:8" ht="15" customHeight="1">
      <c r="A111" s="85">
        <v>45280</v>
      </c>
      <c r="B111" s="32">
        <v>515127</v>
      </c>
      <c r="C111" s="31" t="s">
        <v>1221</v>
      </c>
      <c r="D111" s="31" t="s">
        <v>1222</v>
      </c>
      <c r="E111" s="31" t="s">
        <v>575</v>
      </c>
      <c r="F111" s="86">
        <v>239303</v>
      </c>
      <c r="G111" s="32">
        <v>2.68</v>
      </c>
      <c r="H111" s="32" t="s">
        <v>333</v>
      </c>
    </row>
    <row r="112" spans="1:8" ht="15" customHeight="1">
      <c r="A112" s="85">
        <v>45280</v>
      </c>
      <c r="B112" s="32">
        <v>504903</v>
      </c>
      <c r="C112" s="31" t="s">
        <v>1223</v>
      </c>
      <c r="D112" s="31" t="s">
        <v>1224</v>
      </c>
      <c r="E112" s="31" t="s">
        <v>575</v>
      </c>
      <c r="F112" s="86">
        <v>300000</v>
      </c>
      <c r="G112" s="32">
        <v>29.52</v>
      </c>
      <c r="H112" s="32" t="s">
        <v>333</v>
      </c>
    </row>
    <row r="113" spans="1:8" ht="15" customHeight="1">
      <c r="A113" s="85">
        <v>45280</v>
      </c>
      <c r="B113" s="32">
        <v>539435</v>
      </c>
      <c r="C113" s="31" t="s">
        <v>1225</v>
      </c>
      <c r="D113" s="31" t="s">
        <v>1226</v>
      </c>
      <c r="E113" s="31" t="s">
        <v>575</v>
      </c>
      <c r="F113" s="86">
        <v>30000</v>
      </c>
      <c r="G113" s="32">
        <v>12.21</v>
      </c>
      <c r="H113" s="32" t="s">
        <v>333</v>
      </c>
    </row>
    <row r="114" spans="1:8" ht="15" customHeight="1">
      <c r="A114" s="85">
        <v>45280</v>
      </c>
      <c r="B114" s="32">
        <v>539669</v>
      </c>
      <c r="C114" s="31" t="s">
        <v>1102</v>
      </c>
      <c r="D114" s="31" t="s">
        <v>884</v>
      </c>
      <c r="E114" s="31" t="s">
        <v>575</v>
      </c>
      <c r="F114" s="86">
        <v>1844715</v>
      </c>
      <c r="G114" s="32">
        <v>0.55000000000000004</v>
      </c>
      <c r="H114" s="32" t="s">
        <v>333</v>
      </c>
    </row>
    <row r="115" spans="1:8" ht="15" customHeight="1">
      <c r="A115" s="85">
        <v>45280</v>
      </c>
      <c r="B115" s="32">
        <v>539669</v>
      </c>
      <c r="C115" s="31" t="s">
        <v>1102</v>
      </c>
      <c r="D115" s="31" t="s">
        <v>1227</v>
      </c>
      <c r="E115" s="31" t="s">
        <v>575</v>
      </c>
      <c r="F115" s="86">
        <v>950000</v>
      </c>
      <c r="G115" s="32">
        <v>0.55000000000000004</v>
      </c>
      <c r="H115" s="32" t="s">
        <v>333</v>
      </c>
    </row>
    <row r="116" spans="1:8" ht="15" customHeight="1">
      <c r="A116" s="85">
        <v>45280</v>
      </c>
      <c r="B116" s="32">
        <v>519191</v>
      </c>
      <c r="C116" s="31" t="s">
        <v>1228</v>
      </c>
      <c r="D116" s="31" t="s">
        <v>1229</v>
      </c>
      <c r="E116" s="31" t="s">
        <v>575</v>
      </c>
      <c r="F116" s="86">
        <v>87164</v>
      </c>
      <c r="G116" s="32">
        <v>12.73</v>
      </c>
      <c r="H116" s="32" t="s">
        <v>333</v>
      </c>
    </row>
    <row r="117" spans="1:8" ht="15" customHeight="1">
      <c r="A117" s="85">
        <v>45280</v>
      </c>
      <c r="B117" s="32">
        <v>530617</v>
      </c>
      <c r="C117" s="31" t="s">
        <v>1230</v>
      </c>
      <c r="D117" s="31" t="s">
        <v>1231</v>
      </c>
      <c r="E117" s="31" t="s">
        <v>575</v>
      </c>
      <c r="F117" s="86">
        <v>35000</v>
      </c>
      <c r="G117" s="32">
        <v>68.3</v>
      </c>
      <c r="H117" s="32" t="s">
        <v>333</v>
      </c>
    </row>
    <row r="118" spans="1:8" ht="15" customHeight="1">
      <c r="A118" s="85">
        <v>45280</v>
      </c>
      <c r="B118" s="32">
        <v>530617</v>
      </c>
      <c r="C118" s="31" t="s">
        <v>1230</v>
      </c>
      <c r="D118" s="31" t="s">
        <v>884</v>
      </c>
      <c r="E118" s="31" t="s">
        <v>575</v>
      </c>
      <c r="F118" s="86">
        <v>122334</v>
      </c>
      <c r="G118" s="32">
        <v>68.3</v>
      </c>
      <c r="H118" s="32" t="s">
        <v>333</v>
      </c>
    </row>
    <row r="119" spans="1:8" ht="15" customHeight="1">
      <c r="A119" s="85">
        <v>45280</v>
      </c>
      <c r="B119" s="32">
        <v>530617</v>
      </c>
      <c r="C119" s="31" t="s">
        <v>1230</v>
      </c>
      <c r="D119" s="31" t="s">
        <v>884</v>
      </c>
      <c r="E119" s="31" t="s">
        <v>575</v>
      </c>
      <c r="F119" s="86">
        <v>54915</v>
      </c>
      <c r="G119" s="32">
        <v>69.900000000000006</v>
      </c>
      <c r="H119" s="32" t="s">
        <v>333</v>
      </c>
    </row>
    <row r="120" spans="1:8" ht="15" customHeight="1">
      <c r="A120" s="85">
        <v>45280</v>
      </c>
      <c r="B120" s="32">
        <v>531569</v>
      </c>
      <c r="C120" s="31" t="s">
        <v>1232</v>
      </c>
      <c r="D120" s="31" t="s">
        <v>1233</v>
      </c>
      <c r="E120" s="31" t="s">
        <v>575</v>
      </c>
      <c r="F120" s="86">
        <v>101034</v>
      </c>
      <c r="G120" s="32">
        <v>152.69999999999999</v>
      </c>
      <c r="H120" s="32" t="s">
        <v>333</v>
      </c>
    </row>
    <row r="121" spans="1:8" ht="15" customHeight="1">
      <c r="A121" s="85">
        <v>45280</v>
      </c>
      <c r="B121" s="32">
        <v>539470</v>
      </c>
      <c r="C121" s="31" t="s">
        <v>1234</v>
      </c>
      <c r="D121" s="31" t="s">
        <v>1235</v>
      </c>
      <c r="E121" s="31" t="s">
        <v>575</v>
      </c>
      <c r="F121" s="86">
        <v>4410000</v>
      </c>
      <c r="G121" s="32">
        <v>1.33</v>
      </c>
      <c r="H121" s="32" t="s">
        <v>333</v>
      </c>
    </row>
    <row r="122" spans="1:8" ht="15" customHeight="1">
      <c r="A122" s="85">
        <v>45280</v>
      </c>
      <c r="B122" s="32">
        <v>539310</v>
      </c>
      <c r="C122" s="31" t="s">
        <v>1236</v>
      </c>
      <c r="D122" s="31" t="s">
        <v>1237</v>
      </c>
      <c r="E122" s="31" t="s">
        <v>575</v>
      </c>
      <c r="F122" s="86">
        <v>127862</v>
      </c>
      <c r="G122" s="32">
        <v>77.209999999999994</v>
      </c>
      <c r="H122" s="32" t="s">
        <v>333</v>
      </c>
    </row>
    <row r="123" spans="1:8" ht="15" customHeight="1">
      <c r="A123" s="85">
        <v>45280</v>
      </c>
      <c r="B123" s="32">
        <v>539310</v>
      </c>
      <c r="C123" s="31" t="s">
        <v>1236</v>
      </c>
      <c r="D123" s="31" t="s">
        <v>1237</v>
      </c>
      <c r="E123" s="31" t="s">
        <v>575</v>
      </c>
      <c r="F123" s="86">
        <v>150689</v>
      </c>
      <c r="G123" s="32">
        <v>77.81</v>
      </c>
      <c r="H123" s="32" t="s">
        <v>333</v>
      </c>
    </row>
    <row r="124" spans="1:8" ht="15" customHeight="1">
      <c r="A124" s="85">
        <v>45280</v>
      </c>
      <c r="B124" s="32">
        <v>539310</v>
      </c>
      <c r="C124" s="31" t="s">
        <v>1236</v>
      </c>
      <c r="D124" s="31" t="s">
        <v>1238</v>
      </c>
      <c r="E124" s="31" t="s">
        <v>575</v>
      </c>
      <c r="F124" s="86">
        <v>252091</v>
      </c>
      <c r="G124" s="32">
        <v>79.72</v>
      </c>
      <c r="H124" s="32" t="s">
        <v>333</v>
      </c>
    </row>
    <row r="125" spans="1:8" ht="15" customHeight="1">
      <c r="A125" s="85">
        <v>45280</v>
      </c>
      <c r="B125" s="32">
        <v>531205</v>
      </c>
      <c r="C125" s="31" t="s">
        <v>1239</v>
      </c>
      <c r="D125" s="31" t="s">
        <v>884</v>
      </c>
      <c r="E125" s="31" t="s">
        <v>575</v>
      </c>
      <c r="F125" s="86">
        <v>670</v>
      </c>
      <c r="G125" s="32">
        <v>138.25</v>
      </c>
      <c r="H125" s="32" t="s">
        <v>333</v>
      </c>
    </row>
    <row r="126" spans="1:8" ht="15" customHeight="1">
      <c r="A126" s="85">
        <v>45280</v>
      </c>
      <c r="B126" s="32">
        <v>532375</v>
      </c>
      <c r="C126" s="31" t="s">
        <v>1240</v>
      </c>
      <c r="D126" s="31" t="s">
        <v>1181</v>
      </c>
      <c r="E126" s="31" t="s">
        <v>575</v>
      </c>
      <c r="F126" s="86">
        <v>733809</v>
      </c>
      <c r="G126" s="32">
        <v>346.21</v>
      </c>
      <c r="H126" s="32" t="s">
        <v>333</v>
      </c>
    </row>
    <row r="127" spans="1:8" ht="15" customHeight="1">
      <c r="A127" s="85">
        <v>45280</v>
      </c>
      <c r="B127" s="32">
        <v>532375</v>
      </c>
      <c r="C127" s="31" t="s">
        <v>1240</v>
      </c>
      <c r="D127" s="31" t="s">
        <v>1180</v>
      </c>
      <c r="E127" s="31" t="s">
        <v>575</v>
      </c>
      <c r="F127" s="86">
        <v>1414822</v>
      </c>
      <c r="G127" s="32">
        <v>345.78</v>
      </c>
      <c r="H127" s="32" t="s">
        <v>333</v>
      </c>
    </row>
    <row r="128" spans="1:8" ht="15" customHeight="1">
      <c r="A128" s="85">
        <v>45280</v>
      </c>
      <c r="B128" s="32">
        <v>532375</v>
      </c>
      <c r="C128" s="31" t="s">
        <v>1240</v>
      </c>
      <c r="D128" s="31" t="s">
        <v>1139</v>
      </c>
      <c r="E128" s="31" t="s">
        <v>575</v>
      </c>
      <c r="F128" s="86">
        <v>660000</v>
      </c>
      <c r="G128" s="32">
        <v>344.79</v>
      </c>
      <c r="H128" s="32" t="s">
        <v>333</v>
      </c>
    </row>
    <row r="129" spans="1:8" ht="15" customHeight="1">
      <c r="A129" s="85">
        <v>45280</v>
      </c>
      <c r="B129" s="32">
        <v>532375</v>
      </c>
      <c r="C129" s="31" t="s">
        <v>1240</v>
      </c>
      <c r="D129" s="31" t="s">
        <v>1181</v>
      </c>
      <c r="E129" s="31" t="s">
        <v>575</v>
      </c>
      <c r="F129" s="86">
        <v>280203</v>
      </c>
      <c r="G129" s="32">
        <v>344.36</v>
      </c>
      <c r="H129" s="32" t="s">
        <v>333</v>
      </c>
    </row>
    <row r="130" spans="1:8" ht="15" customHeight="1">
      <c r="A130" s="85">
        <v>45280</v>
      </c>
      <c r="B130" s="32">
        <v>532375</v>
      </c>
      <c r="C130" s="31" t="s">
        <v>1240</v>
      </c>
      <c r="D130" s="31" t="s">
        <v>1180</v>
      </c>
      <c r="E130" s="31" t="s">
        <v>575</v>
      </c>
      <c r="F130" s="86">
        <v>94822</v>
      </c>
      <c r="G130" s="32">
        <v>346</v>
      </c>
      <c r="H130" s="32" t="s">
        <v>333</v>
      </c>
    </row>
    <row r="131" spans="1:8" ht="15" customHeight="1">
      <c r="A131" s="85">
        <v>45280</v>
      </c>
      <c r="B131" s="32">
        <v>532375</v>
      </c>
      <c r="C131" s="31" t="s">
        <v>1240</v>
      </c>
      <c r="D131" s="31" t="s">
        <v>1139</v>
      </c>
      <c r="E131" s="31" t="s">
        <v>575</v>
      </c>
      <c r="F131" s="86">
        <v>63000</v>
      </c>
      <c r="G131" s="32">
        <v>345.29</v>
      </c>
      <c r="H131" s="32" t="s">
        <v>333</v>
      </c>
    </row>
    <row r="132" spans="1:8" ht="15" customHeight="1">
      <c r="A132" s="85">
        <v>45280</v>
      </c>
      <c r="B132" s="32">
        <v>532375</v>
      </c>
      <c r="C132" s="31" t="s">
        <v>1240</v>
      </c>
      <c r="D132" s="31" t="s">
        <v>1241</v>
      </c>
      <c r="E132" s="31" t="s">
        <v>575</v>
      </c>
      <c r="F132" s="86">
        <v>3400000</v>
      </c>
      <c r="G132" s="32">
        <v>342.91</v>
      </c>
      <c r="H132" s="32" t="s">
        <v>333</v>
      </c>
    </row>
    <row r="133" spans="1:8" ht="15" customHeight="1">
      <c r="A133" s="85">
        <v>45280</v>
      </c>
      <c r="B133" s="32">
        <v>532375</v>
      </c>
      <c r="C133" s="31" t="s">
        <v>1240</v>
      </c>
      <c r="D133" s="31" t="s">
        <v>1242</v>
      </c>
      <c r="E133" s="31" t="s">
        <v>575</v>
      </c>
      <c r="F133" s="86">
        <v>3400000</v>
      </c>
      <c r="G133" s="32">
        <v>346.44</v>
      </c>
      <c r="H133" s="32" t="s">
        <v>333</v>
      </c>
    </row>
    <row r="134" spans="1:8" ht="15" customHeight="1">
      <c r="A134" s="85">
        <v>45280</v>
      </c>
      <c r="B134" s="32">
        <v>542765</v>
      </c>
      <c r="C134" s="31" t="s">
        <v>1103</v>
      </c>
      <c r="D134" s="31" t="s">
        <v>1104</v>
      </c>
      <c r="E134" s="31" t="s">
        <v>575</v>
      </c>
      <c r="F134" s="86">
        <v>2000</v>
      </c>
      <c r="G134" s="32">
        <v>310</v>
      </c>
      <c r="H134" s="32" t="s">
        <v>333</v>
      </c>
    </row>
    <row r="135" spans="1:8" ht="15" customHeight="1">
      <c r="A135" s="85">
        <v>45280</v>
      </c>
      <c r="B135" s="32">
        <v>542765</v>
      </c>
      <c r="C135" s="31" t="s">
        <v>1103</v>
      </c>
      <c r="D135" s="31" t="s">
        <v>1106</v>
      </c>
      <c r="E135" s="31" t="s">
        <v>575</v>
      </c>
      <c r="F135" s="86">
        <v>3000</v>
      </c>
      <c r="G135" s="32">
        <v>324</v>
      </c>
      <c r="H135" s="32" t="s">
        <v>333</v>
      </c>
    </row>
    <row r="136" spans="1:8" ht="15" customHeight="1">
      <c r="A136" s="85">
        <v>45280</v>
      </c>
      <c r="B136" s="32">
        <v>542765</v>
      </c>
      <c r="C136" s="31" t="s">
        <v>1103</v>
      </c>
      <c r="D136" s="31" t="s">
        <v>1104</v>
      </c>
      <c r="E136" s="31" t="s">
        <v>575</v>
      </c>
      <c r="F136" s="86">
        <v>2000</v>
      </c>
      <c r="G136" s="32">
        <v>324</v>
      </c>
      <c r="H136" s="32" t="s">
        <v>333</v>
      </c>
    </row>
    <row r="137" spans="1:8" ht="15" customHeight="1">
      <c r="A137" s="85">
        <v>45280</v>
      </c>
      <c r="B137" s="32">
        <v>538569</v>
      </c>
      <c r="C137" s="31" t="s">
        <v>1243</v>
      </c>
      <c r="D137" s="31" t="s">
        <v>1244</v>
      </c>
      <c r="E137" s="31" t="s">
        <v>575</v>
      </c>
      <c r="F137" s="86">
        <v>470242</v>
      </c>
      <c r="G137" s="32">
        <v>2.82</v>
      </c>
      <c r="H137" s="32" t="s">
        <v>333</v>
      </c>
    </row>
    <row r="138" spans="1:8" ht="15" customHeight="1">
      <c r="A138" s="85">
        <v>45280</v>
      </c>
      <c r="B138" s="32">
        <v>539040</v>
      </c>
      <c r="C138" s="31" t="s">
        <v>1107</v>
      </c>
      <c r="D138" s="31" t="s">
        <v>1245</v>
      </c>
      <c r="E138" s="31" t="s">
        <v>575</v>
      </c>
      <c r="F138" s="86">
        <v>103806</v>
      </c>
      <c r="G138" s="32">
        <v>50.2</v>
      </c>
      <c r="H138" s="32" t="s">
        <v>333</v>
      </c>
    </row>
    <row r="139" spans="1:8" ht="15" customHeight="1">
      <c r="A139" s="85">
        <v>45280</v>
      </c>
      <c r="B139" s="32">
        <v>539040</v>
      </c>
      <c r="C139" s="31" t="s">
        <v>1107</v>
      </c>
      <c r="D139" s="31" t="s">
        <v>1245</v>
      </c>
      <c r="E139" s="31" t="s">
        <v>575</v>
      </c>
      <c r="F139" s="86">
        <v>132128</v>
      </c>
      <c r="G139" s="32">
        <v>49.74</v>
      </c>
      <c r="H139" s="32" t="s">
        <v>333</v>
      </c>
    </row>
    <row r="140" spans="1:8" ht="15" customHeight="1">
      <c r="A140" s="85">
        <v>45280</v>
      </c>
      <c r="B140" s="32">
        <v>539040</v>
      </c>
      <c r="C140" s="31" t="s">
        <v>1107</v>
      </c>
      <c r="D140" s="31" t="s">
        <v>1246</v>
      </c>
      <c r="E140" s="31" t="s">
        <v>575</v>
      </c>
      <c r="F140" s="86">
        <v>1036732</v>
      </c>
      <c r="G140" s="32">
        <v>50.07</v>
      </c>
      <c r="H140" s="32" t="s">
        <v>333</v>
      </c>
    </row>
    <row r="141" spans="1:8" ht="15" customHeight="1">
      <c r="A141" s="85">
        <v>45280</v>
      </c>
      <c r="B141" s="32">
        <v>539040</v>
      </c>
      <c r="C141" s="31" t="s">
        <v>1107</v>
      </c>
      <c r="D141" s="31" t="s">
        <v>1247</v>
      </c>
      <c r="E141" s="31" t="s">
        <v>575</v>
      </c>
      <c r="F141" s="86">
        <v>250000</v>
      </c>
      <c r="G141" s="32">
        <v>50</v>
      </c>
      <c r="H141" s="32" t="s">
        <v>333</v>
      </c>
    </row>
    <row r="142" spans="1:8" ht="15" customHeight="1">
      <c r="A142" s="85">
        <v>45280</v>
      </c>
      <c r="B142" s="32">
        <v>539040</v>
      </c>
      <c r="C142" s="31" t="s">
        <v>1107</v>
      </c>
      <c r="D142" s="31" t="s">
        <v>1248</v>
      </c>
      <c r="E142" s="31" t="s">
        <v>575</v>
      </c>
      <c r="F142" s="86">
        <v>250000</v>
      </c>
      <c r="G142" s="32">
        <v>50</v>
      </c>
      <c r="H142" s="32" t="s">
        <v>333</v>
      </c>
    </row>
    <row r="143" spans="1:8" ht="15" customHeight="1">
      <c r="A143" s="85">
        <v>45280</v>
      </c>
      <c r="B143" s="32">
        <v>539040</v>
      </c>
      <c r="C143" s="31" t="s">
        <v>1107</v>
      </c>
      <c r="D143" s="31" t="s">
        <v>1249</v>
      </c>
      <c r="E143" s="31" t="s">
        <v>575</v>
      </c>
      <c r="F143" s="86">
        <v>250000</v>
      </c>
      <c r="G143" s="32">
        <v>50</v>
      </c>
      <c r="H143" s="32" t="s">
        <v>333</v>
      </c>
    </row>
    <row r="144" spans="1:8" ht="15" customHeight="1">
      <c r="A144" s="85">
        <v>45280</v>
      </c>
      <c r="B144" s="32">
        <v>539040</v>
      </c>
      <c r="C144" s="31" t="s">
        <v>1107</v>
      </c>
      <c r="D144" s="31" t="s">
        <v>1250</v>
      </c>
      <c r="E144" s="31" t="s">
        <v>575</v>
      </c>
      <c r="F144" s="86">
        <v>250000</v>
      </c>
      <c r="G144" s="32">
        <v>50</v>
      </c>
      <c r="H144" s="32" t="s">
        <v>333</v>
      </c>
    </row>
    <row r="145" spans="1:8" ht="15" customHeight="1">
      <c r="A145" s="85">
        <v>45280</v>
      </c>
      <c r="B145" s="32">
        <v>543545</v>
      </c>
      <c r="C145" s="31" t="s">
        <v>1251</v>
      </c>
      <c r="D145" s="31" t="s">
        <v>962</v>
      </c>
      <c r="E145" s="31" t="s">
        <v>575</v>
      </c>
      <c r="F145" s="86">
        <v>2688700</v>
      </c>
      <c r="G145" s="32">
        <v>1.25</v>
      </c>
      <c r="H145" s="32" t="s">
        <v>333</v>
      </c>
    </row>
    <row r="146" spans="1:8" ht="15" customHeight="1">
      <c r="A146" s="85">
        <v>45280</v>
      </c>
      <c r="B146" s="32">
        <v>543545</v>
      </c>
      <c r="C146" s="31" t="s">
        <v>1251</v>
      </c>
      <c r="D146" s="31" t="s">
        <v>962</v>
      </c>
      <c r="E146" s="31" t="s">
        <v>575</v>
      </c>
      <c r="F146" s="86">
        <v>1569800</v>
      </c>
      <c r="G146" s="32">
        <v>1.27</v>
      </c>
      <c r="H146" s="32" t="s">
        <v>333</v>
      </c>
    </row>
    <row r="147" spans="1:8" ht="15" customHeight="1">
      <c r="A147" s="85">
        <v>45280</v>
      </c>
      <c r="B147" s="32">
        <v>543545</v>
      </c>
      <c r="C147" s="31" t="s">
        <v>1251</v>
      </c>
      <c r="D147" s="31" t="s">
        <v>1252</v>
      </c>
      <c r="E147" s="31" t="s">
        <v>575</v>
      </c>
      <c r="F147" s="86">
        <v>3006000</v>
      </c>
      <c r="G147" s="32">
        <v>1.25</v>
      </c>
      <c r="H147" s="32" t="s">
        <v>333</v>
      </c>
    </row>
    <row r="148" spans="1:8" ht="15" customHeight="1">
      <c r="A148" s="85">
        <v>45280</v>
      </c>
      <c r="B148" s="32">
        <v>541735</v>
      </c>
      <c r="C148" s="31" t="s">
        <v>1034</v>
      </c>
      <c r="D148" s="31" t="s">
        <v>1108</v>
      </c>
      <c r="E148" s="31" t="s">
        <v>575</v>
      </c>
      <c r="F148" s="86">
        <v>5025501</v>
      </c>
      <c r="G148" s="32">
        <v>4.59</v>
      </c>
      <c r="H148" s="32" t="s">
        <v>333</v>
      </c>
    </row>
    <row r="149" spans="1:8" ht="15" customHeight="1">
      <c r="A149" s="85">
        <v>45280</v>
      </c>
      <c r="B149" s="32">
        <v>541735</v>
      </c>
      <c r="C149" s="31" t="s">
        <v>1034</v>
      </c>
      <c r="D149" s="31" t="s">
        <v>1253</v>
      </c>
      <c r="E149" s="31" t="s">
        <v>575</v>
      </c>
      <c r="F149" s="86">
        <v>1050000</v>
      </c>
      <c r="G149" s="32">
        <v>4.5999999999999996</v>
      </c>
      <c r="H149" s="32" t="s">
        <v>333</v>
      </c>
    </row>
    <row r="150" spans="1:8" ht="15" customHeight="1">
      <c r="A150" s="85">
        <v>45280</v>
      </c>
      <c r="B150" s="32">
        <v>509038</v>
      </c>
      <c r="C150" s="31" t="s">
        <v>1254</v>
      </c>
      <c r="D150" s="31" t="s">
        <v>1255</v>
      </c>
      <c r="E150" s="31" t="s">
        <v>575</v>
      </c>
      <c r="F150" s="86">
        <v>40000</v>
      </c>
      <c r="G150" s="32">
        <v>11.57</v>
      </c>
      <c r="H150" s="32" t="s">
        <v>333</v>
      </c>
    </row>
    <row r="151" spans="1:8" ht="15" customHeight="1">
      <c r="A151" s="85">
        <v>45280</v>
      </c>
      <c r="B151" s="32">
        <v>538970</v>
      </c>
      <c r="C151" s="31" t="s">
        <v>1256</v>
      </c>
      <c r="D151" s="31" t="s">
        <v>1257</v>
      </c>
      <c r="E151" s="31" t="s">
        <v>575</v>
      </c>
      <c r="F151" s="86">
        <v>2371074</v>
      </c>
      <c r="G151" s="32">
        <v>56.42</v>
      </c>
      <c r="H151" s="32" t="s">
        <v>333</v>
      </c>
    </row>
    <row r="152" spans="1:8" ht="15" customHeight="1">
      <c r="A152" s="85">
        <v>45280</v>
      </c>
      <c r="B152" s="32">
        <v>538970</v>
      </c>
      <c r="C152" s="31" t="s">
        <v>1256</v>
      </c>
      <c r="D152" s="31" t="s">
        <v>1257</v>
      </c>
      <c r="E152" s="31" t="s">
        <v>575</v>
      </c>
      <c r="F152" s="86">
        <v>1581074</v>
      </c>
      <c r="G152" s="32">
        <v>56.2</v>
      </c>
      <c r="H152" s="32" t="s">
        <v>333</v>
      </c>
    </row>
    <row r="153" spans="1:8" ht="15" customHeight="1">
      <c r="A153" s="85">
        <v>45280</v>
      </c>
      <c r="B153" s="32" t="s">
        <v>1135</v>
      </c>
      <c r="C153" s="31" t="s">
        <v>1136</v>
      </c>
      <c r="D153" s="31" t="s">
        <v>1258</v>
      </c>
      <c r="E153" s="31" t="s">
        <v>574</v>
      </c>
      <c r="F153" s="86">
        <v>255000</v>
      </c>
      <c r="G153" s="32">
        <v>26.74</v>
      </c>
      <c r="H153" s="32" t="s">
        <v>862</v>
      </c>
    </row>
    <row r="154" spans="1:8" ht="15" customHeight="1">
      <c r="A154" s="85">
        <v>45280</v>
      </c>
      <c r="B154" s="32" t="s">
        <v>1135</v>
      </c>
      <c r="C154" s="31" t="s">
        <v>1136</v>
      </c>
      <c r="D154" s="31" t="s">
        <v>1004</v>
      </c>
      <c r="E154" s="31" t="s">
        <v>574</v>
      </c>
      <c r="F154" s="86">
        <v>254713</v>
      </c>
      <c r="G154" s="32">
        <v>27.5</v>
      </c>
      <c r="H154" s="32" t="s">
        <v>862</v>
      </c>
    </row>
    <row r="155" spans="1:8" ht="15" customHeight="1">
      <c r="A155" s="85">
        <v>45280</v>
      </c>
      <c r="B155" s="32" t="s">
        <v>1135</v>
      </c>
      <c r="C155" s="31" t="s">
        <v>1136</v>
      </c>
      <c r="D155" s="31" t="s">
        <v>1259</v>
      </c>
      <c r="E155" s="31" t="s">
        <v>574</v>
      </c>
      <c r="F155" s="86">
        <v>1160326</v>
      </c>
      <c r="G155" s="32">
        <v>27.33</v>
      </c>
      <c r="H155" s="32" t="s">
        <v>862</v>
      </c>
    </row>
    <row r="156" spans="1:8" ht="15" customHeight="1">
      <c r="A156" s="85">
        <v>45280</v>
      </c>
      <c r="B156" s="32" t="s">
        <v>1066</v>
      </c>
      <c r="C156" s="31" t="s">
        <v>1067</v>
      </c>
      <c r="D156" s="31" t="s">
        <v>1004</v>
      </c>
      <c r="E156" s="31" t="s">
        <v>574</v>
      </c>
      <c r="F156" s="86">
        <v>4164370</v>
      </c>
      <c r="G156" s="32">
        <v>6.08</v>
      </c>
      <c r="H156" s="32" t="s">
        <v>862</v>
      </c>
    </row>
    <row r="157" spans="1:8" ht="15" customHeight="1">
      <c r="A157" s="85">
        <v>45280</v>
      </c>
      <c r="B157" s="32" t="s">
        <v>1066</v>
      </c>
      <c r="C157" s="31" t="s">
        <v>1067</v>
      </c>
      <c r="D157" s="31" t="s">
        <v>884</v>
      </c>
      <c r="E157" s="31" t="s">
        <v>574</v>
      </c>
      <c r="F157" s="86">
        <v>8874021</v>
      </c>
      <c r="G157" s="32">
        <v>6.08</v>
      </c>
      <c r="H157" s="32" t="s">
        <v>862</v>
      </c>
    </row>
    <row r="158" spans="1:8" ht="15" customHeight="1">
      <c r="A158" s="85">
        <v>45280</v>
      </c>
      <c r="B158" s="32" t="s">
        <v>1066</v>
      </c>
      <c r="C158" s="31" t="s">
        <v>1067</v>
      </c>
      <c r="D158" s="31" t="s">
        <v>1260</v>
      </c>
      <c r="E158" s="31" t="s">
        <v>574</v>
      </c>
      <c r="F158" s="86">
        <v>2722156</v>
      </c>
      <c r="G158" s="32">
        <v>6.24</v>
      </c>
      <c r="H158" s="32" t="s">
        <v>862</v>
      </c>
    </row>
    <row r="159" spans="1:8" ht="15" customHeight="1">
      <c r="A159" s="85">
        <v>45280</v>
      </c>
      <c r="B159" s="32" t="s">
        <v>1066</v>
      </c>
      <c r="C159" s="31" t="s">
        <v>1067</v>
      </c>
      <c r="D159" s="31" t="s">
        <v>1261</v>
      </c>
      <c r="E159" s="31" t="s">
        <v>574</v>
      </c>
      <c r="F159" s="86">
        <v>1866892</v>
      </c>
      <c r="G159" s="32">
        <v>6.26</v>
      </c>
      <c r="H159" s="32" t="s">
        <v>862</v>
      </c>
    </row>
    <row r="160" spans="1:8" ht="15" customHeight="1">
      <c r="A160" s="85">
        <v>45280</v>
      </c>
      <c r="B160" s="32" t="s">
        <v>1066</v>
      </c>
      <c r="C160" s="31" t="s">
        <v>1067</v>
      </c>
      <c r="D160" s="31" t="s">
        <v>1262</v>
      </c>
      <c r="E160" s="31" t="s">
        <v>574</v>
      </c>
      <c r="F160" s="86">
        <v>2150103</v>
      </c>
      <c r="G160" s="32">
        <v>6.26</v>
      </c>
      <c r="H160" s="32" t="s">
        <v>862</v>
      </c>
    </row>
    <row r="161" spans="1:8" ht="15" customHeight="1">
      <c r="A161" s="85">
        <v>45280</v>
      </c>
      <c r="B161" s="32" t="s">
        <v>1066</v>
      </c>
      <c r="C161" s="31" t="s">
        <v>1067</v>
      </c>
      <c r="D161" s="31" t="s">
        <v>962</v>
      </c>
      <c r="E161" s="31" t="s">
        <v>574</v>
      </c>
      <c r="F161" s="86">
        <v>6752775</v>
      </c>
      <c r="G161" s="32">
        <v>6.17</v>
      </c>
      <c r="H161" s="32" t="s">
        <v>862</v>
      </c>
    </row>
    <row r="162" spans="1:8" ht="15" customHeight="1">
      <c r="A162" s="85">
        <v>45280</v>
      </c>
      <c r="B162" s="32" t="s">
        <v>1066</v>
      </c>
      <c r="C162" s="31" t="s">
        <v>1067</v>
      </c>
      <c r="D162" s="31" t="s">
        <v>1263</v>
      </c>
      <c r="E162" s="31" t="s">
        <v>574</v>
      </c>
      <c r="F162" s="86">
        <v>42093285</v>
      </c>
      <c r="G162" s="32">
        <v>6.48</v>
      </c>
      <c r="H162" s="32" t="s">
        <v>862</v>
      </c>
    </row>
    <row r="163" spans="1:8" ht="15" customHeight="1">
      <c r="A163" s="85">
        <v>45280</v>
      </c>
      <c r="B163" s="32" t="s">
        <v>1066</v>
      </c>
      <c r="C163" s="31" t="s">
        <v>1067</v>
      </c>
      <c r="D163" s="31" t="s">
        <v>963</v>
      </c>
      <c r="E163" s="31" t="s">
        <v>574</v>
      </c>
      <c r="F163" s="86">
        <v>37842213</v>
      </c>
      <c r="G163" s="32">
        <v>6.49</v>
      </c>
      <c r="H163" s="32" t="s">
        <v>862</v>
      </c>
    </row>
    <row r="164" spans="1:8" ht="15" customHeight="1">
      <c r="A164" s="85">
        <v>45280</v>
      </c>
      <c r="B164" s="32" t="s">
        <v>1066</v>
      </c>
      <c r="C164" s="31" t="s">
        <v>1067</v>
      </c>
      <c r="D164" s="31" t="s">
        <v>1264</v>
      </c>
      <c r="E164" s="31" t="s">
        <v>574</v>
      </c>
      <c r="F164" s="86">
        <v>1253593</v>
      </c>
      <c r="G164" s="32">
        <v>6.19</v>
      </c>
      <c r="H164" s="32" t="s">
        <v>862</v>
      </c>
    </row>
    <row r="165" spans="1:8" ht="15" customHeight="1">
      <c r="A165" s="85">
        <v>45280</v>
      </c>
      <c r="B165" s="32" t="s">
        <v>1265</v>
      </c>
      <c r="C165" s="31" t="s">
        <v>1266</v>
      </c>
      <c r="D165" s="31" t="s">
        <v>1267</v>
      </c>
      <c r="E165" s="31" t="s">
        <v>574</v>
      </c>
      <c r="F165" s="86">
        <v>151286</v>
      </c>
      <c r="G165" s="32">
        <v>92.12</v>
      </c>
      <c r="H165" s="32" t="s">
        <v>862</v>
      </c>
    </row>
    <row r="166" spans="1:8" ht="15" customHeight="1">
      <c r="A166" s="85">
        <v>45280</v>
      </c>
      <c r="B166" s="32" t="s">
        <v>1268</v>
      </c>
      <c r="C166" s="31" t="s">
        <v>1269</v>
      </c>
      <c r="D166" s="31" t="s">
        <v>1001</v>
      </c>
      <c r="E166" s="31" t="s">
        <v>574</v>
      </c>
      <c r="F166" s="86">
        <v>407738</v>
      </c>
      <c r="G166" s="32">
        <v>62.11</v>
      </c>
      <c r="H166" s="32" t="s">
        <v>862</v>
      </c>
    </row>
    <row r="167" spans="1:8" ht="15" customHeight="1">
      <c r="A167" s="85">
        <v>45280</v>
      </c>
      <c r="B167" s="32" t="s">
        <v>1069</v>
      </c>
      <c r="C167" s="31" t="s">
        <v>1070</v>
      </c>
      <c r="D167" s="31" t="s">
        <v>1109</v>
      </c>
      <c r="E167" s="31" t="s">
        <v>574</v>
      </c>
      <c r="F167" s="86">
        <v>940407</v>
      </c>
      <c r="G167" s="32">
        <v>1.25</v>
      </c>
      <c r="H167" s="32" t="s">
        <v>862</v>
      </c>
    </row>
    <row r="168" spans="1:8" ht="15" customHeight="1">
      <c r="A168" s="85">
        <v>45280</v>
      </c>
      <c r="B168" s="32" t="s">
        <v>1035</v>
      </c>
      <c r="C168" s="31" t="s">
        <v>1036</v>
      </c>
      <c r="D168" s="31" t="s">
        <v>576</v>
      </c>
      <c r="E168" s="31" t="s">
        <v>574</v>
      </c>
      <c r="F168" s="86">
        <v>1391978</v>
      </c>
      <c r="G168" s="32">
        <v>111.6</v>
      </c>
      <c r="H168" s="32" t="s">
        <v>862</v>
      </c>
    </row>
    <row r="169" spans="1:8" ht="15" customHeight="1">
      <c r="A169" s="85">
        <v>45280</v>
      </c>
      <c r="B169" s="32" t="s">
        <v>1035</v>
      </c>
      <c r="C169" s="31" t="s">
        <v>1036</v>
      </c>
      <c r="D169" s="31" t="s">
        <v>971</v>
      </c>
      <c r="E169" s="31" t="s">
        <v>574</v>
      </c>
      <c r="F169" s="86">
        <v>741557</v>
      </c>
      <c r="G169" s="32">
        <v>113.46</v>
      </c>
      <c r="H169" s="32" t="s">
        <v>862</v>
      </c>
    </row>
    <row r="170" spans="1:8" ht="15" customHeight="1">
      <c r="A170" s="85">
        <v>45280</v>
      </c>
      <c r="B170" s="32" t="s">
        <v>1035</v>
      </c>
      <c r="C170" s="31" t="s">
        <v>1036</v>
      </c>
      <c r="D170" s="31" t="s">
        <v>890</v>
      </c>
      <c r="E170" s="31" t="s">
        <v>574</v>
      </c>
      <c r="F170" s="86">
        <v>528328</v>
      </c>
      <c r="G170" s="32">
        <v>109.48</v>
      </c>
      <c r="H170" s="32" t="s">
        <v>862</v>
      </c>
    </row>
    <row r="171" spans="1:8" ht="15" customHeight="1">
      <c r="A171" s="85">
        <v>45280</v>
      </c>
      <c r="B171" s="32" t="s">
        <v>1112</v>
      </c>
      <c r="C171" s="31" t="s">
        <v>1113</v>
      </c>
      <c r="D171" s="31" t="s">
        <v>576</v>
      </c>
      <c r="E171" s="31" t="s">
        <v>574</v>
      </c>
      <c r="F171" s="86">
        <v>220693</v>
      </c>
      <c r="G171" s="32">
        <v>195.53</v>
      </c>
      <c r="H171" s="32" t="s">
        <v>862</v>
      </c>
    </row>
    <row r="172" spans="1:8" ht="15" customHeight="1">
      <c r="A172" s="85">
        <v>45280</v>
      </c>
      <c r="B172" s="32" t="s">
        <v>1270</v>
      </c>
      <c r="C172" s="31" t="s">
        <v>1271</v>
      </c>
      <c r="D172" s="31" t="s">
        <v>576</v>
      </c>
      <c r="E172" s="31" t="s">
        <v>574</v>
      </c>
      <c r="F172" s="86">
        <v>283861</v>
      </c>
      <c r="G172" s="32">
        <v>102.57</v>
      </c>
      <c r="H172" s="32" t="s">
        <v>862</v>
      </c>
    </row>
    <row r="173" spans="1:8" ht="15" customHeight="1">
      <c r="A173" s="85">
        <v>45280</v>
      </c>
      <c r="B173" s="32" t="s">
        <v>1002</v>
      </c>
      <c r="C173" s="31" t="s">
        <v>1003</v>
      </c>
      <c r="D173" s="31" t="s">
        <v>890</v>
      </c>
      <c r="E173" s="31" t="s">
        <v>574</v>
      </c>
      <c r="F173" s="86">
        <v>3081268</v>
      </c>
      <c r="G173" s="32">
        <v>63.56</v>
      </c>
      <c r="H173" s="32" t="s">
        <v>862</v>
      </c>
    </row>
    <row r="174" spans="1:8" ht="15" customHeight="1">
      <c r="A174" s="85">
        <v>45280</v>
      </c>
      <c r="B174" s="32" t="s">
        <v>1002</v>
      </c>
      <c r="C174" s="31" t="s">
        <v>1003</v>
      </c>
      <c r="D174" s="31" t="s">
        <v>576</v>
      </c>
      <c r="E174" s="31" t="s">
        <v>574</v>
      </c>
      <c r="F174" s="86">
        <v>5094081</v>
      </c>
      <c r="G174" s="32">
        <v>63.84</v>
      </c>
      <c r="H174" s="32" t="s">
        <v>862</v>
      </c>
    </row>
    <row r="175" spans="1:8" ht="15" customHeight="1">
      <c r="A175" s="85">
        <v>45280</v>
      </c>
      <c r="B175" s="32" t="s">
        <v>1272</v>
      </c>
      <c r="C175" s="31" t="s">
        <v>1273</v>
      </c>
      <c r="D175" s="31" t="s">
        <v>985</v>
      </c>
      <c r="E175" s="31" t="s">
        <v>574</v>
      </c>
      <c r="F175" s="86">
        <v>600302</v>
      </c>
      <c r="G175" s="32">
        <v>1391.65</v>
      </c>
      <c r="H175" s="32" t="s">
        <v>862</v>
      </c>
    </row>
    <row r="176" spans="1:8" ht="15" customHeight="1">
      <c r="A176" s="85">
        <v>45280</v>
      </c>
      <c r="B176" s="32" t="s">
        <v>1272</v>
      </c>
      <c r="C176" s="31" t="s">
        <v>1273</v>
      </c>
      <c r="D176" s="31" t="s">
        <v>1111</v>
      </c>
      <c r="E176" s="31" t="s">
        <v>574</v>
      </c>
      <c r="F176" s="86">
        <v>311194</v>
      </c>
      <c r="G176" s="32">
        <v>1390.61</v>
      </c>
      <c r="H176" s="32" t="s">
        <v>862</v>
      </c>
    </row>
    <row r="177" spans="1:8" ht="15" customHeight="1">
      <c r="A177" s="85">
        <v>45280</v>
      </c>
      <c r="B177" s="32" t="s">
        <v>1115</v>
      </c>
      <c r="C177" s="31" t="s">
        <v>1116</v>
      </c>
      <c r="D177" s="31" t="s">
        <v>576</v>
      </c>
      <c r="E177" s="31" t="s">
        <v>574</v>
      </c>
      <c r="F177" s="86">
        <v>4818324</v>
      </c>
      <c r="G177" s="32">
        <v>83.8</v>
      </c>
      <c r="H177" s="32" t="s">
        <v>862</v>
      </c>
    </row>
    <row r="178" spans="1:8" ht="15" customHeight="1">
      <c r="A178" s="85">
        <v>45280</v>
      </c>
      <c r="B178" s="32" t="s">
        <v>1117</v>
      </c>
      <c r="C178" s="31" t="s">
        <v>1118</v>
      </c>
      <c r="D178" s="31" t="s">
        <v>576</v>
      </c>
      <c r="E178" s="31" t="s">
        <v>574</v>
      </c>
      <c r="F178" s="86">
        <v>368908</v>
      </c>
      <c r="G178" s="32">
        <v>146.13999999999999</v>
      </c>
      <c r="H178" s="32" t="s">
        <v>862</v>
      </c>
    </row>
    <row r="179" spans="1:8" ht="15" customHeight="1">
      <c r="A179" s="85">
        <v>45280</v>
      </c>
      <c r="B179" s="32" t="s">
        <v>1117</v>
      </c>
      <c r="C179" s="31" t="s">
        <v>1118</v>
      </c>
      <c r="D179" s="31" t="s">
        <v>1274</v>
      </c>
      <c r="E179" s="31" t="s">
        <v>574</v>
      </c>
      <c r="F179" s="86">
        <v>150993</v>
      </c>
      <c r="G179" s="32">
        <v>148.25</v>
      </c>
      <c r="H179" s="32" t="s">
        <v>862</v>
      </c>
    </row>
    <row r="180" spans="1:8" ht="15" customHeight="1">
      <c r="A180" s="85">
        <v>45280</v>
      </c>
      <c r="B180" s="32" t="s">
        <v>1117</v>
      </c>
      <c r="C180" s="31" t="s">
        <v>1118</v>
      </c>
      <c r="D180" s="31" t="s">
        <v>890</v>
      </c>
      <c r="E180" s="31" t="s">
        <v>574</v>
      </c>
      <c r="F180" s="86">
        <v>124411</v>
      </c>
      <c r="G180" s="32">
        <v>145.68</v>
      </c>
      <c r="H180" s="32" t="s">
        <v>862</v>
      </c>
    </row>
    <row r="181" spans="1:8" ht="15" customHeight="1">
      <c r="A181" s="85">
        <v>45280</v>
      </c>
      <c r="B181" s="32" t="s">
        <v>1275</v>
      </c>
      <c r="C181" s="31" t="s">
        <v>1276</v>
      </c>
      <c r="D181" s="31" t="s">
        <v>884</v>
      </c>
      <c r="E181" s="31" t="s">
        <v>574</v>
      </c>
      <c r="F181" s="86">
        <v>950401</v>
      </c>
      <c r="G181" s="32">
        <v>35.54</v>
      </c>
      <c r="H181" s="32" t="s">
        <v>862</v>
      </c>
    </row>
    <row r="182" spans="1:8" ht="15" customHeight="1">
      <c r="A182" s="85">
        <v>45280</v>
      </c>
      <c r="B182" s="32" t="s">
        <v>1277</v>
      </c>
      <c r="C182" s="31" t="s">
        <v>1278</v>
      </c>
      <c r="D182" s="31" t="s">
        <v>889</v>
      </c>
      <c r="E182" s="31" t="s">
        <v>574</v>
      </c>
      <c r="F182" s="86">
        <v>5542802</v>
      </c>
      <c r="G182" s="32">
        <v>5.94</v>
      </c>
      <c r="H182" s="32" t="s">
        <v>862</v>
      </c>
    </row>
    <row r="183" spans="1:8" ht="15" customHeight="1">
      <c r="A183" s="85">
        <v>45280</v>
      </c>
      <c r="B183" s="32" t="s">
        <v>1279</v>
      </c>
      <c r="C183" s="31" t="s">
        <v>1280</v>
      </c>
      <c r="D183" s="31" t="s">
        <v>1281</v>
      </c>
      <c r="E183" s="31" t="s">
        <v>574</v>
      </c>
      <c r="F183" s="86">
        <v>3600</v>
      </c>
      <c r="G183" s="32">
        <v>88.17</v>
      </c>
      <c r="H183" s="32" t="s">
        <v>862</v>
      </c>
    </row>
    <row r="184" spans="1:8" ht="15" customHeight="1">
      <c r="A184" s="85">
        <v>45280</v>
      </c>
      <c r="B184" s="32" t="s">
        <v>1279</v>
      </c>
      <c r="C184" s="31" t="s">
        <v>1280</v>
      </c>
      <c r="D184" s="31" t="s">
        <v>962</v>
      </c>
      <c r="E184" s="31" t="s">
        <v>574</v>
      </c>
      <c r="F184" s="86">
        <v>200400</v>
      </c>
      <c r="G184" s="32">
        <v>84.59</v>
      </c>
      <c r="H184" s="32" t="s">
        <v>862</v>
      </c>
    </row>
    <row r="185" spans="1:8" ht="15" customHeight="1">
      <c r="A185" s="85">
        <v>45280</v>
      </c>
      <c r="B185" s="32" t="s">
        <v>398</v>
      </c>
      <c r="C185" s="31" t="s">
        <v>1282</v>
      </c>
      <c r="D185" s="31" t="s">
        <v>1170</v>
      </c>
      <c r="E185" s="31" t="s">
        <v>574</v>
      </c>
      <c r="F185" s="86">
        <v>1213384</v>
      </c>
      <c r="G185" s="32">
        <v>2160.25</v>
      </c>
      <c r="H185" s="32" t="s">
        <v>862</v>
      </c>
    </row>
    <row r="186" spans="1:8" ht="15" customHeight="1">
      <c r="A186" s="85">
        <v>45280</v>
      </c>
      <c r="B186" s="32" t="s">
        <v>1283</v>
      </c>
      <c r="C186" s="31" t="s">
        <v>1284</v>
      </c>
      <c r="D186" s="31" t="s">
        <v>890</v>
      </c>
      <c r="E186" s="31" t="s">
        <v>574</v>
      </c>
      <c r="F186" s="86">
        <v>7613821</v>
      </c>
      <c r="G186" s="32">
        <v>29.81</v>
      </c>
      <c r="H186" s="32" t="s">
        <v>862</v>
      </c>
    </row>
    <row r="187" spans="1:8" ht="15" customHeight="1">
      <c r="A187" s="85">
        <v>45280</v>
      </c>
      <c r="B187" s="32" t="s">
        <v>1285</v>
      </c>
      <c r="C187" s="31" t="s">
        <v>1286</v>
      </c>
      <c r="D187" s="31" t="s">
        <v>1287</v>
      </c>
      <c r="E187" s="31" t="s">
        <v>574</v>
      </c>
      <c r="F187" s="86">
        <v>66352</v>
      </c>
      <c r="G187" s="32">
        <v>82.59</v>
      </c>
      <c r="H187" s="32" t="s">
        <v>862</v>
      </c>
    </row>
    <row r="188" spans="1:8" ht="15" customHeight="1">
      <c r="A188" s="85">
        <v>45280</v>
      </c>
      <c r="B188" s="32" t="s">
        <v>1285</v>
      </c>
      <c r="C188" s="31" t="s">
        <v>1286</v>
      </c>
      <c r="D188" s="31" t="s">
        <v>1288</v>
      </c>
      <c r="E188" s="31" t="s">
        <v>574</v>
      </c>
      <c r="F188" s="86">
        <v>50000</v>
      </c>
      <c r="G188" s="32">
        <v>83</v>
      </c>
      <c r="H188" s="32" t="s">
        <v>862</v>
      </c>
    </row>
    <row r="189" spans="1:8" ht="15" customHeight="1">
      <c r="A189" s="85">
        <v>45280</v>
      </c>
      <c r="B189" s="32" t="s">
        <v>1285</v>
      </c>
      <c r="C189" s="31" t="s">
        <v>1286</v>
      </c>
      <c r="D189" s="31" t="s">
        <v>884</v>
      </c>
      <c r="E189" s="31" t="s">
        <v>574</v>
      </c>
      <c r="F189" s="86">
        <v>76283</v>
      </c>
      <c r="G189" s="32">
        <v>82.98</v>
      </c>
      <c r="H189" s="32" t="s">
        <v>862</v>
      </c>
    </row>
    <row r="190" spans="1:8" ht="15" customHeight="1">
      <c r="A190" s="85">
        <v>45280</v>
      </c>
      <c r="B190" s="32" t="s">
        <v>1289</v>
      </c>
      <c r="C190" s="31" t="s">
        <v>1290</v>
      </c>
      <c r="D190" s="31" t="s">
        <v>576</v>
      </c>
      <c r="E190" s="31" t="s">
        <v>574</v>
      </c>
      <c r="F190" s="86">
        <v>625289</v>
      </c>
      <c r="G190" s="32">
        <v>259.24</v>
      </c>
      <c r="H190" s="32" t="s">
        <v>862</v>
      </c>
    </row>
    <row r="191" spans="1:8" ht="15" customHeight="1">
      <c r="A191" s="85">
        <v>45280</v>
      </c>
      <c r="B191" s="32" t="s">
        <v>1291</v>
      </c>
      <c r="C191" s="31" t="s">
        <v>1292</v>
      </c>
      <c r="D191" s="31" t="s">
        <v>576</v>
      </c>
      <c r="E191" s="31" t="s">
        <v>574</v>
      </c>
      <c r="F191" s="86">
        <v>1880853</v>
      </c>
      <c r="G191" s="32">
        <v>180.92</v>
      </c>
      <c r="H191" s="32" t="s">
        <v>862</v>
      </c>
    </row>
    <row r="192" spans="1:8" ht="15" customHeight="1">
      <c r="A192" s="85">
        <v>45280</v>
      </c>
      <c r="B192" s="32" t="s">
        <v>419</v>
      </c>
      <c r="C192" s="31" t="s">
        <v>1119</v>
      </c>
      <c r="D192" s="31" t="s">
        <v>890</v>
      </c>
      <c r="E192" s="31" t="s">
        <v>574</v>
      </c>
      <c r="F192" s="86">
        <v>4368917</v>
      </c>
      <c r="G192" s="32">
        <v>90.36</v>
      </c>
      <c r="H192" s="32" t="s">
        <v>862</v>
      </c>
    </row>
    <row r="193" spans="1:8" ht="15" customHeight="1">
      <c r="A193" s="85">
        <v>45280</v>
      </c>
      <c r="B193" s="32" t="s">
        <v>419</v>
      </c>
      <c r="C193" s="31" t="s">
        <v>1119</v>
      </c>
      <c r="D193" s="31" t="s">
        <v>576</v>
      </c>
      <c r="E193" s="31" t="s">
        <v>574</v>
      </c>
      <c r="F193" s="86">
        <v>4087612</v>
      </c>
      <c r="G193" s="32">
        <v>90.46</v>
      </c>
      <c r="H193" s="32" t="s">
        <v>862</v>
      </c>
    </row>
    <row r="194" spans="1:8" ht="15" customHeight="1">
      <c r="A194" s="85">
        <v>45280</v>
      </c>
      <c r="B194" s="32" t="s">
        <v>137</v>
      </c>
      <c r="C194" s="31" t="s">
        <v>1037</v>
      </c>
      <c r="D194" s="31" t="s">
        <v>576</v>
      </c>
      <c r="E194" s="31" t="s">
        <v>574</v>
      </c>
      <c r="F194" s="86">
        <v>5435084</v>
      </c>
      <c r="G194" s="32">
        <v>214.21</v>
      </c>
      <c r="H194" s="32" t="s">
        <v>862</v>
      </c>
    </row>
    <row r="195" spans="1:8" ht="15" customHeight="1">
      <c r="A195" s="85">
        <v>45280</v>
      </c>
      <c r="B195" s="32" t="s">
        <v>137</v>
      </c>
      <c r="C195" s="31" t="s">
        <v>1037</v>
      </c>
      <c r="D195" s="31" t="s">
        <v>1114</v>
      </c>
      <c r="E195" s="31" t="s">
        <v>574</v>
      </c>
      <c r="F195" s="86">
        <v>2860429</v>
      </c>
      <c r="G195" s="32">
        <v>215.16</v>
      </c>
      <c r="H195" s="32" t="s">
        <v>862</v>
      </c>
    </row>
    <row r="196" spans="1:8" ht="15" customHeight="1">
      <c r="A196" s="85">
        <v>45280</v>
      </c>
      <c r="B196" s="32" t="s">
        <v>137</v>
      </c>
      <c r="C196" s="31" t="s">
        <v>1037</v>
      </c>
      <c r="D196" s="31" t="s">
        <v>890</v>
      </c>
      <c r="E196" s="31" t="s">
        <v>574</v>
      </c>
      <c r="F196" s="86">
        <v>5968190</v>
      </c>
      <c r="G196" s="32">
        <v>213.94</v>
      </c>
      <c r="H196" s="32" t="s">
        <v>862</v>
      </c>
    </row>
    <row r="197" spans="1:8" ht="15" customHeight="1">
      <c r="A197" s="85">
        <v>45280</v>
      </c>
      <c r="B197" s="32" t="s">
        <v>147</v>
      </c>
      <c r="C197" s="31" t="s">
        <v>1293</v>
      </c>
      <c r="D197" s="31" t="s">
        <v>576</v>
      </c>
      <c r="E197" s="31" t="s">
        <v>574</v>
      </c>
      <c r="F197" s="86">
        <v>1803224</v>
      </c>
      <c r="G197" s="32">
        <v>262.14999999999998</v>
      </c>
      <c r="H197" s="32" t="s">
        <v>862</v>
      </c>
    </row>
    <row r="198" spans="1:8" ht="15" customHeight="1">
      <c r="A198" s="85">
        <v>45280</v>
      </c>
      <c r="B198" s="32" t="s">
        <v>1294</v>
      </c>
      <c r="C198" s="31" t="s">
        <v>1295</v>
      </c>
      <c r="D198" s="31" t="s">
        <v>1296</v>
      </c>
      <c r="E198" s="31" t="s">
        <v>574</v>
      </c>
      <c r="F198" s="86">
        <v>584906</v>
      </c>
      <c r="G198" s="32">
        <v>573.25</v>
      </c>
      <c r="H198" s="32" t="s">
        <v>862</v>
      </c>
    </row>
    <row r="199" spans="1:8" ht="15" customHeight="1">
      <c r="A199" s="85">
        <v>45280</v>
      </c>
      <c r="B199" s="32" t="s">
        <v>1294</v>
      </c>
      <c r="C199" s="31" t="s">
        <v>1295</v>
      </c>
      <c r="D199" s="31" t="s">
        <v>1297</v>
      </c>
      <c r="E199" s="31" t="s">
        <v>574</v>
      </c>
      <c r="F199" s="86">
        <v>584113</v>
      </c>
      <c r="G199" s="32">
        <v>595.82000000000005</v>
      </c>
      <c r="H199" s="32" t="s">
        <v>862</v>
      </c>
    </row>
    <row r="200" spans="1:8" ht="15" customHeight="1">
      <c r="A200" s="85">
        <v>45280</v>
      </c>
      <c r="B200" s="32" t="s">
        <v>1294</v>
      </c>
      <c r="C200" s="31" t="s">
        <v>1295</v>
      </c>
      <c r="D200" s="31" t="s">
        <v>985</v>
      </c>
      <c r="E200" s="31" t="s">
        <v>574</v>
      </c>
      <c r="F200" s="86">
        <v>746581</v>
      </c>
      <c r="G200" s="32">
        <v>572.21</v>
      </c>
      <c r="H200" s="32" t="s">
        <v>862</v>
      </c>
    </row>
    <row r="201" spans="1:8" ht="15" customHeight="1">
      <c r="A201" s="85">
        <v>45280</v>
      </c>
      <c r="B201" s="32" t="s">
        <v>1294</v>
      </c>
      <c r="C201" s="31" t="s">
        <v>1295</v>
      </c>
      <c r="D201" s="31" t="s">
        <v>1093</v>
      </c>
      <c r="E201" s="31" t="s">
        <v>574</v>
      </c>
      <c r="F201" s="86">
        <v>1010000</v>
      </c>
      <c r="G201" s="32">
        <v>572.80999999999995</v>
      </c>
      <c r="H201" s="32" t="s">
        <v>862</v>
      </c>
    </row>
    <row r="202" spans="1:8" ht="15" customHeight="1">
      <c r="A202" s="85">
        <v>45280</v>
      </c>
      <c r="B202" s="32" t="s">
        <v>1294</v>
      </c>
      <c r="C202" s="31" t="s">
        <v>1295</v>
      </c>
      <c r="D202" s="31" t="s">
        <v>1298</v>
      </c>
      <c r="E202" s="31" t="s">
        <v>574</v>
      </c>
      <c r="F202" s="86">
        <v>774568</v>
      </c>
      <c r="G202" s="32">
        <v>571.79999999999995</v>
      </c>
      <c r="H202" s="32" t="s">
        <v>862</v>
      </c>
    </row>
    <row r="203" spans="1:8" ht="15" customHeight="1">
      <c r="A203" s="85">
        <v>45280</v>
      </c>
      <c r="B203" s="32" t="s">
        <v>1294</v>
      </c>
      <c r="C203" s="31" t="s">
        <v>1295</v>
      </c>
      <c r="D203" s="31" t="s">
        <v>1299</v>
      </c>
      <c r="E203" s="31" t="s">
        <v>574</v>
      </c>
      <c r="F203" s="86">
        <v>591027</v>
      </c>
      <c r="G203" s="32">
        <v>593.08000000000004</v>
      </c>
      <c r="H203" s="32" t="s">
        <v>862</v>
      </c>
    </row>
    <row r="204" spans="1:8" ht="15" customHeight="1">
      <c r="A204" s="85">
        <v>45280</v>
      </c>
      <c r="B204" s="32" t="s">
        <v>1294</v>
      </c>
      <c r="C204" s="31" t="s">
        <v>1295</v>
      </c>
      <c r="D204" s="31" t="s">
        <v>1300</v>
      </c>
      <c r="E204" s="31" t="s">
        <v>574</v>
      </c>
      <c r="F204" s="86">
        <v>576979</v>
      </c>
      <c r="G204" s="32">
        <v>568.04</v>
      </c>
      <c r="H204" s="32" t="s">
        <v>862</v>
      </c>
    </row>
    <row r="205" spans="1:8" ht="15" customHeight="1">
      <c r="A205" s="85">
        <v>45280</v>
      </c>
      <c r="B205" s="32" t="s">
        <v>1301</v>
      </c>
      <c r="C205" s="31" t="s">
        <v>1302</v>
      </c>
      <c r="D205" s="31" t="s">
        <v>576</v>
      </c>
      <c r="E205" s="31" t="s">
        <v>574</v>
      </c>
      <c r="F205" s="86">
        <v>402500</v>
      </c>
      <c r="G205" s="32">
        <v>198.8</v>
      </c>
      <c r="H205" s="32" t="s">
        <v>862</v>
      </c>
    </row>
    <row r="206" spans="1:8" ht="15" customHeight="1">
      <c r="A206" s="85">
        <v>45280</v>
      </c>
      <c r="B206" s="32" t="s">
        <v>1303</v>
      </c>
      <c r="C206" s="31" t="s">
        <v>1304</v>
      </c>
      <c r="D206" s="31" t="s">
        <v>576</v>
      </c>
      <c r="E206" s="31" t="s">
        <v>574</v>
      </c>
      <c r="F206" s="86">
        <v>542102</v>
      </c>
      <c r="G206" s="32">
        <v>95.95</v>
      </c>
      <c r="H206" s="32" t="s">
        <v>862</v>
      </c>
    </row>
    <row r="207" spans="1:8" ht="15" customHeight="1">
      <c r="A207" s="85">
        <v>45280</v>
      </c>
      <c r="B207" s="32" t="s">
        <v>1305</v>
      </c>
      <c r="C207" s="31" t="s">
        <v>1306</v>
      </c>
      <c r="D207" s="31" t="s">
        <v>1259</v>
      </c>
      <c r="E207" s="31" t="s">
        <v>574</v>
      </c>
      <c r="F207" s="86">
        <v>673944</v>
      </c>
      <c r="G207" s="32">
        <v>352.75</v>
      </c>
      <c r="H207" s="32" t="s">
        <v>862</v>
      </c>
    </row>
    <row r="208" spans="1:8" ht="15" customHeight="1">
      <c r="A208" s="85">
        <v>45280</v>
      </c>
      <c r="B208" s="32" t="s">
        <v>1305</v>
      </c>
      <c r="C208" s="31" t="s">
        <v>1306</v>
      </c>
      <c r="D208" s="31" t="s">
        <v>1307</v>
      </c>
      <c r="E208" s="31" t="s">
        <v>574</v>
      </c>
      <c r="F208" s="86">
        <v>678026</v>
      </c>
      <c r="G208" s="32">
        <v>346.73</v>
      </c>
      <c r="H208" s="32" t="s">
        <v>862</v>
      </c>
    </row>
    <row r="209" spans="1:8" ht="15" customHeight="1">
      <c r="A209" s="85">
        <v>45280</v>
      </c>
      <c r="B209" s="32" t="s">
        <v>1308</v>
      </c>
      <c r="C209" s="31" t="s">
        <v>1309</v>
      </c>
      <c r="D209" s="31" t="s">
        <v>1310</v>
      </c>
      <c r="E209" s="31" t="s">
        <v>574</v>
      </c>
      <c r="F209" s="86">
        <v>100000</v>
      </c>
      <c r="G209" s="32">
        <v>35.5</v>
      </c>
      <c r="H209" s="32" t="s">
        <v>862</v>
      </c>
    </row>
    <row r="210" spans="1:8" ht="15" customHeight="1">
      <c r="A210" s="85">
        <v>45280</v>
      </c>
      <c r="B210" s="32" t="s">
        <v>1311</v>
      </c>
      <c r="C210" s="31" t="s">
        <v>1312</v>
      </c>
      <c r="D210" s="31" t="s">
        <v>1313</v>
      </c>
      <c r="E210" s="31" t="s">
        <v>574</v>
      </c>
      <c r="F210" s="86">
        <v>52000</v>
      </c>
      <c r="G210" s="32">
        <v>16.100000000000001</v>
      </c>
      <c r="H210" s="32" t="s">
        <v>862</v>
      </c>
    </row>
    <row r="211" spans="1:8" ht="15" customHeight="1">
      <c r="A211" s="85">
        <v>45280</v>
      </c>
      <c r="B211" s="32" t="s">
        <v>1050</v>
      </c>
      <c r="C211" s="31" t="s">
        <v>1051</v>
      </c>
      <c r="D211" s="31" t="s">
        <v>576</v>
      </c>
      <c r="E211" s="31" t="s">
        <v>574</v>
      </c>
      <c r="F211" s="86">
        <v>719093</v>
      </c>
      <c r="G211" s="32">
        <v>99.72</v>
      </c>
      <c r="H211" s="32" t="s">
        <v>862</v>
      </c>
    </row>
    <row r="212" spans="1:8" ht="15" customHeight="1">
      <c r="A212" s="85">
        <v>45280</v>
      </c>
      <c r="B212" s="32" t="s">
        <v>1314</v>
      </c>
      <c r="C212" s="31" t="s">
        <v>1315</v>
      </c>
      <c r="D212" s="31" t="s">
        <v>576</v>
      </c>
      <c r="E212" s="31" t="s">
        <v>574</v>
      </c>
      <c r="F212" s="86">
        <v>905205</v>
      </c>
      <c r="G212" s="32">
        <v>422.19</v>
      </c>
      <c r="H212" s="32" t="s">
        <v>862</v>
      </c>
    </row>
    <row r="213" spans="1:8" ht="15" customHeight="1">
      <c r="A213" s="85">
        <v>45280</v>
      </c>
      <c r="B213" s="32" t="s">
        <v>1316</v>
      </c>
      <c r="C213" s="31" t="s">
        <v>1317</v>
      </c>
      <c r="D213" s="31" t="s">
        <v>1318</v>
      </c>
      <c r="E213" s="31" t="s">
        <v>574</v>
      </c>
      <c r="F213" s="86">
        <v>58987</v>
      </c>
      <c r="G213" s="32">
        <v>253.63</v>
      </c>
      <c r="H213" s="32" t="s">
        <v>862</v>
      </c>
    </row>
    <row r="214" spans="1:8" ht="15" customHeight="1">
      <c r="A214" s="85">
        <v>45280</v>
      </c>
      <c r="B214" s="32" t="s">
        <v>1316</v>
      </c>
      <c r="C214" s="31" t="s">
        <v>1317</v>
      </c>
      <c r="D214" s="31" t="s">
        <v>1319</v>
      </c>
      <c r="E214" s="31" t="s">
        <v>574</v>
      </c>
      <c r="F214" s="86">
        <v>69115</v>
      </c>
      <c r="G214" s="32">
        <v>252.98</v>
      </c>
      <c r="H214" s="32" t="s">
        <v>862</v>
      </c>
    </row>
    <row r="215" spans="1:8" ht="15" customHeight="1">
      <c r="A215" s="85">
        <v>45280</v>
      </c>
      <c r="B215" s="32" t="s">
        <v>1320</v>
      </c>
      <c r="C215" s="31" t="s">
        <v>1321</v>
      </c>
      <c r="D215" s="31" t="s">
        <v>576</v>
      </c>
      <c r="E215" s="31" t="s">
        <v>574</v>
      </c>
      <c r="F215" s="86">
        <v>103004</v>
      </c>
      <c r="G215" s="32">
        <v>346.83</v>
      </c>
      <c r="H215" s="32" t="s">
        <v>862</v>
      </c>
    </row>
    <row r="216" spans="1:8" ht="15" customHeight="1">
      <c r="A216" s="85">
        <v>45280</v>
      </c>
      <c r="B216" s="32" t="s">
        <v>1120</v>
      </c>
      <c r="C216" s="31" t="s">
        <v>1121</v>
      </c>
      <c r="D216" s="31" t="s">
        <v>576</v>
      </c>
      <c r="E216" s="31" t="s">
        <v>574</v>
      </c>
      <c r="F216" s="86">
        <v>1944795</v>
      </c>
      <c r="G216" s="32">
        <v>80.19</v>
      </c>
      <c r="H216" s="32" t="s">
        <v>862</v>
      </c>
    </row>
    <row r="217" spans="1:8" ht="15" customHeight="1">
      <c r="A217" s="85">
        <v>45280</v>
      </c>
      <c r="B217" s="32" t="s">
        <v>1322</v>
      </c>
      <c r="C217" s="31" t="s">
        <v>1323</v>
      </c>
      <c r="D217" s="31" t="s">
        <v>1262</v>
      </c>
      <c r="E217" s="31" t="s">
        <v>574</v>
      </c>
      <c r="F217" s="86">
        <v>750000</v>
      </c>
      <c r="G217" s="32">
        <v>29.76</v>
      </c>
      <c r="H217" s="32" t="s">
        <v>862</v>
      </c>
    </row>
    <row r="218" spans="1:8" ht="15" customHeight="1">
      <c r="A218" s="85">
        <v>45280</v>
      </c>
      <c r="B218" s="32" t="s">
        <v>1324</v>
      </c>
      <c r="C218" s="31" t="s">
        <v>1325</v>
      </c>
      <c r="D218" s="31" t="s">
        <v>1326</v>
      </c>
      <c r="E218" s="31" t="s">
        <v>574</v>
      </c>
      <c r="F218" s="86">
        <v>1046520</v>
      </c>
      <c r="G218" s="32">
        <v>15.35</v>
      </c>
      <c r="H218" s="32" t="s">
        <v>862</v>
      </c>
    </row>
    <row r="219" spans="1:8" ht="15" customHeight="1">
      <c r="A219" s="85">
        <v>45280</v>
      </c>
      <c r="B219" s="32" t="s">
        <v>1324</v>
      </c>
      <c r="C219" s="31" t="s">
        <v>1325</v>
      </c>
      <c r="D219" s="31" t="s">
        <v>1004</v>
      </c>
      <c r="E219" s="31" t="s">
        <v>574</v>
      </c>
      <c r="F219" s="86">
        <v>951194</v>
      </c>
      <c r="G219" s="32">
        <v>15.3</v>
      </c>
      <c r="H219" s="32" t="s">
        <v>862</v>
      </c>
    </row>
    <row r="220" spans="1:8" ht="15" customHeight="1">
      <c r="A220" s="85">
        <v>45280</v>
      </c>
      <c r="B220" s="32" t="s">
        <v>1327</v>
      </c>
      <c r="C220" s="31" t="s">
        <v>1328</v>
      </c>
      <c r="D220" s="31" t="s">
        <v>576</v>
      </c>
      <c r="E220" s="31" t="s">
        <v>574</v>
      </c>
      <c r="F220" s="86">
        <v>3403825</v>
      </c>
      <c r="G220" s="32">
        <v>47.84</v>
      </c>
      <c r="H220" s="32" t="s">
        <v>862</v>
      </c>
    </row>
    <row r="221" spans="1:8" ht="15" customHeight="1">
      <c r="A221" s="85">
        <v>45280</v>
      </c>
      <c r="B221" s="32" t="s">
        <v>1327</v>
      </c>
      <c r="C221" s="31" t="s">
        <v>1328</v>
      </c>
      <c r="D221" s="31" t="s">
        <v>890</v>
      </c>
      <c r="E221" s="31" t="s">
        <v>574</v>
      </c>
      <c r="F221" s="86">
        <v>3257318</v>
      </c>
      <c r="G221" s="32">
        <v>47.71</v>
      </c>
      <c r="H221" s="32" t="s">
        <v>862</v>
      </c>
    </row>
    <row r="222" spans="1:8" ht="15" customHeight="1">
      <c r="A222" s="85">
        <v>45280</v>
      </c>
      <c r="B222" s="32" t="s">
        <v>1329</v>
      </c>
      <c r="C222" s="31" t="s">
        <v>1330</v>
      </c>
      <c r="D222" s="31" t="s">
        <v>576</v>
      </c>
      <c r="E222" s="31" t="s">
        <v>574</v>
      </c>
      <c r="F222" s="86">
        <v>585376</v>
      </c>
      <c r="G222" s="32">
        <v>537.17999999999995</v>
      </c>
      <c r="H222" s="32" t="s">
        <v>862</v>
      </c>
    </row>
    <row r="223" spans="1:8" ht="15" customHeight="1">
      <c r="A223" s="85">
        <v>45280</v>
      </c>
      <c r="B223" s="32" t="s">
        <v>1331</v>
      </c>
      <c r="C223" s="31" t="s">
        <v>1332</v>
      </c>
      <c r="D223" s="31" t="s">
        <v>576</v>
      </c>
      <c r="E223" s="31" t="s">
        <v>574</v>
      </c>
      <c r="F223" s="86">
        <v>1394297</v>
      </c>
      <c r="G223" s="32">
        <v>32.24</v>
      </c>
      <c r="H223" s="32" t="s">
        <v>862</v>
      </c>
    </row>
    <row r="224" spans="1:8" ht="15" customHeight="1">
      <c r="A224" s="85">
        <v>45280</v>
      </c>
      <c r="B224" s="32" t="s">
        <v>1331</v>
      </c>
      <c r="C224" s="31" t="s">
        <v>1332</v>
      </c>
      <c r="D224" s="31" t="s">
        <v>890</v>
      </c>
      <c r="E224" s="31" t="s">
        <v>574</v>
      </c>
      <c r="F224" s="86">
        <v>2181811</v>
      </c>
      <c r="G224" s="32">
        <v>32.090000000000003</v>
      </c>
      <c r="H224" s="32" t="s">
        <v>862</v>
      </c>
    </row>
    <row r="225" spans="1:8" ht="15" customHeight="1">
      <c r="A225" s="85">
        <v>45280</v>
      </c>
      <c r="B225" s="32" t="s">
        <v>1333</v>
      </c>
      <c r="C225" s="31" t="s">
        <v>1334</v>
      </c>
      <c r="D225" s="31" t="s">
        <v>576</v>
      </c>
      <c r="E225" s="31" t="s">
        <v>574</v>
      </c>
      <c r="F225" s="86">
        <v>1574478</v>
      </c>
      <c r="G225" s="32">
        <v>32.74</v>
      </c>
      <c r="H225" s="32" t="s">
        <v>862</v>
      </c>
    </row>
    <row r="226" spans="1:8" ht="15" customHeight="1">
      <c r="A226" s="85">
        <v>45280</v>
      </c>
      <c r="B226" s="32" t="s">
        <v>1335</v>
      </c>
      <c r="C226" s="31" t="s">
        <v>1336</v>
      </c>
      <c r="D226" s="31" t="s">
        <v>576</v>
      </c>
      <c r="E226" s="31" t="s">
        <v>574</v>
      </c>
      <c r="F226" s="86">
        <v>122189</v>
      </c>
      <c r="G226" s="32">
        <v>831.69</v>
      </c>
      <c r="H226" s="32" t="s">
        <v>862</v>
      </c>
    </row>
    <row r="227" spans="1:8" ht="15" customHeight="1">
      <c r="A227" s="85">
        <v>45280</v>
      </c>
      <c r="B227" s="32" t="s">
        <v>1122</v>
      </c>
      <c r="C227" s="31" t="s">
        <v>1123</v>
      </c>
      <c r="D227" s="31" t="s">
        <v>576</v>
      </c>
      <c r="E227" s="31" t="s">
        <v>574</v>
      </c>
      <c r="F227" s="86">
        <v>75348</v>
      </c>
      <c r="G227" s="32">
        <v>409.64</v>
      </c>
      <c r="H227" s="32" t="s">
        <v>862</v>
      </c>
    </row>
    <row r="228" spans="1:8" ht="15" customHeight="1">
      <c r="A228" s="85">
        <v>45280</v>
      </c>
      <c r="B228" s="32" t="s">
        <v>1337</v>
      </c>
      <c r="C228" s="31" t="s">
        <v>1338</v>
      </c>
      <c r="D228" s="31" t="s">
        <v>1339</v>
      </c>
      <c r="E228" s="31" t="s">
        <v>574</v>
      </c>
      <c r="F228" s="86">
        <v>1000000</v>
      </c>
      <c r="G228" s="32">
        <v>49.1</v>
      </c>
      <c r="H228" s="32" t="s">
        <v>862</v>
      </c>
    </row>
    <row r="229" spans="1:8" ht="15" customHeight="1">
      <c r="A229" s="85">
        <v>45280</v>
      </c>
      <c r="B229" s="32" t="s">
        <v>1124</v>
      </c>
      <c r="C229" s="31" t="s">
        <v>1125</v>
      </c>
      <c r="D229" s="31" t="s">
        <v>576</v>
      </c>
      <c r="E229" s="31" t="s">
        <v>574</v>
      </c>
      <c r="F229" s="86">
        <v>12028171</v>
      </c>
      <c r="G229" s="32">
        <v>46.09</v>
      </c>
      <c r="H229" s="32" t="s">
        <v>862</v>
      </c>
    </row>
    <row r="230" spans="1:8" ht="15" customHeight="1">
      <c r="A230" s="85">
        <v>45280</v>
      </c>
      <c r="B230" s="32" t="s">
        <v>1124</v>
      </c>
      <c r="C230" s="31" t="s">
        <v>1125</v>
      </c>
      <c r="D230" s="31" t="s">
        <v>890</v>
      </c>
      <c r="E230" s="31" t="s">
        <v>574</v>
      </c>
      <c r="F230" s="86">
        <v>4676804</v>
      </c>
      <c r="G230" s="32">
        <v>45.76</v>
      </c>
      <c r="H230" s="32" t="s">
        <v>862</v>
      </c>
    </row>
    <row r="231" spans="1:8" ht="15" customHeight="1">
      <c r="A231" s="85">
        <v>45280</v>
      </c>
      <c r="B231" s="32" t="s">
        <v>1124</v>
      </c>
      <c r="C231" s="31" t="s">
        <v>1125</v>
      </c>
      <c r="D231" s="31" t="s">
        <v>889</v>
      </c>
      <c r="E231" s="31" t="s">
        <v>574</v>
      </c>
      <c r="F231" s="86">
        <v>3860314</v>
      </c>
      <c r="G231" s="32">
        <v>46.83</v>
      </c>
      <c r="H231" s="32" t="s">
        <v>862</v>
      </c>
    </row>
    <row r="232" spans="1:8" ht="15" customHeight="1">
      <c r="A232" s="85">
        <v>45280</v>
      </c>
      <c r="B232" s="32" t="s">
        <v>1340</v>
      </c>
      <c r="C232" s="31" t="s">
        <v>1341</v>
      </c>
      <c r="D232" s="31" t="s">
        <v>984</v>
      </c>
      <c r="E232" s="31" t="s">
        <v>574</v>
      </c>
      <c r="F232" s="86">
        <v>1205834</v>
      </c>
      <c r="G232" s="32">
        <v>8.43</v>
      </c>
      <c r="H232" s="32" t="s">
        <v>862</v>
      </c>
    </row>
    <row r="233" spans="1:8" ht="15" customHeight="1">
      <c r="A233" s="85">
        <v>45280</v>
      </c>
      <c r="B233" s="32" t="s">
        <v>1340</v>
      </c>
      <c r="C233" s="31" t="s">
        <v>1341</v>
      </c>
      <c r="D233" s="31" t="s">
        <v>884</v>
      </c>
      <c r="E233" s="31" t="s">
        <v>574</v>
      </c>
      <c r="F233" s="86">
        <v>1500000</v>
      </c>
      <c r="G233" s="32">
        <v>8.42</v>
      </c>
      <c r="H233" s="32" t="s">
        <v>862</v>
      </c>
    </row>
    <row r="234" spans="1:8" ht="15" customHeight="1">
      <c r="A234" s="85">
        <v>45280</v>
      </c>
      <c r="B234" s="32" t="s">
        <v>1340</v>
      </c>
      <c r="C234" s="31" t="s">
        <v>1341</v>
      </c>
      <c r="D234" s="31" t="s">
        <v>1342</v>
      </c>
      <c r="E234" s="31" t="s">
        <v>574</v>
      </c>
      <c r="F234" s="86">
        <v>926156</v>
      </c>
      <c r="G234" s="32">
        <v>7.95</v>
      </c>
      <c r="H234" s="32" t="s">
        <v>862</v>
      </c>
    </row>
    <row r="235" spans="1:8" ht="15" customHeight="1">
      <c r="A235" s="85">
        <v>45280</v>
      </c>
      <c r="B235" s="32" t="s">
        <v>1074</v>
      </c>
      <c r="C235" s="31" t="s">
        <v>1075</v>
      </c>
      <c r="D235" s="31" t="s">
        <v>1262</v>
      </c>
      <c r="E235" s="31" t="s">
        <v>574</v>
      </c>
      <c r="F235" s="86">
        <v>196800</v>
      </c>
      <c r="G235" s="32">
        <v>132.69999999999999</v>
      </c>
      <c r="H235" s="32" t="s">
        <v>862</v>
      </c>
    </row>
    <row r="236" spans="1:8" ht="15" customHeight="1">
      <c r="A236" s="85">
        <v>45280</v>
      </c>
      <c r="B236" s="32" t="s">
        <v>1076</v>
      </c>
      <c r="C236" s="31" t="s">
        <v>1077</v>
      </c>
      <c r="D236" s="31" t="s">
        <v>890</v>
      </c>
      <c r="E236" s="31" t="s">
        <v>574</v>
      </c>
      <c r="F236" s="86">
        <v>139496</v>
      </c>
      <c r="G236" s="32">
        <v>1298.3800000000001</v>
      </c>
      <c r="H236" s="32" t="s">
        <v>862</v>
      </c>
    </row>
    <row r="237" spans="1:8" ht="15" customHeight="1">
      <c r="A237" s="85">
        <v>45280</v>
      </c>
      <c r="B237" s="32" t="s">
        <v>1076</v>
      </c>
      <c r="C237" s="31" t="s">
        <v>1077</v>
      </c>
      <c r="D237" s="31" t="s">
        <v>889</v>
      </c>
      <c r="E237" s="31" t="s">
        <v>574</v>
      </c>
      <c r="F237" s="86">
        <v>78578</v>
      </c>
      <c r="G237" s="32">
        <v>1319.22</v>
      </c>
      <c r="H237" s="32" t="s">
        <v>862</v>
      </c>
    </row>
    <row r="238" spans="1:8" ht="15" customHeight="1">
      <c r="A238" s="85">
        <v>45280</v>
      </c>
      <c r="B238" s="32" t="s">
        <v>1076</v>
      </c>
      <c r="C238" s="31" t="s">
        <v>1077</v>
      </c>
      <c r="D238" s="31" t="s">
        <v>576</v>
      </c>
      <c r="E238" s="31" t="s">
        <v>574</v>
      </c>
      <c r="F238" s="86">
        <v>304500</v>
      </c>
      <c r="G238" s="32">
        <v>1315.4</v>
      </c>
      <c r="H238" s="32" t="s">
        <v>862</v>
      </c>
    </row>
    <row r="239" spans="1:8" ht="15" customHeight="1">
      <c r="A239" s="85">
        <v>45280</v>
      </c>
      <c r="B239" s="32" t="s">
        <v>1343</v>
      </c>
      <c r="C239" s="31" t="s">
        <v>1344</v>
      </c>
      <c r="D239" s="31" t="s">
        <v>890</v>
      </c>
      <c r="E239" s="31" t="s">
        <v>574</v>
      </c>
      <c r="F239" s="86">
        <v>31141277</v>
      </c>
      <c r="G239" s="32">
        <v>22.74</v>
      </c>
      <c r="H239" s="32" t="s">
        <v>862</v>
      </c>
    </row>
    <row r="240" spans="1:8" ht="15" customHeight="1">
      <c r="A240" s="85">
        <v>45280</v>
      </c>
      <c r="B240" s="32" t="s">
        <v>1079</v>
      </c>
      <c r="C240" s="31" t="s">
        <v>1080</v>
      </c>
      <c r="D240" s="31" t="s">
        <v>576</v>
      </c>
      <c r="E240" s="31" t="s">
        <v>574</v>
      </c>
      <c r="F240" s="86">
        <v>3114997</v>
      </c>
      <c r="G240" s="32">
        <v>61.53</v>
      </c>
      <c r="H240" s="32" t="s">
        <v>862</v>
      </c>
    </row>
    <row r="241" spans="1:8" ht="15" customHeight="1">
      <c r="A241" s="85">
        <v>45280</v>
      </c>
      <c r="B241" s="32" t="s">
        <v>1345</v>
      </c>
      <c r="C241" s="31" t="s">
        <v>1346</v>
      </c>
      <c r="D241" s="31" t="s">
        <v>884</v>
      </c>
      <c r="E241" s="31" t="s">
        <v>574</v>
      </c>
      <c r="F241" s="86">
        <v>803926</v>
      </c>
      <c r="G241" s="32">
        <v>25.82</v>
      </c>
      <c r="H241" s="32" t="s">
        <v>862</v>
      </c>
    </row>
    <row r="242" spans="1:8" ht="15" customHeight="1">
      <c r="A242" s="85">
        <v>45280</v>
      </c>
      <c r="B242" s="32" t="s">
        <v>1345</v>
      </c>
      <c r="C242" s="31" t="s">
        <v>1346</v>
      </c>
      <c r="D242" s="31" t="s">
        <v>985</v>
      </c>
      <c r="E242" s="31" t="s">
        <v>574</v>
      </c>
      <c r="F242" s="86">
        <v>680563</v>
      </c>
      <c r="G242" s="32">
        <v>25.68</v>
      </c>
      <c r="H242" s="32" t="s">
        <v>862</v>
      </c>
    </row>
    <row r="243" spans="1:8" ht="15" customHeight="1">
      <c r="A243" s="85">
        <v>45280</v>
      </c>
      <c r="B243" s="32" t="s">
        <v>1126</v>
      </c>
      <c r="C243" s="31" t="s">
        <v>1127</v>
      </c>
      <c r="D243" s="31" t="s">
        <v>1128</v>
      </c>
      <c r="E243" s="31" t="s">
        <v>574</v>
      </c>
      <c r="F243" s="86">
        <v>1509570</v>
      </c>
      <c r="G243" s="32">
        <v>19.7</v>
      </c>
      <c r="H243" s="32" t="s">
        <v>862</v>
      </c>
    </row>
    <row r="244" spans="1:8" ht="15" customHeight="1">
      <c r="A244" s="85">
        <v>45280</v>
      </c>
      <c r="B244" s="32" t="s">
        <v>1347</v>
      </c>
      <c r="C244" s="31" t="s">
        <v>1348</v>
      </c>
      <c r="D244" s="31" t="s">
        <v>1263</v>
      </c>
      <c r="E244" s="31" t="s">
        <v>574</v>
      </c>
      <c r="F244" s="86">
        <v>7454101</v>
      </c>
      <c r="G244" s="32">
        <v>3.77</v>
      </c>
      <c r="H244" s="32" t="s">
        <v>862</v>
      </c>
    </row>
    <row r="245" spans="1:8" ht="15" customHeight="1">
      <c r="A245" s="85">
        <v>45280</v>
      </c>
      <c r="B245" s="32" t="s">
        <v>1347</v>
      </c>
      <c r="C245" s="31" t="s">
        <v>1348</v>
      </c>
      <c r="D245" s="31" t="s">
        <v>963</v>
      </c>
      <c r="E245" s="31" t="s">
        <v>574</v>
      </c>
      <c r="F245" s="86">
        <v>8913668</v>
      </c>
      <c r="G245" s="32">
        <v>3.72</v>
      </c>
      <c r="H245" s="32" t="s">
        <v>862</v>
      </c>
    </row>
    <row r="246" spans="1:8" ht="15" customHeight="1">
      <c r="A246" s="85">
        <v>45280</v>
      </c>
      <c r="B246" s="32" t="s">
        <v>1349</v>
      </c>
      <c r="C246" s="31" t="s">
        <v>1350</v>
      </c>
      <c r="D246" s="31" t="s">
        <v>1351</v>
      </c>
      <c r="E246" s="31" t="s">
        <v>574</v>
      </c>
      <c r="F246" s="86">
        <v>454550</v>
      </c>
      <c r="G246" s="32">
        <v>1103.5999999999999</v>
      </c>
      <c r="H246" s="32" t="s">
        <v>862</v>
      </c>
    </row>
    <row r="247" spans="1:8" ht="15" customHeight="1">
      <c r="A247" s="85">
        <v>45280</v>
      </c>
      <c r="B247" s="32" t="s">
        <v>1349</v>
      </c>
      <c r="C247" s="31" t="s">
        <v>1350</v>
      </c>
      <c r="D247" s="31" t="s">
        <v>1352</v>
      </c>
      <c r="E247" s="31" t="s">
        <v>574</v>
      </c>
      <c r="F247" s="86">
        <v>545450</v>
      </c>
      <c r="G247" s="32">
        <v>1103.5999999999999</v>
      </c>
      <c r="H247" s="32" t="s">
        <v>862</v>
      </c>
    </row>
    <row r="248" spans="1:8" ht="15" customHeight="1">
      <c r="A248" s="85">
        <v>45280</v>
      </c>
      <c r="B248" s="32" t="s">
        <v>1349</v>
      </c>
      <c r="C248" s="31" t="s">
        <v>1350</v>
      </c>
      <c r="D248" s="31" t="s">
        <v>1353</v>
      </c>
      <c r="E248" s="31" t="s">
        <v>574</v>
      </c>
      <c r="F248" s="86">
        <v>436030</v>
      </c>
      <c r="G248" s="32">
        <v>1103.5999999999999</v>
      </c>
      <c r="H248" s="32" t="s">
        <v>862</v>
      </c>
    </row>
    <row r="249" spans="1:8" ht="15" customHeight="1">
      <c r="A249" s="85">
        <v>45280</v>
      </c>
      <c r="B249" s="32" t="s">
        <v>1349</v>
      </c>
      <c r="C249" s="31" t="s">
        <v>1350</v>
      </c>
      <c r="D249" s="31" t="s">
        <v>1354</v>
      </c>
      <c r="E249" s="31" t="s">
        <v>574</v>
      </c>
      <c r="F249" s="86">
        <v>363630</v>
      </c>
      <c r="G249" s="32">
        <v>1103.5999999999999</v>
      </c>
      <c r="H249" s="32" t="s">
        <v>862</v>
      </c>
    </row>
    <row r="250" spans="1:8" ht="15" customHeight="1">
      <c r="A250" s="85">
        <v>45280</v>
      </c>
      <c r="B250" s="32" t="s">
        <v>1349</v>
      </c>
      <c r="C250" s="31" t="s">
        <v>1350</v>
      </c>
      <c r="D250" s="31" t="s">
        <v>1355</v>
      </c>
      <c r="E250" s="31" t="s">
        <v>574</v>
      </c>
      <c r="F250" s="86">
        <v>1590450</v>
      </c>
      <c r="G250" s="32">
        <v>1103.5999999999999</v>
      </c>
      <c r="H250" s="32" t="s">
        <v>862</v>
      </c>
    </row>
    <row r="251" spans="1:8" ht="15" customHeight="1">
      <c r="A251" s="85">
        <v>45280</v>
      </c>
      <c r="B251" s="32" t="s">
        <v>1356</v>
      </c>
      <c r="C251" s="31" t="s">
        <v>1357</v>
      </c>
      <c r="D251" s="31" t="s">
        <v>576</v>
      </c>
      <c r="E251" s="31" t="s">
        <v>574</v>
      </c>
      <c r="F251" s="86">
        <v>1174261</v>
      </c>
      <c r="G251" s="32">
        <v>122.88</v>
      </c>
      <c r="H251" s="32" t="s">
        <v>862</v>
      </c>
    </row>
    <row r="252" spans="1:8" ht="15" customHeight="1">
      <c r="A252" s="85">
        <v>45280</v>
      </c>
      <c r="B252" s="32" t="s">
        <v>1358</v>
      </c>
      <c r="C252" s="31" t="s">
        <v>1359</v>
      </c>
      <c r="D252" s="31" t="s">
        <v>963</v>
      </c>
      <c r="E252" s="31" t="s">
        <v>574</v>
      </c>
      <c r="F252" s="86">
        <v>308504</v>
      </c>
      <c r="G252" s="32">
        <v>37</v>
      </c>
      <c r="H252" s="32" t="s">
        <v>862</v>
      </c>
    </row>
    <row r="253" spans="1:8" ht="15" customHeight="1">
      <c r="A253" s="85">
        <v>45280</v>
      </c>
      <c r="B253" s="32" t="s">
        <v>1358</v>
      </c>
      <c r="C253" s="31" t="s">
        <v>1359</v>
      </c>
      <c r="D253" s="31" t="s">
        <v>890</v>
      </c>
      <c r="E253" s="31" t="s">
        <v>574</v>
      </c>
      <c r="F253" s="86">
        <v>2962376</v>
      </c>
      <c r="G253" s="32">
        <v>36.14</v>
      </c>
      <c r="H253" s="32" t="s">
        <v>862</v>
      </c>
    </row>
    <row r="254" spans="1:8" ht="15" customHeight="1">
      <c r="A254" s="85">
        <v>45280</v>
      </c>
      <c r="B254" s="32" t="s">
        <v>1360</v>
      </c>
      <c r="C254" s="31" t="s">
        <v>1361</v>
      </c>
      <c r="D254" s="31" t="s">
        <v>1362</v>
      </c>
      <c r="E254" s="31" t="s">
        <v>574</v>
      </c>
      <c r="F254" s="86">
        <v>600000</v>
      </c>
      <c r="G254" s="32">
        <v>880</v>
      </c>
      <c r="H254" s="32" t="s">
        <v>862</v>
      </c>
    </row>
    <row r="255" spans="1:8" ht="15" customHeight="1">
      <c r="A255" s="85">
        <v>45280</v>
      </c>
      <c r="B255" s="32" t="s">
        <v>1363</v>
      </c>
      <c r="C255" s="31" t="s">
        <v>1364</v>
      </c>
      <c r="D255" s="31" t="s">
        <v>576</v>
      </c>
      <c r="E255" s="31" t="s">
        <v>574</v>
      </c>
      <c r="F255" s="86">
        <v>858114</v>
      </c>
      <c r="G255" s="32">
        <v>135.65</v>
      </c>
      <c r="H255" s="32" t="s">
        <v>862</v>
      </c>
    </row>
    <row r="256" spans="1:8" ht="15" customHeight="1">
      <c r="A256" s="85">
        <v>45280</v>
      </c>
      <c r="B256" s="32" t="s">
        <v>1365</v>
      </c>
      <c r="C256" s="31" t="s">
        <v>1366</v>
      </c>
      <c r="D256" s="31" t="s">
        <v>1367</v>
      </c>
      <c r="E256" s="31" t="s">
        <v>574</v>
      </c>
      <c r="F256" s="86">
        <v>63239</v>
      </c>
      <c r="G256" s="32">
        <v>66.97</v>
      </c>
      <c r="H256" s="32" t="s">
        <v>862</v>
      </c>
    </row>
    <row r="257" spans="1:8" ht="15" customHeight="1">
      <c r="A257" s="85">
        <v>45280</v>
      </c>
      <c r="B257" s="32" t="s">
        <v>1365</v>
      </c>
      <c r="C257" s="31" t="s">
        <v>1366</v>
      </c>
      <c r="D257" s="31" t="s">
        <v>1110</v>
      </c>
      <c r="E257" s="31" t="s">
        <v>574</v>
      </c>
      <c r="F257" s="86">
        <v>90207</v>
      </c>
      <c r="G257" s="32">
        <v>69.44</v>
      </c>
      <c r="H257" s="32" t="s">
        <v>862</v>
      </c>
    </row>
    <row r="258" spans="1:8" ht="15" customHeight="1">
      <c r="A258" s="85">
        <v>45280</v>
      </c>
      <c r="B258" s="32" t="s">
        <v>1129</v>
      </c>
      <c r="C258" s="31" t="s">
        <v>1130</v>
      </c>
      <c r="D258" s="31" t="s">
        <v>576</v>
      </c>
      <c r="E258" s="31" t="s">
        <v>574</v>
      </c>
      <c r="F258" s="86">
        <v>456162</v>
      </c>
      <c r="G258" s="32">
        <v>136.91</v>
      </c>
      <c r="H258" s="32" t="s">
        <v>862</v>
      </c>
    </row>
    <row r="259" spans="1:8" ht="15" customHeight="1">
      <c r="A259" s="85">
        <v>45280</v>
      </c>
      <c r="B259" s="32" t="s">
        <v>1129</v>
      </c>
      <c r="C259" s="31" t="s">
        <v>1130</v>
      </c>
      <c r="D259" s="31" t="s">
        <v>890</v>
      </c>
      <c r="E259" s="31" t="s">
        <v>574</v>
      </c>
      <c r="F259" s="86">
        <v>409817</v>
      </c>
      <c r="G259" s="32">
        <v>135</v>
      </c>
      <c r="H259" s="32" t="s">
        <v>862</v>
      </c>
    </row>
    <row r="260" spans="1:8" ht="15" customHeight="1">
      <c r="A260" s="85">
        <v>45280</v>
      </c>
      <c r="B260" s="32" t="s">
        <v>1065</v>
      </c>
      <c r="C260" s="31" t="s">
        <v>1081</v>
      </c>
      <c r="D260" s="31" t="s">
        <v>884</v>
      </c>
      <c r="E260" s="31" t="s">
        <v>574</v>
      </c>
      <c r="F260" s="86">
        <v>23764</v>
      </c>
      <c r="G260" s="32">
        <v>129.29</v>
      </c>
      <c r="H260" s="32" t="s">
        <v>862</v>
      </c>
    </row>
    <row r="261" spans="1:8" ht="15" customHeight="1">
      <c r="A261" s="85">
        <v>45280</v>
      </c>
      <c r="B261" s="32" t="s">
        <v>1240</v>
      </c>
      <c r="C261" s="31" t="s">
        <v>1368</v>
      </c>
      <c r="D261" s="31" t="s">
        <v>576</v>
      </c>
      <c r="E261" s="31" t="s">
        <v>574</v>
      </c>
      <c r="F261" s="86">
        <v>840295</v>
      </c>
      <c r="G261" s="32">
        <v>351.05</v>
      </c>
      <c r="H261" s="32" t="s">
        <v>862</v>
      </c>
    </row>
    <row r="262" spans="1:8" ht="15" customHeight="1">
      <c r="A262" s="85">
        <v>45280</v>
      </c>
      <c r="B262" s="32" t="s">
        <v>1240</v>
      </c>
      <c r="C262" s="31" t="s">
        <v>1368</v>
      </c>
      <c r="D262" s="31" t="s">
        <v>1262</v>
      </c>
      <c r="E262" s="31" t="s">
        <v>574</v>
      </c>
      <c r="F262" s="86">
        <v>310257</v>
      </c>
      <c r="G262" s="32">
        <v>345.67</v>
      </c>
      <c r="H262" s="32" t="s">
        <v>862</v>
      </c>
    </row>
    <row r="263" spans="1:8" ht="15" customHeight="1">
      <c r="A263" s="85">
        <v>45280</v>
      </c>
      <c r="B263" s="32" t="s">
        <v>1240</v>
      </c>
      <c r="C263" s="31" t="s">
        <v>1368</v>
      </c>
      <c r="D263" s="31" t="s">
        <v>1180</v>
      </c>
      <c r="E263" s="31" t="s">
        <v>574</v>
      </c>
      <c r="F263" s="86">
        <v>67070</v>
      </c>
      <c r="G263" s="32">
        <v>346.67</v>
      </c>
      <c r="H263" s="32" t="s">
        <v>862</v>
      </c>
    </row>
    <row r="264" spans="1:8" ht="15" customHeight="1">
      <c r="A264" s="85">
        <v>45280</v>
      </c>
      <c r="B264" s="32" t="s">
        <v>1240</v>
      </c>
      <c r="C264" s="31" t="s">
        <v>1368</v>
      </c>
      <c r="D264" s="31" t="s">
        <v>963</v>
      </c>
      <c r="E264" s="31" t="s">
        <v>574</v>
      </c>
      <c r="F264" s="86">
        <v>1301769</v>
      </c>
      <c r="G264" s="32">
        <v>352.18</v>
      </c>
      <c r="H264" s="32" t="s">
        <v>862</v>
      </c>
    </row>
    <row r="265" spans="1:8" ht="15" customHeight="1">
      <c r="A265" s="85">
        <v>45280</v>
      </c>
      <c r="B265" s="32" t="s">
        <v>1369</v>
      </c>
      <c r="C265" s="31" t="s">
        <v>1370</v>
      </c>
      <c r="D265" s="31" t="s">
        <v>576</v>
      </c>
      <c r="E265" s="31" t="s">
        <v>574</v>
      </c>
      <c r="F265" s="86">
        <v>1572680</v>
      </c>
      <c r="G265" s="32">
        <v>104.92</v>
      </c>
      <c r="H265" s="32" t="s">
        <v>862</v>
      </c>
    </row>
    <row r="266" spans="1:8" ht="15" customHeight="1">
      <c r="A266" s="85">
        <v>45280</v>
      </c>
      <c r="B266" s="32" t="s">
        <v>1082</v>
      </c>
      <c r="C266" s="31" t="s">
        <v>1083</v>
      </c>
      <c r="D266" s="31" t="s">
        <v>890</v>
      </c>
      <c r="E266" s="31" t="s">
        <v>574</v>
      </c>
      <c r="F266" s="86">
        <v>541676</v>
      </c>
      <c r="G266" s="32">
        <v>108.21</v>
      </c>
      <c r="H266" s="32" t="s">
        <v>862</v>
      </c>
    </row>
    <row r="267" spans="1:8" ht="15" customHeight="1">
      <c r="A267" s="85">
        <v>45280</v>
      </c>
      <c r="B267" s="32" t="s">
        <v>1082</v>
      </c>
      <c r="C267" s="31" t="s">
        <v>1083</v>
      </c>
      <c r="D267" s="31" t="s">
        <v>576</v>
      </c>
      <c r="E267" s="31" t="s">
        <v>574</v>
      </c>
      <c r="F267" s="86">
        <v>854503</v>
      </c>
      <c r="G267" s="32">
        <v>108.13</v>
      </c>
      <c r="H267" s="32" t="s">
        <v>862</v>
      </c>
    </row>
    <row r="268" spans="1:8" ht="15" customHeight="1">
      <c r="A268" s="85">
        <v>45280</v>
      </c>
      <c r="B268" s="32" t="s">
        <v>1371</v>
      </c>
      <c r="C268" s="31" t="s">
        <v>1372</v>
      </c>
      <c r="D268" s="31" t="s">
        <v>576</v>
      </c>
      <c r="E268" s="31" t="s">
        <v>574</v>
      </c>
      <c r="F268" s="86">
        <v>117762</v>
      </c>
      <c r="G268" s="32">
        <v>288.39</v>
      </c>
      <c r="H268" s="32" t="s">
        <v>862</v>
      </c>
    </row>
    <row r="269" spans="1:8" ht="15" customHeight="1">
      <c r="A269" s="85">
        <v>45280</v>
      </c>
      <c r="B269" s="32" t="s">
        <v>1131</v>
      </c>
      <c r="C269" s="31" t="s">
        <v>1132</v>
      </c>
      <c r="D269" s="31" t="s">
        <v>890</v>
      </c>
      <c r="E269" s="31" t="s">
        <v>574</v>
      </c>
      <c r="F269" s="86">
        <v>6175146</v>
      </c>
      <c r="G269" s="32">
        <v>19.91</v>
      </c>
      <c r="H269" s="32" t="s">
        <v>862</v>
      </c>
    </row>
    <row r="270" spans="1:8" ht="15" customHeight="1">
      <c r="A270" s="85">
        <v>45280</v>
      </c>
      <c r="B270" s="32" t="s">
        <v>1133</v>
      </c>
      <c r="C270" s="31" t="s">
        <v>1134</v>
      </c>
      <c r="D270" s="31" t="s">
        <v>1373</v>
      </c>
      <c r="E270" s="31" t="s">
        <v>574</v>
      </c>
      <c r="F270" s="86">
        <v>7752100</v>
      </c>
      <c r="G270" s="32">
        <v>3.86</v>
      </c>
      <c r="H270" s="32" t="s">
        <v>862</v>
      </c>
    </row>
    <row r="271" spans="1:8" ht="15" customHeight="1">
      <c r="A271" s="85">
        <v>45280</v>
      </c>
      <c r="B271" s="32" t="s">
        <v>1133</v>
      </c>
      <c r="C271" s="31" t="s">
        <v>1134</v>
      </c>
      <c r="D271" s="31" t="s">
        <v>1374</v>
      </c>
      <c r="E271" s="31" t="s">
        <v>574</v>
      </c>
      <c r="F271" s="86">
        <v>6931070</v>
      </c>
      <c r="G271" s="32">
        <v>3.86</v>
      </c>
      <c r="H271" s="32" t="s">
        <v>862</v>
      </c>
    </row>
    <row r="272" spans="1:8" ht="15" customHeight="1">
      <c r="A272" s="85">
        <v>45280</v>
      </c>
      <c r="B272" s="32" t="s">
        <v>1133</v>
      </c>
      <c r="C272" s="31" t="s">
        <v>1134</v>
      </c>
      <c r="D272" s="31" t="s">
        <v>1078</v>
      </c>
      <c r="E272" s="31" t="s">
        <v>574</v>
      </c>
      <c r="F272" s="86">
        <v>4514037</v>
      </c>
      <c r="G272" s="32">
        <v>3.96</v>
      </c>
      <c r="H272" s="32" t="s">
        <v>862</v>
      </c>
    </row>
    <row r="273" spans="1:8" ht="15" customHeight="1">
      <c r="A273" s="85">
        <v>45280</v>
      </c>
      <c r="B273" s="32" t="s">
        <v>1133</v>
      </c>
      <c r="C273" s="31" t="s">
        <v>1134</v>
      </c>
      <c r="D273" s="31" t="s">
        <v>984</v>
      </c>
      <c r="E273" s="31" t="s">
        <v>574</v>
      </c>
      <c r="F273" s="86">
        <v>8386449</v>
      </c>
      <c r="G273" s="32">
        <v>3.98</v>
      </c>
      <c r="H273" s="32" t="s">
        <v>862</v>
      </c>
    </row>
    <row r="274" spans="1:8" ht="15" customHeight="1">
      <c r="A274" s="85">
        <v>45280</v>
      </c>
      <c r="B274" s="32" t="s">
        <v>1084</v>
      </c>
      <c r="C274" s="31" t="s">
        <v>1085</v>
      </c>
      <c r="D274" s="31" t="s">
        <v>1086</v>
      </c>
      <c r="E274" s="31" t="s">
        <v>574</v>
      </c>
      <c r="F274" s="86">
        <v>14618902</v>
      </c>
      <c r="G274" s="32">
        <v>5.01</v>
      </c>
      <c r="H274" s="32" t="s">
        <v>862</v>
      </c>
    </row>
    <row r="275" spans="1:8" ht="15" customHeight="1">
      <c r="A275" s="85">
        <v>45280</v>
      </c>
      <c r="B275" s="32" t="s">
        <v>1135</v>
      </c>
      <c r="C275" s="31" t="s">
        <v>1136</v>
      </c>
      <c r="D275" s="31" t="s">
        <v>1258</v>
      </c>
      <c r="E275" s="31" t="s">
        <v>575</v>
      </c>
      <c r="F275" s="86">
        <v>100000</v>
      </c>
      <c r="G275" s="32">
        <v>28.22</v>
      </c>
      <c r="H275" s="32" t="s">
        <v>862</v>
      </c>
    </row>
    <row r="276" spans="1:8" ht="15" customHeight="1">
      <c r="A276" s="85">
        <v>45280</v>
      </c>
      <c r="B276" s="32" t="s">
        <v>1135</v>
      </c>
      <c r="C276" s="31" t="s">
        <v>1136</v>
      </c>
      <c r="D276" s="31" t="s">
        <v>1259</v>
      </c>
      <c r="E276" s="31" t="s">
        <v>575</v>
      </c>
      <c r="F276" s="86">
        <v>1160326</v>
      </c>
      <c r="G276" s="32">
        <v>26.09</v>
      </c>
      <c r="H276" s="32" t="s">
        <v>862</v>
      </c>
    </row>
    <row r="277" spans="1:8" ht="15" customHeight="1">
      <c r="A277" s="85">
        <v>45280</v>
      </c>
      <c r="B277" s="32" t="s">
        <v>1135</v>
      </c>
      <c r="C277" s="31" t="s">
        <v>1136</v>
      </c>
      <c r="D277" s="31" t="s">
        <v>1004</v>
      </c>
      <c r="E277" s="31" t="s">
        <v>575</v>
      </c>
      <c r="F277" s="86">
        <v>254713</v>
      </c>
      <c r="G277" s="32">
        <v>27.91</v>
      </c>
      <c r="H277" s="32" t="s">
        <v>862</v>
      </c>
    </row>
    <row r="278" spans="1:8" ht="15" customHeight="1">
      <c r="A278" s="85">
        <v>45280</v>
      </c>
      <c r="B278" s="32" t="s">
        <v>1135</v>
      </c>
      <c r="C278" s="31" t="s">
        <v>1136</v>
      </c>
      <c r="D278" s="31" t="s">
        <v>1375</v>
      </c>
      <c r="E278" s="31" t="s">
        <v>575</v>
      </c>
      <c r="F278" s="86">
        <v>180585</v>
      </c>
      <c r="G278" s="32">
        <v>26</v>
      </c>
      <c r="H278" s="32" t="s">
        <v>862</v>
      </c>
    </row>
    <row r="279" spans="1:8" ht="15" customHeight="1">
      <c r="A279" s="85">
        <v>45280</v>
      </c>
      <c r="B279" s="32" t="s">
        <v>1135</v>
      </c>
      <c r="C279" s="31" t="s">
        <v>1136</v>
      </c>
      <c r="D279" s="31" t="s">
        <v>1376</v>
      </c>
      <c r="E279" s="31" t="s">
        <v>575</v>
      </c>
      <c r="F279" s="86">
        <v>184000</v>
      </c>
      <c r="G279" s="32">
        <v>26</v>
      </c>
      <c r="H279" s="32" t="s">
        <v>862</v>
      </c>
    </row>
    <row r="280" spans="1:8" ht="15" customHeight="1">
      <c r="A280" s="85">
        <v>45280</v>
      </c>
      <c r="B280" s="32" t="s">
        <v>1066</v>
      </c>
      <c r="C280" s="31" t="s">
        <v>1067</v>
      </c>
      <c r="D280" s="31" t="s">
        <v>1004</v>
      </c>
      <c r="E280" s="31" t="s">
        <v>575</v>
      </c>
      <c r="F280" s="86">
        <v>3604370</v>
      </c>
      <c r="G280" s="32">
        <v>6.1</v>
      </c>
      <c r="H280" s="32" t="s">
        <v>862</v>
      </c>
    </row>
    <row r="281" spans="1:8" ht="15" customHeight="1">
      <c r="A281" s="85">
        <v>45280</v>
      </c>
      <c r="B281" s="32" t="s">
        <v>1066</v>
      </c>
      <c r="C281" s="31" t="s">
        <v>1067</v>
      </c>
      <c r="D281" s="31" t="s">
        <v>884</v>
      </c>
      <c r="E281" s="31" t="s">
        <v>575</v>
      </c>
      <c r="F281" s="86">
        <v>5035146</v>
      </c>
      <c r="G281" s="32">
        <v>6.05</v>
      </c>
      <c r="H281" s="32" t="s">
        <v>862</v>
      </c>
    </row>
    <row r="282" spans="1:8" ht="15" customHeight="1">
      <c r="A282" s="85">
        <v>45280</v>
      </c>
      <c r="B282" s="32" t="s">
        <v>1066</v>
      </c>
      <c r="C282" s="31" t="s">
        <v>1067</v>
      </c>
      <c r="D282" s="31" t="s">
        <v>1068</v>
      </c>
      <c r="E282" s="31" t="s">
        <v>575</v>
      </c>
      <c r="F282" s="86">
        <v>5800000</v>
      </c>
      <c r="G282" s="32">
        <v>6.15</v>
      </c>
      <c r="H282" s="32" t="s">
        <v>862</v>
      </c>
    </row>
    <row r="283" spans="1:8" ht="15" customHeight="1">
      <c r="A283" s="85">
        <v>45280</v>
      </c>
      <c r="B283" s="32" t="s">
        <v>1066</v>
      </c>
      <c r="C283" s="31" t="s">
        <v>1067</v>
      </c>
      <c r="D283" s="31" t="s">
        <v>1261</v>
      </c>
      <c r="E283" s="31" t="s">
        <v>575</v>
      </c>
      <c r="F283" s="86">
        <v>1816892</v>
      </c>
      <c r="G283" s="32">
        <v>6.29</v>
      </c>
      <c r="H283" s="32" t="s">
        <v>862</v>
      </c>
    </row>
    <row r="284" spans="1:8" ht="15" customHeight="1">
      <c r="A284" s="85">
        <v>45280</v>
      </c>
      <c r="B284" s="32" t="s">
        <v>1066</v>
      </c>
      <c r="C284" s="31" t="s">
        <v>1067</v>
      </c>
      <c r="D284" s="31" t="s">
        <v>1262</v>
      </c>
      <c r="E284" s="31" t="s">
        <v>575</v>
      </c>
      <c r="F284" s="86">
        <v>1650105</v>
      </c>
      <c r="G284" s="32">
        <v>6.07</v>
      </c>
      <c r="H284" s="32" t="s">
        <v>862</v>
      </c>
    </row>
    <row r="285" spans="1:8" ht="15" customHeight="1">
      <c r="A285" s="85">
        <v>45280</v>
      </c>
      <c r="B285" s="32" t="s">
        <v>1066</v>
      </c>
      <c r="C285" s="31" t="s">
        <v>1067</v>
      </c>
      <c r="D285" s="31" t="s">
        <v>1264</v>
      </c>
      <c r="E285" s="31" t="s">
        <v>575</v>
      </c>
      <c r="F285" s="86">
        <v>931156</v>
      </c>
      <c r="G285" s="32">
        <v>6.23</v>
      </c>
      <c r="H285" s="32" t="s">
        <v>862</v>
      </c>
    </row>
    <row r="286" spans="1:8" ht="15" customHeight="1">
      <c r="A286" s="85">
        <v>45280</v>
      </c>
      <c r="B286" s="32" t="s">
        <v>1066</v>
      </c>
      <c r="C286" s="31" t="s">
        <v>1067</v>
      </c>
      <c r="D286" s="31" t="s">
        <v>963</v>
      </c>
      <c r="E286" s="31" t="s">
        <v>575</v>
      </c>
      <c r="F286" s="86">
        <v>37311113</v>
      </c>
      <c r="G286" s="32">
        <v>6.52</v>
      </c>
      <c r="H286" s="32" t="s">
        <v>862</v>
      </c>
    </row>
    <row r="287" spans="1:8" ht="15" customHeight="1">
      <c r="A287" s="85">
        <v>45280</v>
      </c>
      <c r="B287" s="32" t="s">
        <v>1066</v>
      </c>
      <c r="C287" s="31" t="s">
        <v>1067</v>
      </c>
      <c r="D287" s="31" t="s">
        <v>1260</v>
      </c>
      <c r="E287" s="31" t="s">
        <v>575</v>
      </c>
      <c r="F287" s="86">
        <v>3022156</v>
      </c>
      <c r="G287" s="32">
        <v>6.23</v>
      </c>
      <c r="H287" s="32" t="s">
        <v>862</v>
      </c>
    </row>
    <row r="288" spans="1:8" ht="15" customHeight="1">
      <c r="A288" s="85">
        <v>45280</v>
      </c>
      <c r="B288" s="32" t="s">
        <v>1066</v>
      </c>
      <c r="C288" s="31" t="s">
        <v>1067</v>
      </c>
      <c r="D288" s="31" t="s">
        <v>1377</v>
      </c>
      <c r="E288" s="31" t="s">
        <v>575</v>
      </c>
      <c r="F288" s="86">
        <v>1700000</v>
      </c>
      <c r="G288" s="32">
        <v>6.15</v>
      </c>
      <c r="H288" s="32" t="s">
        <v>862</v>
      </c>
    </row>
    <row r="289" spans="1:8" ht="15" customHeight="1">
      <c r="A289" s="85">
        <v>45280</v>
      </c>
      <c r="B289" s="32" t="s">
        <v>1066</v>
      </c>
      <c r="C289" s="31" t="s">
        <v>1067</v>
      </c>
      <c r="D289" s="31" t="s">
        <v>962</v>
      </c>
      <c r="E289" s="31" t="s">
        <v>575</v>
      </c>
      <c r="F289" s="86">
        <v>7752775</v>
      </c>
      <c r="G289" s="32">
        <v>6.21</v>
      </c>
      <c r="H289" s="32" t="s">
        <v>862</v>
      </c>
    </row>
    <row r="290" spans="1:8" ht="15" customHeight="1">
      <c r="A290" s="85">
        <v>45280</v>
      </c>
      <c r="B290" s="32" t="s">
        <v>1066</v>
      </c>
      <c r="C290" s="31" t="s">
        <v>1067</v>
      </c>
      <c r="D290" s="31" t="s">
        <v>1263</v>
      </c>
      <c r="E290" s="31" t="s">
        <v>575</v>
      </c>
      <c r="F290" s="86">
        <v>42093285</v>
      </c>
      <c r="G290" s="32">
        <v>6.45</v>
      </c>
      <c r="H290" s="32" t="s">
        <v>862</v>
      </c>
    </row>
    <row r="291" spans="1:8" ht="15" customHeight="1">
      <c r="A291" s="85">
        <v>45280</v>
      </c>
      <c r="B291" s="32" t="s">
        <v>1265</v>
      </c>
      <c r="C291" s="31" t="s">
        <v>1266</v>
      </c>
      <c r="D291" s="31" t="s">
        <v>1267</v>
      </c>
      <c r="E291" s="31" t="s">
        <v>575</v>
      </c>
      <c r="F291" s="86">
        <v>75000</v>
      </c>
      <c r="G291" s="32">
        <v>88.94</v>
      </c>
      <c r="H291" s="32" t="s">
        <v>862</v>
      </c>
    </row>
    <row r="292" spans="1:8" ht="15" customHeight="1">
      <c r="A292" s="85">
        <v>45280</v>
      </c>
      <c r="B292" s="32" t="s">
        <v>1268</v>
      </c>
      <c r="C292" s="31" t="s">
        <v>1269</v>
      </c>
      <c r="D292" s="31" t="s">
        <v>1001</v>
      </c>
      <c r="E292" s="31" t="s">
        <v>575</v>
      </c>
      <c r="F292" s="86">
        <v>407738</v>
      </c>
      <c r="G292" s="32">
        <v>63.07</v>
      </c>
      <c r="H292" s="32" t="s">
        <v>862</v>
      </c>
    </row>
    <row r="293" spans="1:8" ht="15" customHeight="1">
      <c r="A293" s="85">
        <v>45280</v>
      </c>
      <c r="B293" s="32" t="s">
        <v>1069</v>
      </c>
      <c r="C293" s="31" t="s">
        <v>1070</v>
      </c>
      <c r="D293" s="31" t="s">
        <v>1109</v>
      </c>
      <c r="E293" s="31" t="s">
        <v>575</v>
      </c>
      <c r="F293" s="86">
        <v>1040949</v>
      </c>
      <c r="G293" s="32">
        <v>1.25</v>
      </c>
      <c r="H293" s="32" t="s">
        <v>862</v>
      </c>
    </row>
    <row r="294" spans="1:8" ht="15" customHeight="1">
      <c r="A294" s="85">
        <v>45280</v>
      </c>
      <c r="B294" s="32" t="s">
        <v>1378</v>
      </c>
      <c r="C294" s="31" t="s">
        <v>1379</v>
      </c>
      <c r="D294" s="31" t="s">
        <v>1380</v>
      </c>
      <c r="E294" s="31" t="s">
        <v>575</v>
      </c>
      <c r="F294" s="86">
        <v>1500000</v>
      </c>
      <c r="G294" s="32">
        <v>7.95</v>
      </c>
      <c r="H294" s="32" t="s">
        <v>862</v>
      </c>
    </row>
    <row r="295" spans="1:8" ht="15" customHeight="1">
      <c r="A295" s="85">
        <v>45280</v>
      </c>
      <c r="B295" s="32" t="s">
        <v>61</v>
      </c>
      <c r="C295" s="31" t="s">
        <v>1381</v>
      </c>
      <c r="D295" s="31" t="s">
        <v>1382</v>
      </c>
      <c r="E295" s="31" t="s">
        <v>575</v>
      </c>
      <c r="F295" s="86">
        <v>3620737</v>
      </c>
      <c r="G295" s="32">
        <v>1889.8</v>
      </c>
      <c r="H295" s="32" t="s">
        <v>862</v>
      </c>
    </row>
    <row r="296" spans="1:8" ht="15" customHeight="1">
      <c r="A296" s="85">
        <v>45280</v>
      </c>
      <c r="B296" s="32" t="s">
        <v>1035</v>
      </c>
      <c r="C296" s="31" t="s">
        <v>1036</v>
      </c>
      <c r="D296" s="31" t="s">
        <v>890</v>
      </c>
      <c r="E296" s="31" t="s">
        <v>575</v>
      </c>
      <c r="F296" s="86">
        <v>556784</v>
      </c>
      <c r="G296" s="32">
        <v>109.02</v>
      </c>
      <c r="H296" s="32" t="s">
        <v>862</v>
      </c>
    </row>
    <row r="297" spans="1:8" ht="15" customHeight="1">
      <c r="A297" s="85">
        <v>45280</v>
      </c>
      <c r="B297" s="32" t="s">
        <v>1035</v>
      </c>
      <c r="C297" s="31" t="s">
        <v>1036</v>
      </c>
      <c r="D297" s="31" t="s">
        <v>971</v>
      </c>
      <c r="E297" s="31" t="s">
        <v>575</v>
      </c>
      <c r="F297" s="86">
        <v>714557</v>
      </c>
      <c r="G297" s="32">
        <v>114.95</v>
      </c>
      <c r="H297" s="32" t="s">
        <v>862</v>
      </c>
    </row>
    <row r="298" spans="1:8" ht="15" customHeight="1">
      <c r="A298" s="85">
        <v>45280</v>
      </c>
      <c r="B298" s="32" t="s">
        <v>1035</v>
      </c>
      <c r="C298" s="31" t="s">
        <v>1036</v>
      </c>
      <c r="D298" s="31" t="s">
        <v>576</v>
      </c>
      <c r="E298" s="31" t="s">
        <v>575</v>
      </c>
      <c r="F298" s="86">
        <v>1391978</v>
      </c>
      <c r="G298" s="32">
        <v>111.35</v>
      </c>
      <c r="H298" s="32" t="s">
        <v>862</v>
      </c>
    </row>
    <row r="299" spans="1:8" ht="15" customHeight="1">
      <c r="A299" s="85">
        <v>45280</v>
      </c>
      <c r="B299" s="32" t="s">
        <v>1112</v>
      </c>
      <c r="C299" s="31" t="s">
        <v>1113</v>
      </c>
      <c r="D299" s="31" t="s">
        <v>576</v>
      </c>
      <c r="E299" s="31" t="s">
        <v>575</v>
      </c>
      <c r="F299" s="86">
        <v>220693</v>
      </c>
      <c r="G299" s="32">
        <v>195.53</v>
      </c>
      <c r="H299" s="32" t="s">
        <v>862</v>
      </c>
    </row>
    <row r="300" spans="1:8" ht="15" customHeight="1">
      <c r="A300" s="85">
        <v>45280</v>
      </c>
      <c r="B300" s="32" t="s">
        <v>1270</v>
      </c>
      <c r="C300" s="31" t="s">
        <v>1271</v>
      </c>
      <c r="D300" s="31" t="s">
        <v>576</v>
      </c>
      <c r="E300" s="31" t="s">
        <v>575</v>
      </c>
      <c r="F300" s="86">
        <v>283861</v>
      </c>
      <c r="G300" s="32">
        <v>103.21</v>
      </c>
      <c r="H300" s="32" t="s">
        <v>862</v>
      </c>
    </row>
    <row r="301" spans="1:8" ht="15" customHeight="1">
      <c r="A301" s="85">
        <v>45280</v>
      </c>
      <c r="B301" s="32" t="s">
        <v>1002</v>
      </c>
      <c r="C301" s="31" t="s">
        <v>1003</v>
      </c>
      <c r="D301" s="31" t="s">
        <v>576</v>
      </c>
      <c r="E301" s="31" t="s">
        <v>575</v>
      </c>
      <c r="F301" s="86">
        <v>5094081</v>
      </c>
      <c r="G301" s="32">
        <v>63.87</v>
      </c>
      <c r="H301" s="32" t="s">
        <v>862</v>
      </c>
    </row>
    <row r="302" spans="1:8" ht="15" customHeight="1">
      <c r="A302" s="85">
        <v>45280</v>
      </c>
      <c r="B302" s="32" t="s">
        <v>1002</v>
      </c>
      <c r="C302" s="31" t="s">
        <v>1003</v>
      </c>
      <c r="D302" s="31" t="s">
        <v>890</v>
      </c>
      <c r="E302" s="31" t="s">
        <v>575</v>
      </c>
      <c r="F302" s="86">
        <v>3513891</v>
      </c>
      <c r="G302" s="32">
        <v>63.99</v>
      </c>
      <c r="H302" s="32" t="s">
        <v>862</v>
      </c>
    </row>
    <row r="303" spans="1:8" ht="15" customHeight="1">
      <c r="A303" s="85">
        <v>45280</v>
      </c>
      <c r="B303" s="32" t="s">
        <v>1272</v>
      </c>
      <c r="C303" s="31" t="s">
        <v>1273</v>
      </c>
      <c r="D303" s="31" t="s">
        <v>985</v>
      </c>
      <c r="E303" s="31" t="s">
        <v>575</v>
      </c>
      <c r="F303" s="86">
        <v>600302</v>
      </c>
      <c r="G303" s="32">
        <v>1392.43</v>
      </c>
      <c r="H303" s="32" t="s">
        <v>862</v>
      </c>
    </row>
    <row r="304" spans="1:8" ht="15" customHeight="1">
      <c r="A304" s="85">
        <v>45280</v>
      </c>
      <c r="B304" s="32" t="s">
        <v>1272</v>
      </c>
      <c r="C304" s="31" t="s">
        <v>1273</v>
      </c>
      <c r="D304" s="31" t="s">
        <v>1111</v>
      </c>
      <c r="E304" s="31" t="s">
        <v>575</v>
      </c>
      <c r="F304" s="86">
        <v>311194</v>
      </c>
      <c r="G304" s="32">
        <v>1386.39</v>
      </c>
      <c r="H304" s="32" t="s">
        <v>862</v>
      </c>
    </row>
    <row r="305" spans="1:8" ht="15" customHeight="1">
      <c r="A305" s="85">
        <v>45280</v>
      </c>
      <c r="B305" s="32" t="s">
        <v>1115</v>
      </c>
      <c r="C305" s="31" t="s">
        <v>1116</v>
      </c>
      <c r="D305" s="31" t="s">
        <v>576</v>
      </c>
      <c r="E305" s="31" t="s">
        <v>575</v>
      </c>
      <c r="F305" s="86">
        <v>4818324</v>
      </c>
      <c r="G305" s="32">
        <v>83.8</v>
      </c>
      <c r="H305" s="32" t="s">
        <v>862</v>
      </c>
    </row>
    <row r="306" spans="1:8" ht="15" customHeight="1">
      <c r="A306" s="85">
        <v>45280</v>
      </c>
      <c r="B306" s="32" t="s">
        <v>1117</v>
      </c>
      <c r="C306" s="31" t="s">
        <v>1118</v>
      </c>
      <c r="D306" s="31" t="s">
        <v>890</v>
      </c>
      <c r="E306" s="31" t="s">
        <v>575</v>
      </c>
      <c r="F306" s="86">
        <v>119519</v>
      </c>
      <c r="G306" s="32">
        <v>145.36000000000001</v>
      </c>
      <c r="H306" s="32" t="s">
        <v>862</v>
      </c>
    </row>
    <row r="307" spans="1:8" ht="15" customHeight="1">
      <c r="A307" s="85">
        <v>45280</v>
      </c>
      <c r="B307" s="32" t="s">
        <v>1117</v>
      </c>
      <c r="C307" s="31" t="s">
        <v>1118</v>
      </c>
      <c r="D307" s="31" t="s">
        <v>576</v>
      </c>
      <c r="E307" s="31" t="s">
        <v>575</v>
      </c>
      <c r="F307" s="86">
        <v>368908</v>
      </c>
      <c r="G307" s="32">
        <v>145.83000000000001</v>
      </c>
      <c r="H307" s="32" t="s">
        <v>862</v>
      </c>
    </row>
    <row r="308" spans="1:8" ht="15" customHeight="1">
      <c r="A308" s="85">
        <v>45280</v>
      </c>
      <c r="B308" s="32" t="s">
        <v>1117</v>
      </c>
      <c r="C308" s="31" t="s">
        <v>1118</v>
      </c>
      <c r="D308" s="31" t="s">
        <v>1274</v>
      </c>
      <c r="E308" s="31" t="s">
        <v>575</v>
      </c>
      <c r="F308" s="86">
        <v>150993</v>
      </c>
      <c r="G308" s="32">
        <v>144.53</v>
      </c>
      <c r="H308" s="32" t="s">
        <v>862</v>
      </c>
    </row>
    <row r="309" spans="1:8" ht="15" customHeight="1">
      <c r="A309" s="85">
        <v>45280</v>
      </c>
      <c r="B309" s="32" t="s">
        <v>1275</v>
      </c>
      <c r="C309" s="31" t="s">
        <v>1276</v>
      </c>
      <c r="D309" s="31" t="s">
        <v>884</v>
      </c>
      <c r="E309" s="31" t="s">
        <v>575</v>
      </c>
      <c r="F309" s="86">
        <v>1200000</v>
      </c>
      <c r="G309" s="32">
        <v>38.950000000000003</v>
      </c>
      <c r="H309" s="32" t="s">
        <v>862</v>
      </c>
    </row>
    <row r="310" spans="1:8" ht="15" customHeight="1">
      <c r="A310" s="85">
        <v>45280</v>
      </c>
      <c r="B310" s="32" t="s">
        <v>1277</v>
      </c>
      <c r="C310" s="31" t="s">
        <v>1278</v>
      </c>
      <c r="D310" s="31" t="s">
        <v>889</v>
      </c>
      <c r="E310" s="31" t="s">
        <v>575</v>
      </c>
      <c r="F310" s="86">
        <v>5537626</v>
      </c>
      <c r="G310" s="32">
        <v>5.94</v>
      </c>
      <c r="H310" s="32" t="s">
        <v>862</v>
      </c>
    </row>
    <row r="311" spans="1:8" ht="15" customHeight="1">
      <c r="A311" s="85">
        <v>45280</v>
      </c>
      <c r="B311" s="32" t="s">
        <v>1383</v>
      </c>
      <c r="C311" s="31" t="s">
        <v>1384</v>
      </c>
      <c r="D311" s="31" t="s">
        <v>1385</v>
      </c>
      <c r="E311" s="31" t="s">
        <v>575</v>
      </c>
      <c r="F311" s="86">
        <v>4900915</v>
      </c>
      <c r="G311" s="32">
        <v>0.55000000000000004</v>
      </c>
      <c r="H311" s="32" t="s">
        <v>862</v>
      </c>
    </row>
    <row r="312" spans="1:8" ht="15" customHeight="1">
      <c r="A312" s="85">
        <v>45280</v>
      </c>
      <c r="B312" s="32" t="s">
        <v>1279</v>
      </c>
      <c r="C312" s="31" t="s">
        <v>1280</v>
      </c>
      <c r="D312" s="31" t="s">
        <v>1281</v>
      </c>
      <c r="E312" s="31" t="s">
        <v>575</v>
      </c>
      <c r="F312" s="86">
        <v>190800</v>
      </c>
      <c r="G312" s="32">
        <v>84.48</v>
      </c>
      <c r="H312" s="32" t="s">
        <v>862</v>
      </c>
    </row>
    <row r="313" spans="1:8" ht="15" customHeight="1">
      <c r="A313" s="85">
        <v>45280</v>
      </c>
      <c r="B313" s="32" t="s">
        <v>1279</v>
      </c>
      <c r="C313" s="31" t="s">
        <v>1280</v>
      </c>
      <c r="D313" s="31" t="s">
        <v>962</v>
      </c>
      <c r="E313" s="31" t="s">
        <v>575</v>
      </c>
      <c r="F313" s="86">
        <v>200400</v>
      </c>
      <c r="G313" s="32">
        <v>84.93</v>
      </c>
      <c r="H313" s="32" t="s">
        <v>862</v>
      </c>
    </row>
    <row r="314" spans="1:8" ht="15" customHeight="1">
      <c r="A314" s="85">
        <v>45280</v>
      </c>
      <c r="B314" s="32" t="s">
        <v>398</v>
      </c>
      <c r="C314" s="31" t="s">
        <v>1282</v>
      </c>
      <c r="D314" s="31" t="s">
        <v>1170</v>
      </c>
      <c r="E314" s="31" t="s">
        <v>575</v>
      </c>
      <c r="F314" s="86">
        <v>1213230</v>
      </c>
      <c r="G314" s="32">
        <v>2160.25</v>
      </c>
      <c r="H314" s="32" t="s">
        <v>862</v>
      </c>
    </row>
    <row r="315" spans="1:8" ht="15" customHeight="1">
      <c r="A315" s="85">
        <v>45280</v>
      </c>
      <c r="B315" s="32" t="s">
        <v>1283</v>
      </c>
      <c r="C315" s="31" t="s">
        <v>1284</v>
      </c>
      <c r="D315" s="31" t="s">
        <v>890</v>
      </c>
      <c r="E315" s="31" t="s">
        <v>575</v>
      </c>
      <c r="F315" s="86">
        <v>7247790</v>
      </c>
      <c r="G315" s="32">
        <v>29.96</v>
      </c>
      <c r="H315" s="32" t="s">
        <v>862</v>
      </c>
    </row>
    <row r="316" spans="1:8" ht="15" customHeight="1">
      <c r="A316" s="85">
        <v>45280</v>
      </c>
      <c r="B316" s="32" t="s">
        <v>1285</v>
      </c>
      <c r="C316" s="31" t="s">
        <v>1286</v>
      </c>
      <c r="D316" s="31" t="s">
        <v>1288</v>
      </c>
      <c r="E316" s="31" t="s">
        <v>575</v>
      </c>
      <c r="F316" s="86">
        <v>75000</v>
      </c>
      <c r="G316" s="32">
        <v>83</v>
      </c>
      <c r="H316" s="32" t="s">
        <v>862</v>
      </c>
    </row>
    <row r="317" spans="1:8" ht="15" customHeight="1">
      <c r="A317" s="85">
        <v>45280</v>
      </c>
      <c r="B317" s="32" t="s">
        <v>1285</v>
      </c>
      <c r="C317" s="31" t="s">
        <v>1286</v>
      </c>
      <c r="D317" s="31" t="s">
        <v>884</v>
      </c>
      <c r="E317" s="31" t="s">
        <v>575</v>
      </c>
      <c r="F317" s="86">
        <v>86283</v>
      </c>
      <c r="G317" s="32">
        <v>83</v>
      </c>
      <c r="H317" s="32" t="s">
        <v>862</v>
      </c>
    </row>
    <row r="318" spans="1:8" ht="15" customHeight="1">
      <c r="A318" s="85">
        <v>45280</v>
      </c>
      <c r="B318" s="32" t="s">
        <v>1289</v>
      </c>
      <c r="C318" s="31" t="s">
        <v>1290</v>
      </c>
      <c r="D318" s="31" t="s">
        <v>576</v>
      </c>
      <c r="E318" s="31" t="s">
        <v>575</v>
      </c>
      <c r="F318" s="86">
        <v>625289</v>
      </c>
      <c r="G318" s="32">
        <v>259.58999999999997</v>
      </c>
      <c r="H318" s="32" t="s">
        <v>862</v>
      </c>
    </row>
    <row r="319" spans="1:8" ht="15" customHeight="1">
      <c r="A319" s="85">
        <v>45280</v>
      </c>
      <c r="B319" s="32" t="s">
        <v>1291</v>
      </c>
      <c r="C319" s="31" t="s">
        <v>1292</v>
      </c>
      <c r="D319" s="31" t="s">
        <v>576</v>
      </c>
      <c r="E319" s="31" t="s">
        <v>575</v>
      </c>
      <c r="F319" s="86">
        <v>1880853</v>
      </c>
      <c r="G319" s="32">
        <v>181.11</v>
      </c>
      <c r="H319" s="32" t="s">
        <v>862</v>
      </c>
    </row>
    <row r="320" spans="1:8" ht="15" customHeight="1">
      <c r="A320" s="85">
        <v>45280</v>
      </c>
      <c r="B320" s="32" t="s">
        <v>419</v>
      </c>
      <c r="C320" s="31" t="s">
        <v>1119</v>
      </c>
      <c r="D320" s="31" t="s">
        <v>576</v>
      </c>
      <c r="E320" s="31" t="s">
        <v>575</v>
      </c>
      <c r="F320" s="86">
        <v>4087612</v>
      </c>
      <c r="G320" s="32">
        <v>90.45</v>
      </c>
      <c r="H320" s="32" t="s">
        <v>862</v>
      </c>
    </row>
    <row r="321" spans="1:8" ht="15" customHeight="1">
      <c r="A321" s="85">
        <v>45280</v>
      </c>
      <c r="B321" s="32" t="s">
        <v>419</v>
      </c>
      <c r="C321" s="31" t="s">
        <v>1119</v>
      </c>
      <c r="D321" s="31" t="s">
        <v>890</v>
      </c>
      <c r="E321" s="31" t="s">
        <v>575</v>
      </c>
      <c r="F321" s="86">
        <v>4648324</v>
      </c>
      <c r="G321" s="32">
        <v>90.85</v>
      </c>
      <c r="H321" s="32" t="s">
        <v>862</v>
      </c>
    </row>
    <row r="322" spans="1:8" ht="15" customHeight="1">
      <c r="A322" s="85">
        <v>45280</v>
      </c>
      <c r="B322" s="32" t="s">
        <v>137</v>
      </c>
      <c r="C322" s="31" t="s">
        <v>1037</v>
      </c>
      <c r="D322" s="31" t="s">
        <v>890</v>
      </c>
      <c r="E322" s="31" t="s">
        <v>575</v>
      </c>
      <c r="F322" s="86">
        <v>5752432</v>
      </c>
      <c r="G322" s="32">
        <v>214.53</v>
      </c>
      <c r="H322" s="32" t="s">
        <v>862</v>
      </c>
    </row>
    <row r="323" spans="1:8" ht="15" customHeight="1">
      <c r="A323" s="85">
        <v>45280</v>
      </c>
      <c r="B323" s="32" t="s">
        <v>137</v>
      </c>
      <c r="C323" s="31" t="s">
        <v>1037</v>
      </c>
      <c r="D323" s="31" t="s">
        <v>1114</v>
      </c>
      <c r="E323" s="31" t="s">
        <v>575</v>
      </c>
      <c r="F323" s="86">
        <v>2842395</v>
      </c>
      <c r="G323" s="32">
        <v>214.12</v>
      </c>
      <c r="H323" s="32" t="s">
        <v>862</v>
      </c>
    </row>
    <row r="324" spans="1:8" ht="15" customHeight="1">
      <c r="A324" s="85">
        <v>45280</v>
      </c>
      <c r="B324" s="32" t="s">
        <v>137</v>
      </c>
      <c r="C324" s="31" t="s">
        <v>1037</v>
      </c>
      <c r="D324" s="31" t="s">
        <v>576</v>
      </c>
      <c r="E324" s="31" t="s">
        <v>575</v>
      </c>
      <c r="F324" s="86">
        <v>5945084</v>
      </c>
      <c r="G324" s="32">
        <v>214.62</v>
      </c>
      <c r="H324" s="32" t="s">
        <v>862</v>
      </c>
    </row>
    <row r="325" spans="1:8" ht="15" customHeight="1">
      <c r="A325" s="85">
        <v>45280</v>
      </c>
      <c r="B325" s="32" t="s">
        <v>147</v>
      </c>
      <c r="C325" s="31" t="s">
        <v>1293</v>
      </c>
      <c r="D325" s="31" t="s">
        <v>576</v>
      </c>
      <c r="E325" s="31" t="s">
        <v>575</v>
      </c>
      <c r="F325" s="86">
        <v>1823524</v>
      </c>
      <c r="G325" s="32">
        <v>260.04000000000002</v>
      </c>
      <c r="H325" s="32" t="s">
        <v>862</v>
      </c>
    </row>
    <row r="326" spans="1:8" ht="15" customHeight="1">
      <c r="A326" s="85">
        <v>45280</v>
      </c>
      <c r="B326" s="32" t="s">
        <v>1294</v>
      </c>
      <c r="C326" s="31" t="s">
        <v>1295</v>
      </c>
      <c r="D326" s="31" t="s">
        <v>1296</v>
      </c>
      <c r="E326" s="31" t="s">
        <v>575</v>
      </c>
      <c r="F326" s="86">
        <v>584906</v>
      </c>
      <c r="G326" s="32">
        <v>573.47</v>
      </c>
      <c r="H326" s="32" t="s">
        <v>862</v>
      </c>
    </row>
    <row r="327" spans="1:8" ht="15" customHeight="1">
      <c r="A327" s="85">
        <v>45280</v>
      </c>
      <c r="B327" s="32" t="s">
        <v>1294</v>
      </c>
      <c r="C327" s="31" t="s">
        <v>1295</v>
      </c>
      <c r="D327" s="31" t="s">
        <v>1298</v>
      </c>
      <c r="E327" s="31" t="s">
        <v>575</v>
      </c>
      <c r="F327" s="86">
        <v>774568</v>
      </c>
      <c r="G327" s="32">
        <v>572.04999999999995</v>
      </c>
      <c r="H327" s="32" t="s">
        <v>862</v>
      </c>
    </row>
    <row r="328" spans="1:8" ht="15" customHeight="1">
      <c r="A328" s="85">
        <v>45280</v>
      </c>
      <c r="B328" s="32" t="s">
        <v>1294</v>
      </c>
      <c r="C328" s="31" t="s">
        <v>1295</v>
      </c>
      <c r="D328" s="31" t="s">
        <v>985</v>
      </c>
      <c r="E328" s="31" t="s">
        <v>575</v>
      </c>
      <c r="F328" s="86">
        <v>746581</v>
      </c>
      <c r="G328" s="32">
        <v>572.47</v>
      </c>
      <c r="H328" s="32" t="s">
        <v>862</v>
      </c>
    </row>
    <row r="329" spans="1:8" ht="15" customHeight="1">
      <c r="A329" s="85">
        <v>45280</v>
      </c>
      <c r="B329" s="32" t="s">
        <v>1294</v>
      </c>
      <c r="C329" s="31" t="s">
        <v>1295</v>
      </c>
      <c r="D329" s="31" t="s">
        <v>1297</v>
      </c>
      <c r="E329" s="31" t="s">
        <v>575</v>
      </c>
      <c r="F329" s="86">
        <v>73097</v>
      </c>
      <c r="G329" s="32">
        <v>593.59</v>
      </c>
      <c r="H329" s="32" t="s">
        <v>862</v>
      </c>
    </row>
    <row r="330" spans="1:8" ht="15" customHeight="1">
      <c r="A330" s="85">
        <v>45280</v>
      </c>
      <c r="B330" s="32" t="s">
        <v>1294</v>
      </c>
      <c r="C330" s="31" t="s">
        <v>1295</v>
      </c>
      <c r="D330" s="31" t="s">
        <v>1300</v>
      </c>
      <c r="E330" s="31" t="s">
        <v>575</v>
      </c>
      <c r="F330" s="86">
        <v>576979</v>
      </c>
      <c r="G330" s="32">
        <v>568.73</v>
      </c>
      <c r="H330" s="32" t="s">
        <v>862</v>
      </c>
    </row>
    <row r="331" spans="1:8" ht="15" customHeight="1">
      <c r="A331" s="85">
        <v>45280</v>
      </c>
      <c r="B331" s="32" t="s">
        <v>1301</v>
      </c>
      <c r="C331" s="31" t="s">
        <v>1302</v>
      </c>
      <c r="D331" s="31" t="s">
        <v>576</v>
      </c>
      <c r="E331" s="31" t="s">
        <v>575</v>
      </c>
      <c r="F331" s="86">
        <v>402500</v>
      </c>
      <c r="G331" s="32">
        <v>199.17</v>
      </c>
      <c r="H331" s="32" t="s">
        <v>862</v>
      </c>
    </row>
    <row r="332" spans="1:8" ht="15" customHeight="1">
      <c r="A332" s="85">
        <v>45280</v>
      </c>
      <c r="B332" s="32" t="s">
        <v>1303</v>
      </c>
      <c r="C332" s="31" t="s">
        <v>1304</v>
      </c>
      <c r="D332" s="31" t="s">
        <v>576</v>
      </c>
      <c r="E332" s="31" t="s">
        <v>575</v>
      </c>
      <c r="F332" s="86">
        <v>542102</v>
      </c>
      <c r="G332" s="32">
        <v>95.93</v>
      </c>
      <c r="H332" s="32" t="s">
        <v>862</v>
      </c>
    </row>
    <row r="333" spans="1:8" ht="15" customHeight="1">
      <c r="A333" s="85">
        <v>45280</v>
      </c>
      <c r="B333" s="32" t="s">
        <v>1305</v>
      </c>
      <c r="C333" s="31" t="s">
        <v>1306</v>
      </c>
      <c r="D333" s="31" t="s">
        <v>1307</v>
      </c>
      <c r="E333" s="31" t="s">
        <v>575</v>
      </c>
      <c r="F333" s="86">
        <v>528340</v>
      </c>
      <c r="G333" s="32">
        <v>349.25</v>
      </c>
      <c r="H333" s="32" t="s">
        <v>862</v>
      </c>
    </row>
    <row r="334" spans="1:8" ht="15" customHeight="1">
      <c r="A334" s="85">
        <v>45280</v>
      </c>
      <c r="B334" s="32" t="s">
        <v>1305</v>
      </c>
      <c r="C334" s="31" t="s">
        <v>1306</v>
      </c>
      <c r="D334" s="31" t="s">
        <v>1259</v>
      </c>
      <c r="E334" s="31" t="s">
        <v>575</v>
      </c>
      <c r="F334" s="86">
        <v>673944</v>
      </c>
      <c r="G334" s="32">
        <v>351.98</v>
      </c>
      <c r="H334" s="32" t="s">
        <v>862</v>
      </c>
    </row>
    <row r="335" spans="1:8" ht="15" customHeight="1">
      <c r="A335" s="85">
        <v>45280</v>
      </c>
      <c r="B335" s="32" t="s">
        <v>1311</v>
      </c>
      <c r="C335" s="31" t="s">
        <v>1312</v>
      </c>
      <c r="D335" s="31" t="s">
        <v>1386</v>
      </c>
      <c r="E335" s="31" t="s">
        <v>575</v>
      </c>
      <c r="F335" s="86">
        <v>60000</v>
      </c>
      <c r="G335" s="32">
        <v>16.16</v>
      </c>
      <c r="H335" s="32" t="s">
        <v>862</v>
      </c>
    </row>
    <row r="336" spans="1:8" ht="15" customHeight="1">
      <c r="A336" s="85">
        <v>45280</v>
      </c>
      <c r="B336" s="32" t="s">
        <v>1050</v>
      </c>
      <c r="C336" s="31" t="s">
        <v>1051</v>
      </c>
      <c r="D336" s="31" t="s">
        <v>576</v>
      </c>
      <c r="E336" s="31" t="s">
        <v>575</v>
      </c>
      <c r="F336" s="86">
        <v>719093</v>
      </c>
      <c r="G336" s="32">
        <v>99.91</v>
      </c>
      <c r="H336" s="32" t="s">
        <v>862</v>
      </c>
    </row>
    <row r="337" spans="1:8" ht="15" customHeight="1">
      <c r="A337" s="85">
        <v>45280</v>
      </c>
      <c r="B337" s="32" t="s">
        <v>1314</v>
      </c>
      <c r="C337" s="31" t="s">
        <v>1315</v>
      </c>
      <c r="D337" s="31" t="s">
        <v>576</v>
      </c>
      <c r="E337" s="31" t="s">
        <v>575</v>
      </c>
      <c r="F337" s="86">
        <v>905205</v>
      </c>
      <c r="G337" s="32">
        <v>422.27</v>
      </c>
      <c r="H337" s="32" t="s">
        <v>862</v>
      </c>
    </row>
    <row r="338" spans="1:8" ht="15" customHeight="1">
      <c r="A338" s="85">
        <v>45280</v>
      </c>
      <c r="B338" s="32" t="s">
        <v>1316</v>
      </c>
      <c r="C338" s="31" t="s">
        <v>1317</v>
      </c>
      <c r="D338" s="31" t="s">
        <v>1387</v>
      </c>
      <c r="E338" s="31" t="s">
        <v>575</v>
      </c>
      <c r="F338" s="86">
        <v>60019</v>
      </c>
      <c r="G338" s="32">
        <v>254.5</v>
      </c>
      <c r="H338" s="32" t="s">
        <v>862</v>
      </c>
    </row>
    <row r="339" spans="1:8" ht="15" customHeight="1">
      <c r="A339" s="85">
        <v>45280</v>
      </c>
      <c r="B339" s="32" t="s">
        <v>1320</v>
      </c>
      <c r="C339" s="31" t="s">
        <v>1321</v>
      </c>
      <c r="D339" s="31" t="s">
        <v>576</v>
      </c>
      <c r="E339" s="31" t="s">
        <v>575</v>
      </c>
      <c r="F339" s="86">
        <v>103004</v>
      </c>
      <c r="G339" s="32">
        <v>346.53</v>
      </c>
      <c r="H339" s="32" t="s">
        <v>862</v>
      </c>
    </row>
    <row r="340" spans="1:8" ht="15" customHeight="1">
      <c r="A340" s="85">
        <v>45280</v>
      </c>
      <c r="B340" s="32" t="s">
        <v>1071</v>
      </c>
      <c r="C340" s="31" t="s">
        <v>1072</v>
      </c>
      <c r="D340" s="31" t="s">
        <v>1388</v>
      </c>
      <c r="E340" s="31" t="s">
        <v>575</v>
      </c>
      <c r="F340" s="86">
        <v>590292</v>
      </c>
      <c r="G340" s="32">
        <v>7.51</v>
      </c>
      <c r="H340" s="32" t="s">
        <v>862</v>
      </c>
    </row>
    <row r="341" spans="1:8" ht="15" customHeight="1">
      <c r="A341" s="85">
        <v>45280</v>
      </c>
      <c r="B341" s="32" t="s">
        <v>1071</v>
      </c>
      <c r="C341" s="31" t="s">
        <v>1072</v>
      </c>
      <c r="D341" s="31" t="s">
        <v>1073</v>
      </c>
      <c r="E341" s="31" t="s">
        <v>575</v>
      </c>
      <c r="F341" s="86">
        <v>189332</v>
      </c>
      <c r="G341" s="32">
        <v>7.75</v>
      </c>
      <c r="H341" s="32" t="s">
        <v>862</v>
      </c>
    </row>
    <row r="342" spans="1:8" ht="15" customHeight="1">
      <c r="A342" s="85">
        <v>45280</v>
      </c>
      <c r="B342" s="32" t="s">
        <v>1120</v>
      </c>
      <c r="C342" s="31" t="s">
        <v>1121</v>
      </c>
      <c r="D342" s="31" t="s">
        <v>576</v>
      </c>
      <c r="E342" s="31" t="s">
        <v>575</v>
      </c>
      <c r="F342" s="86">
        <v>1944795</v>
      </c>
      <c r="G342" s="32">
        <v>80.23</v>
      </c>
      <c r="H342" s="32" t="s">
        <v>862</v>
      </c>
    </row>
    <row r="343" spans="1:8" ht="15" customHeight="1">
      <c r="A343" s="85">
        <v>45280</v>
      </c>
      <c r="B343" s="32" t="s">
        <v>1322</v>
      </c>
      <c r="C343" s="31" t="s">
        <v>1323</v>
      </c>
      <c r="D343" s="31" t="s">
        <v>1262</v>
      </c>
      <c r="E343" s="31" t="s">
        <v>575</v>
      </c>
      <c r="F343" s="86">
        <v>750000</v>
      </c>
      <c r="G343" s="32">
        <v>30.8</v>
      </c>
      <c r="H343" s="32" t="s">
        <v>862</v>
      </c>
    </row>
    <row r="344" spans="1:8" ht="15" customHeight="1">
      <c r="A344" s="85">
        <v>45280</v>
      </c>
      <c r="B344" s="32" t="s">
        <v>1324</v>
      </c>
      <c r="C344" s="31" t="s">
        <v>1325</v>
      </c>
      <c r="D344" s="31" t="s">
        <v>1004</v>
      </c>
      <c r="E344" s="31" t="s">
        <v>575</v>
      </c>
      <c r="F344" s="86">
        <v>951192</v>
      </c>
      <c r="G344" s="32">
        <v>15.29</v>
      </c>
      <c r="H344" s="32" t="s">
        <v>862</v>
      </c>
    </row>
    <row r="345" spans="1:8" ht="15" customHeight="1">
      <c r="A345" s="85">
        <v>45280</v>
      </c>
      <c r="B345" s="32" t="s">
        <v>1327</v>
      </c>
      <c r="C345" s="31" t="s">
        <v>1328</v>
      </c>
      <c r="D345" s="31" t="s">
        <v>890</v>
      </c>
      <c r="E345" s="31" t="s">
        <v>575</v>
      </c>
      <c r="F345" s="86">
        <v>2950077</v>
      </c>
      <c r="G345" s="32">
        <v>47.74</v>
      </c>
      <c r="H345" s="32" t="s">
        <v>862</v>
      </c>
    </row>
    <row r="346" spans="1:8" ht="15" customHeight="1">
      <c r="A346" s="85">
        <v>45280</v>
      </c>
      <c r="B346" s="32" t="s">
        <v>1327</v>
      </c>
      <c r="C346" s="31" t="s">
        <v>1328</v>
      </c>
      <c r="D346" s="31" t="s">
        <v>576</v>
      </c>
      <c r="E346" s="31" t="s">
        <v>575</v>
      </c>
      <c r="F346" s="86">
        <v>3403825</v>
      </c>
      <c r="G346" s="32">
        <v>47.86</v>
      </c>
      <c r="H346" s="32" t="s">
        <v>862</v>
      </c>
    </row>
    <row r="347" spans="1:8" ht="15" customHeight="1">
      <c r="A347" s="85">
        <v>45280</v>
      </c>
      <c r="B347" s="32" t="s">
        <v>1329</v>
      </c>
      <c r="C347" s="31" t="s">
        <v>1330</v>
      </c>
      <c r="D347" s="31" t="s">
        <v>576</v>
      </c>
      <c r="E347" s="31" t="s">
        <v>575</v>
      </c>
      <c r="F347" s="86">
        <v>585376</v>
      </c>
      <c r="G347" s="32">
        <v>537.55999999999995</v>
      </c>
      <c r="H347" s="32" t="s">
        <v>862</v>
      </c>
    </row>
    <row r="348" spans="1:8" ht="15" customHeight="1">
      <c r="A348" s="85">
        <v>45280</v>
      </c>
      <c r="B348" s="32" t="s">
        <v>1331</v>
      </c>
      <c r="C348" s="31" t="s">
        <v>1332</v>
      </c>
      <c r="D348" s="31" t="s">
        <v>576</v>
      </c>
      <c r="E348" s="31" t="s">
        <v>575</v>
      </c>
      <c r="F348" s="86">
        <v>1394297</v>
      </c>
      <c r="G348" s="32">
        <v>32.22</v>
      </c>
      <c r="H348" s="32" t="s">
        <v>862</v>
      </c>
    </row>
    <row r="349" spans="1:8" ht="15" customHeight="1">
      <c r="A349" s="85">
        <v>45280</v>
      </c>
      <c r="B349" s="32" t="s">
        <v>1331</v>
      </c>
      <c r="C349" s="31" t="s">
        <v>1332</v>
      </c>
      <c r="D349" s="31" t="s">
        <v>890</v>
      </c>
      <c r="E349" s="31" t="s">
        <v>575</v>
      </c>
      <c r="F349" s="86">
        <v>2132109</v>
      </c>
      <c r="G349" s="32">
        <v>32.299999999999997</v>
      </c>
      <c r="H349" s="32" t="s">
        <v>862</v>
      </c>
    </row>
    <row r="350" spans="1:8" ht="15" customHeight="1">
      <c r="A350" s="85">
        <v>45280</v>
      </c>
      <c r="B350" s="32" t="s">
        <v>1333</v>
      </c>
      <c r="C350" s="31" t="s">
        <v>1334</v>
      </c>
      <c r="D350" s="31" t="s">
        <v>576</v>
      </c>
      <c r="E350" s="31" t="s">
        <v>575</v>
      </c>
      <c r="F350" s="86">
        <v>1574478</v>
      </c>
      <c r="G350" s="32">
        <v>32.81</v>
      </c>
      <c r="H350" s="32" t="s">
        <v>862</v>
      </c>
    </row>
    <row r="351" spans="1:8" ht="15" customHeight="1">
      <c r="A351" s="85">
        <v>45280</v>
      </c>
      <c r="B351" s="32" t="s">
        <v>1335</v>
      </c>
      <c r="C351" s="31" t="s">
        <v>1336</v>
      </c>
      <c r="D351" s="31" t="s">
        <v>576</v>
      </c>
      <c r="E351" s="31" t="s">
        <v>575</v>
      </c>
      <c r="F351" s="86">
        <v>122189</v>
      </c>
      <c r="G351" s="32">
        <v>831.81</v>
      </c>
      <c r="H351" s="32" t="s">
        <v>862</v>
      </c>
    </row>
    <row r="352" spans="1:8" ht="15" customHeight="1">
      <c r="A352" s="85">
        <v>45280</v>
      </c>
      <c r="B352" s="32" t="s">
        <v>1122</v>
      </c>
      <c r="C352" s="31" t="s">
        <v>1123</v>
      </c>
      <c r="D352" s="31" t="s">
        <v>576</v>
      </c>
      <c r="E352" s="31" t="s">
        <v>575</v>
      </c>
      <c r="F352" s="86">
        <v>75348</v>
      </c>
      <c r="G352" s="32">
        <v>409.43</v>
      </c>
      <c r="H352" s="32" t="s">
        <v>862</v>
      </c>
    </row>
    <row r="353" spans="1:8" ht="15" customHeight="1">
      <c r="A353" s="85">
        <v>45280</v>
      </c>
      <c r="B353" s="32" t="s">
        <v>1337</v>
      </c>
      <c r="C353" s="31" t="s">
        <v>1338</v>
      </c>
      <c r="D353" s="31" t="s">
        <v>1389</v>
      </c>
      <c r="E353" s="31" t="s">
        <v>575</v>
      </c>
      <c r="F353" s="86">
        <v>870000</v>
      </c>
      <c r="G353" s="32">
        <v>49.11</v>
      </c>
      <c r="H353" s="32" t="s">
        <v>862</v>
      </c>
    </row>
    <row r="354" spans="1:8" ht="15" customHeight="1">
      <c r="A354" s="85">
        <v>45280</v>
      </c>
      <c r="B354" s="32" t="s">
        <v>1124</v>
      </c>
      <c r="C354" s="31" t="s">
        <v>1125</v>
      </c>
      <c r="D354" s="31" t="s">
        <v>890</v>
      </c>
      <c r="E354" s="31" t="s">
        <v>575</v>
      </c>
      <c r="F354" s="86">
        <v>4663105</v>
      </c>
      <c r="G354" s="32">
        <v>45.88</v>
      </c>
      <c r="H354" s="32" t="s">
        <v>862</v>
      </c>
    </row>
    <row r="355" spans="1:8" ht="15" customHeight="1">
      <c r="A355" s="85">
        <v>45280</v>
      </c>
      <c r="B355" s="32" t="s">
        <v>1124</v>
      </c>
      <c r="C355" s="31" t="s">
        <v>1125</v>
      </c>
      <c r="D355" s="31" t="s">
        <v>576</v>
      </c>
      <c r="E355" s="31" t="s">
        <v>575</v>
      </c>
      <c r="F355" s="86">
        <v>12028171</v>
      </c>
      <c r="G355" s="32">
        <v>46.11</v>
      </c>
      <c r="H355" s="32" t="s">
        <v>862</v>
      </c>
    </row>
    <row r="356" spans="1:8" ht="15" customHeight="1">
      <c r="A356" s="85">
        <v>45280</v>
      </c>
      <c r="B356" s="32" t="s">
        <v>1124</v>
      </c>
      <c r="C356" s="31" t="s">
        <v>1125</v>
      </c>
      <c r="D356" s="31" t="s">
        <v>889</v>
      </c>
      <c r="E356" s="31" t="s">
        <v>575</v>
      </c>
      <c r="F356" s="86">
        <v>4315035</v>
      </c>
      <c r="G356" s="32">
        <v>46.77</v>
      </c>
      <c r="H356" s="32" t="s">
        <v>862</v>
      </c>
    </row>
    <row r="357" spans="1:8" ht="15" customHeight="1">
      <c r="A357" s="85">
        <v>45280</v>
      </c>
      <c r="B357" s="32" t="s">
        <v>1340</v>
      </c>
      <c r="C357" s="31" t="s">
        <v>1341</v>
      </c>
      <c r="D357" s="31" t="s">
        <v>884</v>
      </c>
      <c r="E357" s="31" t="s">
        <v>575</v>
      </c>
      <c r="F357" s="86">
        <v>1590000</v>
      </c>
      <c r="G357" s="32">
        <v>8.43</v>
      </c>
      <c r="H357" s="32" t="s">
        <v>862</v>
      </c>
    </row>
    <row r="358" spans="1:8" ht="15" customHeight="1">
      <c r="A358" s="85">
        <v>45280</v>
      </c>
      <c r="B358" s="32" t="s">
        <v>1340</v>
      </c>
      <c r="C358" s="31" t="s">
        <v>1341</v>
      </c>
      <c r="D358" s="31" t="s">
        <v>1342</v>
      </c>
      <c r="E358" s="31" t="s">
        <v>575</v>
      </c>
      <c r="F358" s="86">
        <v>812765</v>
      </c>
      <c r="G358" s="32">
        <v>8.1199999999999992</v>
      </c>
      <c r="H358" s="32" t="s">
        <v>862</v>
      </c>
    </row>
    <row r="359" spans="1:8" ht="15" customHeight="1">
      <c r="A359" s="85">
        <v>45280</v>
      </c>
      <c r="B359" s="32" t="s">
        <v>1340</v>
      </c>
      <c r="C359" s="31" t="s">
        <v>1341</v>
      </c>
      <c r="D359" s="31" t="s">
        <v>984</v>
      </c>
      <c r="E359" s="31" t="s">
        <v>575</v>
      </c>
      <c r="F359" s="86">
        <v>1568000</v>
      </c>
      <c r="G359" s="32">
        <v>8.4</v>
      </c>
      <c r="H359" s="32" t="s">
        <v>862</v>
      </c>
    </row>
    <row r="360" spans="1:8" ht="15" customHeight="1">
      <c r="A360" s="85">
        <v>45280</v>
      </c>
      <c r="B360" s="32" t="s">
        <v>1074</v>
      </c>
      <c r="C360" s="31" t="s">
        <v>1075</v>
      </c>
      <c r="D360" s="31" t="s">
        <v>1262</v>
      </c>
      <c r="E360" s="31" t="s">
        <v>575</v>
      </c>
      <c r="F360" s="86">
        <v>17600</v>
      </c>
      <c r="G360" s="32">
        <v>137.91</v>
      </c>
      <c r="H360" s="32" t="s">
        <v>862</v>
      </c>
    </row>
    <row r="361" spans="1:8" ht="15" customHeight="1">
      <c r="A361" s="85">
        <v>45280</v>
      </c>
      <c r="B361" s="32" t="s">
        <v>1074</v>
      </c>
      <c r="C361" s="31" t="s">
        <v>1075</v>
      </c>
      <c r="D361" s="31" t="s">
        <v>1390</v>
      </c>
      <c r="E361" s="31" t="s">
        <v>575</v>
      </c>
      <c r="F361" s="86">
        <v>40000</v>
      </c>
      <c r="G361" s="32">
        <v>132.69999999999999</v>
      </c>
      <c r="H361" s="32" t="s">
        <v>862</v>
      </c>
    </row>
    <row r="362" spans="1:8" ht="15" customHeight="1">
      <c r="A362" s="85">
        <v>45280</v>
      </c>
      <c r="B362" s="32" t="s">
        <v>1076</v>
      </c>
      <c r="C362" s="31" t="s">
        <v>1077</v>
      </c>
      <c r="D362" s="31" t="s">
        <v>889</v>
      </c>
      <c r="E362" s="31" t="s">
        <v>575</v>
      </c>
      <c r="F362" s="86">
        <v>76155</v>
      </c>
      <c r="G362" s="32">
        <v>1313.69</v>
      </c>
      <c r="H362" s="32" t="s">
        <v>862</v>
      </c>
    </row>
    <row r="363" spans="1:8" ht="15" customHeight="1">
      <c r="A363" s="85">
        <v>45280</v>
      </c>
      <c r="B363" s="32" t="s">
        <v>1076</v>
      </c>
      <c r="C363" s="31" t="s">
        <v>1077</v>
      </c>
      <c r="D363" s="31" t="s">
        <v>890</v>
      </c>
      <c r="E363" s="31" t="s">
        <v>575</v>
      </c>
      <c r="F363" s="86">
        <v>137867</v>
      </c>
      <c r="G363" s="32">
        <v>1305.17</v>
      </c>
      <c r="H363" s="32" t="s">
        <v>862</v>
      </c>
    </row>
    <row r="364" spans="1:8" ht="15" customHeight="1">
      <c r="A364" s="85">
        <v>45280</v>
      </c>
      <c r="B364" s="32" t="s">
        <v>1076</v>
      </c>
      <c r="C364" s="31" t="s">
        <v>1077</v>
      </c>
      <c r="D364" s="31" t="s">
        <v>576</v>
      </c>
      <c r="E364" s="31" t="s">
        <v>575</v>
      </c>
      <c r="F364" s="86">
        <v>304500</v>
      </c>
      <c r="G364" s="32">
        <v>1316.6</v>
      </c>
      <c r="H364" s="32" t="s">
        <v>862</v>
      </c>
    </row>
    <row r="365" spans="1:8" ht="15" customHeight="1">
      <c r="A365" s="85">
        <v>45280</v>
      </c>
      <c r="B365" s="32" t="s">
        <v>1391</v>
      </c>
      <c r="C365" s="31" t="s">
        <v>1392</v>
      </c>
      <c r="D365" s="31" t="s">
        <v>1393</v>
      </c>
      <c r="E365" s="31" t="s">
        <v>575</v>
      </c>
      <c r="F365" s="86">
        <v>100000</v>
      </c>
      <c r="G365" s="32">
        <v>89</v>
      </c>
      <c r="H365" s="32" t="s">
        <v>862</v>
      </c>
    </row>
    <row r="366" spans="1:8" ht="15" customHeight="1">
      <c r="A366" s="85">
        <v>45280</v>
      </c>
      <c r="B366" s="32" t="s">
        <v>1343</v>
      </c>
      <c r="C366" s="31" t="s">
        <v>1344</v>
      </c>
      <c r="D366" s="31" t="s">
        <v>890</v>
      </c>
      <c r="E366" s="31" t="s">
        <v>575</v>
      </c>
      <c r="F366" s="86">
        <v>31862537</v>
      </c>
      <c r="G366" s="32">
        <v>22.91</v>
      </c>
      <c r="H366" s="32" t="s">
        <v>862</v>
      </c>
    </row>
    <row r="367" spans="1:8" ht="15" customHeight="1">
      <c r="A367" s="85">
        <v>45280</v>
      </c>
      <c r="B367" s="32" t="s">
        <v>1079</v>
      </c>
      <c r="C367" s="31" t="s">
        <v>1080</v>
      </c>
      <c r="D367" s="31" t="s">
        <v>576</v>
      </c>
      <c r="E367" s="31" t="s">
        <v>575</v>
      </c>
      <c r="F367" s="86">
        <v>3114997</v>
      </c>
      <c r="G367" s="32">
        <v>61.57</v>
      </c>
      <c r="H367" s="32" t="s">
        <v>862</v>
      </c>
    </row>
    <row r="368" spans="1:8" ht="15" customHeight="1">
      <c r="A368" s="85">
        <v>45280</v>
      </c>
      <c r="B368" s="32" t="s">
        <v>1345</v>
      </c>
      <c r="C368" s="31" t="s">
        <v>1346</v>
      </c>
      <c r="D368" s="31" t="s">
        <v>985</v>
      </c>
      <c r="E368" s="31" t="s">
        <v>575</v>
      </c>
      <c r="F368" s="86">
        <v>680563</v>
      </c>
      <c r="G368" s="32">
        <v>25.77</v>
      </c>
      <c r="H368" s="32" t="s">
        <v>862</v>
      </c>
    </row>
    <row r="369" spans="1:8" ht="15" customHeight="1">
      <c r="A369" s="85">
        <v>45280</v>
      </c>
      <c r="B369" s="32" t="s">
        <v>1345</v>
      </c>
      <c r="C369" s="31" t="s">
        <v>1346</v>
      </c>
      <c r="D369" s="31" t="s">
        <v>884</v>
      </c>
      <c r="E369" s="31" t="s">
        <v>575</v>
      </c>
      <c r="F369" s="86">
        <v>803926</v>
      </c>
      <c r="G369" s="32">
        <v>27.38</v>
      </c>
      <c r="H369" s="32" t="s">
        <v>862</v>
      </c>
    </row>
    <row r="370" spans="1:8" ht="15" customHeight="1">
      <c r="A370" s="85">
        <v>45280</v>
      </c>
      <c r="B370" s="32" t="s">
        <v>1126</v>
      </c>
      <c r="C370" s="31" t="s">
        <v>1127</v>
      </c>
      <c r="D370" s="31" t="s">
        <v>1394</v>
      </c>
      <c r="E370" s="31" t="s">
        <v>575</v>
      </c>
      <c r="F370" s="86">
        <v>436005</v>
      </c>
      <c r="G370" s="32">
        <v>19.690000000000001</v>
      </c>
      <c r="H370" s="32" t="s">
        <v>862</v>
      </c>
    </row>
    <row r="371" spans="1:8" ht="15" customHeight="1">
      <c r="A371" s="85">
        <v>45280</v>
      </c>
      <c r="B371" s="32" t="s">
        <v>1126</v>
      </c>
      <c r="C371" s="31" t="s">
        <v>1127</v>
      </c>
      <c r="D371" s="31" t="s">
        <v>1395</v>
      </c>
      <c r="E371" s="31" t="s">
        <v>575</v>
      </c>
      <c r="F371" s="86">
        <v>373572</v>
      </c>
      <c r="G371" s="32">
        <v>19.7</v>
      </c>
      <c r="H371" s="32" t="s">
        <v>862</v>
      </c>
    </row>
    <row r="372" spans="1:8" ht="15" customHeight="1">
      <c r="A372" s="85">
        <v>45280</v>
      </c>
      <c r="B372" s="32" t="s">
        <v>1126</v>
      </c>
      <c r="C372" s="31" t="s">
        <v>1127</v>
      </c>
      <c r="D372" s="31" t="s">
        <v>1396</v>
      </c>
      <c r="E372" s="31" t="s">
        <v>575</v>
      </c>
      <c r="F372" s="86">
        <v>411345</v>
      </c>
      <c r="G372" s="32">
        <v>19.7</v>
      </c>
      <c r="H372" s="32" t="s">
        <v>862</v>
      </c>
    </row>
    <row r="373" spans="1:8" ht="15" customHeight="1">
      <c r="A373" s="85">
        <v>45280</v>
      </c>
      <c r="B373" s="32" t="s">
        <v>1126</v>
      </c>
      <c r="C373" s="31" t="s">
        <v>1127</v>
      </c>
      <c r="D373" s="31" t="s">
        <v>1397</v>
      </c>
      <c r="E373" s="31" t="s">
        <v>575</v>
      </c>
      <c r="F373" s="86">
        <v>299700</v>
      </c>
      <c r="G373" s="32">
        <v>19.68</v>
      </c>
      <c r="H373" s="32" t="s">
        <v>862</v>
      </c>
    </row>
    <row r="374" spans="1:8" ht="15" customHeight="1">
      <c r="A374" s="85">
        <v>45280</v>
      </c>
      <c r="B374" s="32" t="s">
        <v>1347</v>
      </c>
      <c r="C374" s="31" t="s">
        <v>1348</v>
      </c>
      <c r="D374" s="31" t="s">
        <v>963</v>
      </c>
      <c r="E374" s="31" t="s">
        <v>575</v>
      </c>
      <c r="F374" s="86">
        <v>7886568</v>
      </c>
      <c r="G374" s="32">
        <v>3.76</v>
      </c>
      <c r="H374" s="32" t="s">
        <v>862</v>
      </c>
    </row>
    <row r="375" spans="1:8" ht="15" customHeight="1">
      <c r="A375" s="85">
        <v>45280</v>
      </c>
      <c r="B375" s="32" t="s">
        <v>1347</v>
      </c>
      <c r="C375" s="31" t="s">
        <v>1348</v>
      </c>
      <c r="D375" s="31" t="s">
        <v>1263</v>
      </c>
      <c r="E375" s="31" t="s">
        <v>575</v>
      </c>
      <c r="F375" s="86">
        <v>7454101</v>
      </c>
      <c r="G375" s="32">
        <v>3.77</v>
      </c>
      <c r="H375" s="32" t="s">
        <v>862</v>
      </c>
    </row>
    <row r="376" spans="1:8" ht="15" customHeight="1">
      <c r="A376" s="85">
        <v>45280</v>
      </c>
      <c r="B376" s="32" t="s">
        <v>1349</v>
      </c>
      <c r="C376" s="31" t="s">
        <v>1350</v>
      </c>
      <c r="D376" s="31" t="s">
        <v>1398</v>
      </c>
      <c r="E376" s="31" t="s">
        <v>575</v>
      </c>
      <c r="F376" s="86">
        <v>3900000</v>
      </c>
      <c r="G376" s="32">
        <v>1103.5999999999999</v>
      </c>
      <c r="H376" s="32" t="s">
        <v>862</v>
      </c>
    </row>
    <row r="377" spans="1:8" ht="15" customHeight="1">
      <c r="A377" s="85">
        <v>45280</v>
      </c>
      <c r="B377" s="32" t="s">
        <v>1356</v>
      </c>
      <c r="C377" s="31" t="s">
        <v>1357</v>
      </c>
      <c r="D377" s="31" t="s">
        <v>576</v>
      </c>
      <c r="E377" s="31" t="s">
        <v>575</v>
      </c>
      <c r="F377" s="86">
        <v>1174261</v>
      </c>
      <c r="G377" s="32">
        <v>122.87</v>
      </c>
      <c r="H377" s="32" t="s">
        <v>862</v>
      </c>
    </row>
    <row r="378" spans="1:8" ht="15" customHeight="1">
      <c r="A378" s="85">
        <v>45280</v>
      </c>
      <c r="B378" s="32" t="s">
        <v>1358</v>
      </c>
      <c r="C378" s="31" t="s">
        <v>1359</v>
      </c>
      <c r="D378" s="31" t="s">
        <v>963</v>
      </c>
      <c r="E378" s="31" t="s">
        <v>575</v>
      </c>
      <c r="F378" s="86">
        <v>2936004</v>
      </c>
      <c r="G378" s="32">
        <v>36.119999999999997</v>
      </c>
      <c r="H378" s="32" t="s">
        <v>862</v>
      </c>
    </row>
    <row r="379" spans="1:8" ht="15" customHeight="1">
      <c r="A379" s="85">
        <v>45280</v>
      </c>
      <c r="B379" s="32" t="s">
        <v>1358</v>
      </c>
      <c r="C379" s="31" t="s">
        <v>1359</v>
      </c>
      <c r="D379" s="31" t="s">
        <v>890</v>
      </c>
      <c r="E379" s="31" t="s">
        <v>575</v>
      </c>
      <c r="F379" s="86">
        <v>2858544</v>
      </c>
      <c r="G379" s="32">
        <v>35.97</v>
      </c>
      <c r="H379" s="32" t="s">
        <v>862</v>
      </c>
    </row>
    <row r="380" spans="1:8" ht="15" customHeight="1">
      <c r="A380" s="85">
        <v>45280</v>
      </c>
      <c r="B380" s="32" t="s">
        <v>1360</v>
      </c>
      <c r="C380" s="31" t="s">
        <v>1361</v>
      </c>
      <c r="D380" s="31" t="s">
        <v>1399</v>
      </c>
      <c r="E380" s="31" t="s">
        <v>575</v>
      </c>
      <c r="F380" s="86">
        <v>600000</v>
      </c>
      <c r="G380" s="32">
        <v>880</v>
      </c>
      <c r="H380" s="32" t="s">
        <v>862</v>
      </c>
    </row>
    <row r="381" spans="1:8" ht="15" customHeight="1">
      <c r="A381" s="85">
        <v>45280</v>
      </c>
      <c r="B381" s="32" t="s">
        <v>1363</v>
      </c>
      <c r="C381" s="31" t="s">
        <v>1364</v>
      </c>
      <c r="D381" s="31" t="s">
        <v>576</v>
      </c>
      <c r="E381" s="31" t="s">
        <v>575</v>
      </c>
      <c r="F381" s="86">
        <v>858114</v>
      </c>
      <c r="G381" s="32">
        <v>135.74</v>
      </c>
      <c r="H381" s="32" t="s">
        <v>862</v>
      </c>
    </row>
    <row r="382" spans="1:8" ht="15" customHeight="1">
      <c r="A382" s="85">
        <v>45280</v>
      </c>
      <c r="B382" s="32" t="s">
        <v>1365</v>
      </c>
      <c r="C382" s="31" t="s">
        <v>1366</v>
      </c>
      <c r="D382" s="31" t="s">
        <v>1367</v>
      </c>
      <c r="E382" s="31" t="s">
        <v>575</v>
      </c>
      <c r="F382" s="86">
        <v>63239</v>
      </c>
      <c r="G382" s="32">
        <v>67.180000000000007</v>
      </c>
      <c r="H382" s="32" t="s">
        <v>862</v>
      </c>
    </row>
    <row r="383" spans="1:8" ht="15" customHeight="1">
      <c r="A383" s="85">
        <v>45280</v>
      </c>
      <c r="B383" s="32" t="s">
        <v>1365</v>
      </c>
      <c r="C383" s="31" t="s">
        <v>1366</v>
      </c>
      <c r="D383" s="31" t="s">
        <v>1110</v>
      </c>
      <c r="E383" s="31" t="s">
        <v>575</v>
      </c>
      <c r="F383" s="86">
        <v>40207</v>
      </c>
      <c r="G383" s="32">
        <v>68.069999999999993</v>
      </c>
      <c r="H383" s="32" t="s">
        <v>862</v>
      </c>
    </row>
    <row r="384" spans="1:8" ht="15" customHeight="1">
      <c r="A384" s="85">
        <v>45280</v>
      </c>
      <c r="B384" s="32" t="s">
        <v>1129</v>
      </c>
      <c r="C384" s="31" t="s">
        <v>1130</v>
      </c>
      <c r="D384" s="31" t="s">
        <v>890</v>
      </c>
      <c r="E384" s="31" t="s">
        <v>575</v>
      </c>
      <c r="F384" s="86">
        <v>474671</v>
      </c>
      <c r="G384" s="32">
        <v>135.66999999999999</v>
      </c>
      <c r="H384" s="32" t="s">
        <v>862</v>
      </c>
    </row>
    <row r="385" spans="1:8" ht="15" customHeight="1">
      <c r="A385" s="85">
        <v>45280</v>
      </c>
      <c r="B385" s="32" t="s">
        <v>1129</v>
      </c>
      <c r="C385" s="31" t="s">
        <v>1130</v>
      </c>
      <c r="D385" s="31" t="s">
        <v>576</v>
      </c>
      <c r="E385" s="31" t="s">
        <v>575</v>
      </c>
      <c r="F385" s="86">
        <v>456162</v>
      </c>
      <c r="G385" s="32">
        <v>137.15</v>
      </c>
      <c r="H385" s="32" t="s">
        <v>862</v>
      </c>
    </row>
    <row r="386" spans="1:8" ht="15" customHeight="1">
      <c r="A386" s="85">
        <v>45280</v>
      </c>
      <c r="B386" s="32" t="s">
        <v>1065</v>
      </c>
      <c r="C386" s="31" t="s">
        <v>1081</v>
      </c>
      <c r="D386" s="31" t="s">
        <v>884</v>
      </c>
      <c r="E386" s="31" t="s">
        <v>575</v>
      </c>
      <c r="F386" s="86">
        <v>67189</v>
      </c>
      <c r="G386" s="32">
        <v>129.49</v>
      </c>
      <c r="H386" s="32" t="s">
        <v>862</v>
      </c>
    </row>
    <row r="387" spans="1:8" ht="15" customHeight="1">
      <c r="A387" s="85">
        <v>45280</v>
      </c>
      <c r="B387" s="32" t="s">
        <v>1240</v>
      </c>
      <c r="C387" s="31" t="s">
        <v>1368</v>
      </c>
      <c r="D387" s="31" t="s">
        <v>1262</v>
      </c>
      <c r="E387" s="31" t="s">
        <v>575</v>
      </c>
      <c r="F387" s="86">
        <v>756009</v>
      </c>
      <c r="G387" s="32">
        <v>358.15</v>
      </c>
      <c r="H387" s="32" t="s">
        <v>862</v>
      </c>
    </row>
    <row r="388" spans="1:8" ht="15" customHeight="1">
      <c r="A388" s="85">
        <v>45280</v>
      </c>
      <c r="B388" s="32" t="s">
        <v>1240</v>
      </c>
      <c r="C388" s="31" t="s">
        <v>1368</v>
      </c>
      <c r="D388" s="31" t="s">
        <v>963</v>
      </c>
      <c r="E388" s="31" t="s">
        <v>575</v>
      </c>
      <c r="F388" s="86">
        <v>353498</v>
      </c>
      <c r="G388" s="32">
        <v>352.88</v>
      </c>
      <c r="H388" s="32" t="s">
        <v>862</v>
      </c>
    </row>
    <row r="389" spans="1:8" ht="15" customHeight="1">
      <c r="A389" s="85">
        <v>45280</v>
      </c>
      <c r="B389" s="32" t="s">
        <v>1240</v>
      </c>
      <c r="C389" s="31" t="s">
        <v>1368</v>
      </c>
      <c r="D389" s="31" t="s">
        <v>1180</v>
      </c>
      <c r="E389" s="31" t="s">
        <v>575</v>
      </c>
      <c r="F389" s="86">
        <v>1336071</v>
      </c>
      <c r="G389" s="32">
        <v>351.09</v>
      </c>
      <c r="H389" s="32" t="s">
        <v>862</v>
      </c>
    </row>
    <row r="390" spans="1:8" ht="15" customHeight="1">
      <c r="A390" s="85">
        <v>45280</v>
      </c>
      <c r="B390" s="32" t="s">
        <v>1240</v>
      </c>
      <c r="C390" s="31" t="s">
        <v>1368</v>
      </c>
      <c r="D390" s="31" t="s">
        <v>576</v>
      </c>
      <c r="E390" s="31" t="s">
        <v>575</v>
      </c>
      <c r="F390" s="86">
        <v>840295</v>
      </c>
      <c r="G390" s="32">
        <v>351.53</v>
      </c>
      <c r="H390" s="32" t="s">
        <v>862</v>
      </c>
    </row>
    <row r="391" spans="1:8" ht="15" customHeight="1">
      <c r="A391" s="85">
        <v>45280</v>
      </c>
      <c r="B391" s="32" t="s">
        <v>1369</v>
      </c>
      <c r="C391" s="31" t="s">
        <v>1370</v>
      </c>
      <c r="D391" s="31" t="s">
        <v>576</v>
      </c>
      <c r="E391" s="31" t="s">
        <v>575</v>
      </c>
      <c r="F391" s="86">
        <v>1572680</v>
      </c>
      <c r="G391" s="32">
        <v>105.02</v>
      </c>
      <c r="H391" s="32" t="s">
        <v>862</v>
      </c>
    </row>
    <row r="392" spans="1:8" ht="15" customHeight="1">
      <c r="A392" s="85">
        <v>45280</v>
      </c>
      <c r="B392" s="32" t="s">
        <v>1082</v>
      </c>
      <c r="C392" s="31" t="s">
        <v>1083</v>
      </c>
      <c r="D392" s="31" t="s">
        <v>576</v>
      </c>
      <c r="E392" s="31" t="s">
        <v>575</v>
      </c>
      <c r="F392" s="86">
        <v>854503</v>
      </c>
      <c r="G392" s="32">
        <v>108.1</v>
      </c>
      <c r="H392" s="32" t="s">
        <v>862</v>
      </c>
    </row>
    <row r="393" spans="1:8" ht="15" customHeight="1">
      <c r="A393" s="85">
        <v>45280</v>
      </c>
      <c r="B393" s="32" t="s">
        <v>1082</v>
      </c>
      <c r="C393" s="31" t="s">
        <v>1083</v>
      </c>
      <c r="D393" s="31" t="s">
        <v>890</v>
      </c>
      <c r="E393" s="31" t="s">
        <v>575</v>
      </c>
      <c r="F393" s="86">
        <v>478042</v>
      </c>
      <c r="G393" s="32">
        <v>107.89</v>
      </c>
      <c r="H393" s="32" t="s">
        <v>862</v>
      </c>
    </row>
    <row r="394" spans="1:8" ht="15" customHeight="1">
      <c r="A394" s="85">
        <v>45280</v>
      </c>
      <c r="B394" s="32" t="s">
        <v>1400</v>
      </c>
      <c r="C394" s="31" t="s">
        <v>1401</v>
      </c>
      <c r="D394" s="31" t="s">
        <v>1402</v>
      </c>
      <c r="E394" s="31" t="s">
        <v>575</v>
      </c>
      <c r="F394" s="86">
        <v>96160</v>
      </c>
      <c r="G394" s="32">
        <v>200.9</v>
      </c>
      <c r="H394" s="32" t="s">
        <v>862</v>
      </c>
    </row>
    <row r="395" spans="1:8" ht="15" customHeight="1">
      <c r="A395" s="85">
        <v>45280</v>
      </c>
      <c r="B395" s="32" t="s">
        <v>1371</v>
      </c>
      <c r="C395" s="31" t="s">
        <v>1372</v>
      </c>
      <c r="D395" s="31" t="s">
        <v>576</v>
      </c>
      <c r="E395" s="31" t="s">
        <v>575</v>
      </c>
      <c r="F395" s="86">
        <v>117762</v>
      </c>
      <c r="G395" s="32">
        <v>288.56</v>
      </c>
      <c r="H395" s="32" t="s">
        <v>862</v>
      </c>
    </row>
    <row r="396" spans="1:8" ht="15" customHeight="1">
      <c r="A396" s="85">
        <v>45280</v>
      </c>
      <c r="B396" s="32" t="s">
        <v>1131</v>
      </c>
      <c r="C396" s="31" t="s">
        <v>1132</v>
      </c>
      <c r="D396" s="31" t="s">
        <v>890</v>
      </c>
      <c r="E396" s="31" t="s">
        <v>575</v>
      </c>
      <c r="F396" s="86">
        <v>6448630</v>
      </c>
      <c r="G396" s="32">
        <v>19.989999999999998</v>
      </c>
      <c r="H396" s="32" t="s">
        <v>862</v>
      </c>
    </row>
    <row r="397" spans="1:8" ht="15" customHeight="1">
      <c r="A397" s="85">
        <v>45280</v>
      </c>
      <c r="B397" s="32" t="s">
        <v>1133</v>
      </c>
      <c r="C397" s="31" t="s">
        <v>1134</v>
      </c>
      <c r="D397" s="31" t="s">
        <v>1373</v>
      </c>
      <c r="E397" s="31" t="s">
        <v>575</v>
      </c>
      <c r="F397" s="86">
        <v>6742557</v>
      </c>
      <c r="G397" s="32">
        <v>3.9</v>
      </c>
      <c r="H397" s="32" t="s">
        <v>862</v>
      </c>
    </row>
    <row r="398" spans="1:8" ht="15" customHeight="1">
      <c r="A398" s="85">
        <v>45280</v>
      </c>
      <c r="B398" s="32" t="s">
        <v>1133</v>
      </c>
      <c r="C398" s="31" t="s">
        <v>1134</v>
      </c>
      <c r="D398" s="31" t="s">
        <v>1374</v>
      </c>
      <c r="E398" s="31" t="s">
        <v>575</v>
      </c>
      <c r="F398" s="86">
        <v>7585491</v>
      </c>
      <c r="G398" s="32">
        <v>3.85</v>
      </c>
      <c r="H398" s="32" t="s">
        <v>862</v>
      </c>
    </row>
    <row r="399" spans="1:8" ht="15" customHeight="1">
      <c r="A399" s="85">
        <v>45280</v>
      </c>
      <c r="B399" s="32" t="s">
        <v>1133</v>
      </c>
      <c r="C399" s="31" t="s">
        <v>1134</v>
      </c>
      <c r="D399" s="31" t="s">
        <v>1078</v>
      </c>
      <c r="E399" s="31" t="s">
        <v>575</v>
      </c>
      <c r="F399" s="86">
        <v>7553896</v>
      </c>
      <c r="G399" s="32">
        <v>3.88</v>
      </c>
      <c r="H399" s="32" t="s">
        <v>862</v>
      </c>
    </row>
    <row r="400" spans="1:8" ht="15" customHeight="1">
      <c r="A400" s="85">
        <v>45280</v>
      </c>
      <c r="B400" s="32" t="s">
        <v>1133</v>
      </c>
      <c r="C400" s="31" t="s">
        <v>1134</v>
      </c>
      <c r="D400" s="31" t="s">
        <v>984</v>
      </c>
      <c r="E400" s="31" t="s">
        <v>575</v>
      </c>
      <c r="F400" s="86">
        <v>9091893</v>
      </c>
      <c r="G400" s="32">
        <v>3.97</v>
      </c>
      <c r="H400" s="32" t="s">
        <v>862</v>
      </c>
    </row>
    <row r="401" spans="1:8" ht="15" customHeight="1">
      <c r="A401" s="85">
        <v>45280</v>
      </c>
      <c r="B401" s="32" t="s">
        <v>1084</v>
      </c>
      <c r="C401" s="31" t="s">
        <v>1085</v>
      </c>
      <c r="D401" s="31" t="s">
        <v>1086</v>
      </c>
      <c r="E401" s="31" t="s">
        <v>575</v>
      </c>
      <c r="F401" s="86">
        <v>14718902</v>
      </c>
      <c r="G401" s="32">
        <v>5.01</v>
      </c>
      <c r="H401" s="32" t="s">
        <v>862</v>
      </c>
    </row>
    <row r="402" spans="1:8" ht="15" customHeight="1">
      <c r="A402" s="85"/>
      <c r="B402" s="32"/>
      <c r="C402" s="31"/>
      <c r="D402" s="31"/>
      <c r="E402" s="31"/>
      <c r="F402" s="86"/>
      <c r="G402" s="32"/>
      <c r="H402" s="32"/>
    </row>
    <row r="403" spans="1:8" ht="15" customHeight="1">
      <c r="A403" s="85"/>
      <c r="B403" s="32"/>
      <c r="C403" s="31"/>
      <c r="D403" s="31"/>
      <c r="E403" s="31"/>
      <c r="F403" s="86"/>
      <c r="G403" s="32"/>
      <c r="H403" s="32"/>
    </row>
    <row r="404" spans="1:8" ht="15" customHeight="1">
      <c r="A404" s="85"/>
      <c r="B404" s="32"/>
      <c r="C404" s="31"/>
      <c r="D404" s="31"/>
      <c r="E404" s="31"/>
      <c r="F404" s="86"/>
      <c r="G404" s="32"/>
      <c r="H404" s="32"/>
    </row>
    <row r="405" spans="1:8" ht="15" customHeight="1">
      <c r="A405" s="85"/>
      <c r="B405" s="32"/>
      <c r="C405" s="31"/>
      <c r="D405" s="31"/>
      <c r="E405" s="31"/>
      <c r="F405" s="86"/>
      <c r="G405" s="32"/>
      <c r="H405" s="32"/>
    </row>
    <row r="406" spans="1:8" ht="15" customHeight="1">
      <c r="A406" s="85"/>
      <c r="B406" s="32"/>
      <c r="C406" s="31"/>
      <c r="D406" s="31"/>
      <c r="E406" s="31"/>
      <c r="F406" s="86"/>
      <c r="G406" s="32"/>
      <c r="H406" s="32"/>
    </row>
    <row r="407" spans="1:8" ht="15" customHeight="1">
      <c r="A407" s="85"/>
      <c r="B407" s="32"/>
      <c r="C407" s="31"/>
      <c r="D407" s="31"/>
      <c r="E407" s="31"/>
      <c r="F407" s="86"/>
      <c r="G407" s="32"/>
      <c r="H407" s="32"/>
    </row>
    <row r="408" spans="1:8" ht="15" customHeight="1">
      <c r="A408" s="85"/>
      <c r="B408" s="32"/>
      <c r="C408" s="31"/>
      <c r="D408" s="31"/>
      <c r="E408" s="31"/>
      <c r="F408" s="86"/>
      <c r="G408" s="32"/>
      <c r="H408" s="32"/>
    </row>
    <row r="409" spans="1:8" ht="15" customHeight="1">
      <c r="A409" s="85"/>
      <c r="B409" s="32"/>
      <c r="C409" s="31"/>
      <c r="D409" s="31"/>
      <c r="E409" s="31"/>
      <c r="F409" s="86"/>
      <c r="G409" s="32"/>
      <c r="H409" s="32"/>
    </row>
    <row r="410" spans="1:8" ht="15" customHeight="1">
      <c r="A410" s="85"/>
      <c r="B410" s="32"/>
      <c r="C410" s="31"/>
      <c r="D410" s="31"/>
      <c r="E410" s="31"/>
      <c r="F410" s="86"/>
      <c r="G410" s="32"/>
      <c r="H410" s="32"/>
    </row>
    <row r="411" spans="1:8" ht="15" customHeight="1">
      <c r="A411" s="85"/>
      <c r="B411" s="32"/>
      <c r="C411" s="31"/>
      <c r="D411" s="31"/>
      <c r="E411" s="31"/>
      <c r="F411" s="86"/>
      <c r="G411" s="32"/>
      <c r="H411" s="32"/>
    </row>
    <row r="412" spans="1:8" ht="15" customHeight="1">
      <c r="A412" s="85"/>
      <c r="B412" s="32"/>
      <c r="C412" s="31"/>
      <c r="D412" s="31"/>
      <c r="E412" s="31"/>
      <c r="F412" s="86"/>
      <c r="G412" s="32"/>
      <c r="H412" s="32"/>
    </row>
    <row r="413" spans="1:8" ht="15" customHeight="1">
      <c r="A413" s="85"/>
      <c r="B413" s="32"/>
      <c r="C413" s="31"/>
      <c r="D413" s="31"/>
      <c r="E413" s="31"/>
      <c r="F413" s="86"/>
      <c r="G413" s="32"/>
      <c r="H413" s="32"/>
    </row>
    <row r="414" spans="1:8" ht="15" customHeight="1">
      <c r="A414" s="85"/>
      <c r="B414" s="32"/>
      <c r="C414" s="31"/>
      <c r="D414" s="31"/>
      <c r="E414" s="31"/>
      <c r="F414" s="86"/>
      <c r="G414" s="32"/>
      <c r="H414" s="32"/>
    </row>
    <row r="415" spans="1:8" ht="15" customHeight="1">
      <c r="A415" s="85"/>
      <c r="B415" s="32"/>
      <c r="C415" s="31"/>
      <c r="D415" s="31"/>
      <c r="E415" s="31"/>
      <c r="F415" s="86"/>
      <c r="G415" s="32"/>
      <c r="H415" s="32"/>
    </row>
    <row r="416" spans="1:8" ht="15" customHeight="1">
      <c r="A416" s="85"/>
      <c r="B416" s="32"/>
      <c r="C416" s="31"/>
      <c r="D416" s="31"/>
      <c r="E416" s="31"/>
      <c r="F416" s="86"/>
      <c r="G416" s="32"/>
      <c r="H416" s="32"/>
    </row>
    <row r="417" spans="1:8" ht="15" customHeight="1">
      <c r="A417" s="85"/>
      <c r="B417" s="32"/>
      <c r="C417" s="31"/>
      <c r="D417" s="31"/>
      <c r="E417" s="31"/>
      <c r="F417" s="86"/>
      <c r="G417" s="32"/>
      <c r="H417" s="32"/>
    </row>
    <row r="418" spans="1:8" ht="15" customHeight="1">
      <c r="A418" s="85"/>
      <c r="B418" s="32"/>
      <c r="C418" s="31"/>
      <c r="D418" s="31"/>
      <c r="E418" s="31"/>
      <c r="F418" s="86"/>
      <c r="G418" s="32"/>
      <c r="H418" s="32"/>
    </row>
    <row r="419" spans="1:8" ht="15" customHeight="1">
      <c r="A419" s="85"/>
      <c r="B419" s="32"/>
      <c r="C419" s="31"/>
      <c r="D419" s="31"/>
      <c r="E419" s="31"/>
      <c r="F419" s="86"/>
      <c r="G419" s="32"/>
      <c r="H419" s="32"/>
    </row>
    <row r="420" spans="1:8" ht="15" customHeight="1">
      <c r="A420" s="85"/>
      <c r="B420" s="32"/>
      <c r="C420" s="31"/>
      <c r="D420" s="31"/>
      <c r="E420" s="31"/>
      <c r="F420" s="86"/>
      <c r="G420" s="32"/>
      <c r="H420" s="32"/>
    </row>
    <row r="421" spans="1:8" ht="15" customHeight="1">
      <c r="A421" s="85"/>
      <c r="B421" s="32"/>
      <c r="C421" s="31"/>
      <c r="D421" s="31"/>
      <c r="E421" s="31"/>
      <c r="F421" s="86"/>
      <c r="G421" s="32"/>
      <c r="H421" s="32"/>
    </row>
    <row r="422" spans="1:8" ht="15" customHeight="1">
      <c r="A422" s="85"/>
      <c r="B422" s="32"/>
      <c r="C422" s="31"/>
      <c r="D422" s="31"/>
      <c r="E422" s="31"/>
      <c r="F422" s="86"/>
      <c r="G422" s="32"/>
      <c r="H422" s="32"/>
    </row>
    <row r="423" spans="1:8" ht="15" customHeight="1">
      <c r="A423" s="85"/>
      <c r="B423" s="32"/>
      <c r="C423" s="31"/>
      <c r="D423" s="31"/>
      <c r="E423" s="31"/>
      <c r="F423" s="86"/>
      <c r="G423" s="32"/>
      <c r="H423" s="32"/>
    </row>
    <row r="424" spans="1:8" ht="15" customHeight="1">
      <c r="A424" s="85"/>
      <c r="B424" s="32"/>
      <c r="C424" s="31"/>
      <c r="D424" s="31"/>
      <c r="E424" s="31"/>
      <c r="F424" s="86"/>
      <c r="G424" s="32"/>
      <c r="H424" s="32"/>
    </row>
    <row r="425" spans="1:8" ht="15" customHeight="1">
      <c r="A425" s="85"/>
      <c r="B425" s="32"/>
      <c r="C425" s="31"/>
      <c r="D425" s="31"/>
      <c r="E425" s="31"/>
      <c r="F425" s="86"/>
      <c r="G425" s="32"/>
      <c r="H425" s="32"/>
    </row>
    <row r="426" spans="1:8" ht="15" customHeight="1">
      <c r="A426" s="85"/>
      <c r="B426" s="32"/>
      <c r="C426" s="31"/>
      <c r="D426" s="31"/>
      <c r="E426" s="31"/>
      <c r="F426" s="86"/>
      <c r="G426" s="32"/>
      <c r="H426" s="32"/>
    </row>
    <row r="427" spans="1:8" ht="15" customHeight="1">
      <c r="A427" s="85"/>
      <c r="B427" s="32"/>
      <c r="C427" s="31"/>
      <c r="D427" s="31"/>
      <c r="E427" s="31"/>
      <c r="F427" s="86"/>
      <c r="G427" s="32"/>
      <c r="H427" s="32"/>
    </row>
    <row r="428" spans="1:8" ht="15" customHeight="1">
      <c r="A428" s="85"/>
      <c r="B428" s="32"/>
      <c r="C428" s="31"/>
      <c r="D428" s="31"/>
      <c r="E428" s="31"/>
      <c r="F428" s="86"/>
      <c r="G428" s="32"/>
      <c r="H428" s="32"/>
    </row>
    <row r="429" spans="1:8" ht="15" customHeight="1">
      <c r="A429" s="85"/>
      <c r="B429" s="32"/>
      <c r="C429" s="31"/>
      <c r="D429" s="31"/>
      <c r="E429" s="31"/>
      <c r="F429" s="86"/>
      <c r="G429" s="32"/>
      <c r="H429" s="32"/>
    </row>
    <row r="430" spans="1:8" ht="15" customHeight="1">
      <c r="A430" s="85"/>
      <c r="B430" s="32"/>
      <c r="C430" s="31"/>
      <c r="D430" s="31"/>
      <c r="E430" s="31"/>
      <c r="F430" s="86"/>
      <c r="G430" s="32"/>
      <c r="H430" s="32"/>
    </row>
    <row r="431" spans="1:8" ht="15" customHeight="1">
      <c r="A431" s="85"/>
      <c r="B431" s="32"/>
      <c r="C431" s="31"/>
      <c r="D431" s="31"/>
      <c r="E431" s="31"/>
      <c r="F431" s="86"/>
      <c r="G431" s="32"/>
      <c r="H431" s="32"/>
    </row>
    <row r="432" spans="1:8" ht="15" customHeight="1">
      <c r="A432" s="85"/>
      <c r="B432" s="32"/>
      <c r="C432" s="31"/>
      <c r="D432" s="31"/>
      <c r="E432" s="31"/>
      <c r="F432" s="86"/>
      <c r="G432" s="32"/>
      <c r="H432" s="32"/>
    </row>
    <row r="433" spans="1:8" ht="15" customHeight="1">
      <c r="A433" s="85"/>
      <c r="B433" s="32"/>
      <c r="C433" s="31"/>
      <c r="D433" s="31"/>
      <c r="E433" s="31"/>
      <c r="F433" s="86"/>
      <c r="G433" s="32"/>
      <c r="H433" s="32"/>
    </row>
    <row r="434" spans="1:8" ht="15" customHeight="1">
      <c r="A434" s="85"/>
      <c r="B434" s="32"/>
      <c r="C434" s="31"/>
      <c r="D434" s="31"/>
      <c r="E434" s="31"/>
      <c r="F434" s="86"/>
      <c r="G434" s="32"/>
      <c r="H434" s="32"/>
    </row>
    <row r="435" spans="1:8" ht="15" customHeight="1">
      <c r="A435" s="85"/>
      <c r="B435" s="32"/>
      <c r="C435" s="31"/>
      <c r="D435" s="31"/>
      <c r="E435" s="31"/>
      <c r="F435" s="86"/>
      <c r="G435" s="32"/>
      <c r="H435" s="32"/>
    </row>
    <row r="436" spans="1:8" ht="15" customHeight="1">
      <c r="A436" s="85"/>
      <c r="B436" s="32"/>
      <c r="C436" s="31"/>
      <c r="D436" s="31"/>
      <c r="E436" s="31"/>
      <c r="F436" s="86"/>
      <c r="G436" s="32"/>
      <c r="H436" s="32"/>
    </row>
    <row r="437" spans="1:8" ht="15" customHeight="1">
      <c r="A437" s="85"/>
      <c r="B437" s="32"/>
      <c r="C437" s="31"/>
      <c r="D437" s="31"/>
      <c r="E437" s="31"/>
      <c r="F437" s="86"/>
      <c r="G437" s="32"/>
      <c r="H437" s="32"/>
    </row>
    <row r="438" spans="1:8" ht="15" customHeight="1">
      <c r="A438" s="85"/>
      <c r="B438" s="32"/>
      <c r="C438" s="31"/>
      <c r="D438" s="31"/>
      <c r="E438" s="31"/>
      <c r="F438" s="86"/>
      <c r="G438" s="32"/>
      <c r="H438" s="32"/>
    </row>
    <row r="439" spans="1:8" ht="15" customHeight="1">
      <c r="A439" s="85"/>
      <c r="B439" s="32"/>
      <c r="C439" s="31"/>
      <c r="D439" s="31"/>
      <c r="E439" s="31"/>
      <c r="F439" s="86"/>
      <c r="G439" s="32"/>
      <c r="H439" s="32"/>
    </row>
    <row r="440" spans="1:8" ht="15" customHeight="1">
      <c r="A440" s="85"/>
      <c r="B440" s="32"/>
      <c r="C440" s="31"/>
      <c r="D440" s="31"/>
      <c r="E440" s="31"/>
      <c r="F440" s="86"/>
      <c r="G440" s="32"/>
      <c r="H440" s="32"/>
    </row>
    <row r="441" spans="1:8" ht="15" customHeight="1">
      <c r="A441" s="85"/>
      <c r="B441" s="32"/>
      <c r="C441" s="31"/>
      <c r="D441" s="31"/>
      <c r="E441" s="31"/>
      <c r="F441" s="86"/>
      <c r="G441" s="32"/>
      <c r="H441" s="32"/>
    </row>
    <row r="442" spans="1:8" ht="15" customHeight="1">
      <c r="A442" s="85"/>
      <c r="B442" s="32"/>
      <c r="C442" s="31"/>
      <c r="D442" s="31"/>
      <c r="E442" s="31"/>
      <c r="F442" s="86"/>
      <c r="G442" s="32"/>
      <c r="H442" s="32"/>
    </row>
    <row r="443" spans="1:8" ht="15" customHeight="1">
      <c r="A443" s="85"/>
      <c r="B443" s="32"/>
      <c r="C443" s="31"/>
      <c r="D443" s="31"/>
      <c r="E443" s="31"/>
      <c r="F443" s="86"/>
      <c r="G443" s="32"/>
      <c r="H443" s="32"/>
    </row>
    <row r="444" spans="1:8" ht="15" customHeight="1">
      <c r="A444" s="85"/>
      <c r="B444" s="32"/>
      <c r="C444" s="31"/>
      <c r="D444" s="31"/>
      <c r="E444" s="31"/>
      <c r="F444" s="86"/>
      <c r="G444" s="32"/>
      <c r="H444" s="32"/>
    </row>
    <row r="445" spans="1:8" ht="15" customHeight="1">
      <c r="A445" s="85"/>
      <c r="B445" s="32"/>
      <c r="C445" s="31"/>
      <c r="D445" s="31"/>
      <c r="E445" s="31"/>
      <c r="F445" s="86"/>
      <c r="G445" s="32"/>
      <c r="H445" s="32"/>
    </row>
    <row r="446" spans="1:8" ht="15" customHeight="1">
      <c r="A446" s="85"/>
      <c r="B446" s="32"/>
      <c r="C446" s="31"/>
      <c r="D446" s="31"/>
      <c r="E446" s="31"/>
      <c r="F446" s="86"/>
      <c r="G446" s="32"/>
      <c r="H446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3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45281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965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290.60000000000002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993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947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930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106.55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170</v>
      </c>
      <c r="Q16" s="275"/>
      <c r="S16" s="37" t="s">
        <v>785</v>
      </c>
    </row>
    <row r="17" spans="1:1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926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1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35.4</v>
      </c>
      <c r="Q18" s="275"/>
      <c r="S18" s="37" t="s">
        <v>593</v>
      </c>
    </row>
    <row r="19" spans="1:1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937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1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966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1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991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1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927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1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951</v>
      </c>
      <c r="G23" s="222">
        <v>254</v>
      </c>
      <c r="H23" s="220"/>
      <c r="I23" s="220" t="s">
        <v>944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257.95</v>
      </c>
      <c r="Q23" s="275"/>
      <c r="S23" s="37" t="s">
        <v>593</v>
      </c>
    </row>
    <row r="24" spans="1:1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986</v>
      </c>
      <c r="G24" s="222">
        <v>1870</v>
      </c>
      <c r="H24" s="220"/>
      <c r="I24" s="220" t="s">
        <v>987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1930.05</v>
      </c>
      <c r="Q24" s="275"/>
      <c r="S24" s="37" t="s">
        <v>593</v>
      </c>
    </row>
    <row r="25" spans="1:1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1015</v>
      </c>
      <c r="J25" s="286" t="s">
        <v>1059</v>
      </c>
      <c r="K25" s="286">
        <f t="shared" ref="K25" si="18">H25-F25</f>
        <v>90</v>
      </c>
      <c r="L25" s="287">
        <f>(F25*-0.3)/100</f>
        <v>-4.41</v>
      </c>
      <c r="M25" s="288">
        <f t="shared" ref="M25" si="19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1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1025</v>
      </c>
      <c r="G26" s="222">
        <v>355</v>
      </c>
      <c r="H26" s="220"/>
      <c r="I26" s="220" t="s">
        <v>1026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382.2</v>
      </c>
      <c r="Q26" s="275"/>
      <c r="S26" s="37" t="s">
        <v>593</v>
      </c>
    </row>
    <row r="27" spans="1:1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1056</v>
      </c>
      <c r="G27" s="222">
        <v>593</v>
      </c>
      <c r="H27" s="220"/>
      <c r="I27" s="220" t="s">
        <v>1057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636.45000000000005</v>
      </c>
      <c r="Q27" s="275"/>
      <c r="S27" s="37"/>
    </row>
    <row r="28" spans="1:19" ht="15" customHeight="1">
      <c r="A28" s="281">
        <v>19</v>
      </c>
      <c r="B28" s="282">
        <v>45278</v>
      </c>
      <c r="C28" s="283"/>
      <c r="D28" s="284" t="s">
        <v>386</v>
      </c>
      <c r="E28" s="285" t="s">
        <v>591</v>
      </c>
      <c r="F28" s="223">
        <v>1510</v>
      </c>
      <c r="G28" s="218">
        <v>1390</v>
      </c>
      <c r="H28" s="223">
        <v>1591</v>
      </c>
      <c r="I28" s="223" t="s">
        <v>1058</v>
      </c>
      <c r="J28" s="286" t="s">
        <v>1405</v>
      </c>
      <c r="K28" s="286">
        <f t="shared" ref="K28" si="20">H28-F28</f>
        <v>81</v>
      </c>
      <c r="L28" s="287">
        <f>(F28*-0.3)/100</f>
        <v>-4.53</v>
      </c>
      <c r="M28" s="288">
        <f t="shared" ref="M28" si="21">(K28+L28)/F28</f>
        <v>5.0642384105960267E-2</v>
      </c>
      <c r="N28" s="286" t="s">
        <v>594</v>
      </c>
      <c r="O28" s="289">
        <v>45280</v>
      </c>
      <c r="P28" s="290"/>
      <c r="Q28" s="275"/>
      <c r="S28" s="37"/>
    </row>
    <row r="29" spans="1:19" ht="15" customHeight="1">
      <c r="A29" s="225">
        <v>20</v>
      </c>
      <c r="B29" s="221">
        <v>45280</v>
      </c>
      <c r="C29" s="226"/>
      <c r="D29" s="230" t="s">
        <v>353</v>
      </c>
      <c r="E29" s="227" t="s">
        <v>591</v>
      </c>
      <c r="F29" s="220" t="s">
        <v>1413</v>
      </c>
      <c r="G29" s="222">
        <v>1035</v>
      </c>
      <c r="H29" s="220"/>
      <c r="I29" s="220" t="s">
        <v>1414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1111.5</v>
      </c>
      <c r="Q29" s="275"/>
      <c r="S29" s="37"/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24"/>
      <c r="Q30" s="275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75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7"/>
      <c r="B38" s="237"/>
      <c r="C38" s="237"/>
      <c r="D38" s="237"/>
      <c r="E38" s="238"/>
      <c r="F38" s="238"/>
      <c r="G38" s="238"/>
      <c r="H38" s="238"/>
      <c r="I38" s="238"/>
      <c r="J38" s="239"/>
      <c r="K38" s="240"/>
      <c r="L38" s="240"/>
      <c r="M38" s="238"/>
      <c r="N38" s="241"/>
      <c r="O38" s="242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605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606</v>
      </c>
      <c r="L41" s="97" t="s">
        <v>586</v>
      </c>
      <c r="M41" s="139" t="s">
        <v>607</v>
      </c>
      <c r="N41" s="95" t="s">
        <v>608</v>
      </c>
      <c r="O41" s="94" t="s">
        <v>588</v>
      </c>
      <c r="P41" s="96" t="s">
        <v>589</v>
      </c>
      <c r="Q41" s="279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3">
        <v>1</v>
      </c>
      <c r="B42" s="277">
        <v>45259</v>
      </c>
      <c r="C42" s="251"/>
      <c r="D42" s="251" t="s">
        <v>905</v>
      </c>
      <c r="E42" s="223" t="s">
        <v>603</v>
      </c>
      <c r="F42" s="223">
        <v>574</v>
      </c>
      <c r="G42" s="223">
        <v>566</v>
      </c>
      <c r="H42" s="223">
        <v>584.5</v>
      </c>
      <c r="I42" s="218" t="s">
        <v>906</v>
      </c>
      <c r="J42" s="301" t="s">
        <v>930</v>
      </c>
      <c r="K42" s="234">
        <f t="shared" ref="K42" si="22">H42-F42</f>
        <v>10.5</v>
      </c>
      <c r="L42" s="280">
        <f t="shared" ref="L42" si="23">(H42*N42)*0.03%</f>
        <v>227.95499999999998</v>
      </c>
      <c r="M42" s="235">
        <f t="shared" ref="M42" si="24">(K42*N42)-L42</f>
        <v>13422.045</v>
      </c>
      <c r="N42" s="234">
        <v>1300</v>
      </c>
      <c r="O42" s="102" t="s">
        <v>594</v>
      </c>
      <c r="P42" s="236">
        <v>45264</v>
      </c>
      <c r="Q42" s="273"/>
      <c r="R42" s="140"/>
      <c r="S42" s="55" t="s">
        <v>925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2</v>
      </c>
      <c r="B43" s="277">
        <v>45259</v>
      </c>
      <c r="C43" s="251"/>
      <c r="D43" s="251" t="s">
        <v>907</v>
      </c>
      <c r="E43" s="223" t="s">
        <v>603</v>
      </c>
      <c r="F43" s="223">
        <v>839.5</v>
      </c>
      <c r="G43" s="223">
        <v>826.5</v>
      </c>
      <c r="H43" s="223">
        <v>885</v>
      </c>
      <c r="I43" s="218" t="s">
        <v>908</v>
      </c>
      <c r="J43" s="301" t="s">
        <v>928</v>
      </c>
      <c r="K43" s="234">
        <f t="shared" ref="K43" si="25">H43-F43</f>
        <v>45.5</v>
      </c>
      <c r="L43" s="280">
        <f t="shared" ref="L43" si="26">(H43*N43)*0.03%</f>
        <v>212.39999999999998</v>
      </c>
      <c r="M43" s="235">
        <f t="shared" ref="M43" si="27">(K43*N43)-L43</f>
        <v>36187.599999999999</v>
      </c>
      <c r="N43" s="234">
        <v>800</v>
      </c>
      <c r="O43" s="102" t="s">
        <v>594</v>
      </c>
      <c r="P43" s="236">
        <v>45264</v>
      </c>
      <c r="Q43" s="273"/>
      <c r="R43" s="140"/>
      <c r="S43" s="55" t="s">
        <v>593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3</v>
      </c>
      <c r="B44" s="277">
        <v>45260</v>
      </c>
      <c r="C44" s="251"/>
      <c r="D44" s="251" t="s">
        <v>912</v>
      </c>
      <c r="E44" s="223" t="s">
        <v>603</v>
      </c>
      <c r="F44" s="223">
        <v>20230</v>
      </c>
      <c r="G44" s="223">
        <v>20100</v>
      </c>
      <c r="H44" s="223">
        <v>20335</v>
      </c>
      <c r="I44" s="218" t="s">
        <v>913</v>
      </c>
      <c r="J44" s="301" t="s">
        <v>915</v>
      </c>
      <c r="K44" s="234">
        <f t="shared" ref="K44" si="28">H44-F44</f>
        <v>105</v>
      </c>
      <c r="L44" s="280">
        <f t="shared" ref="L44" si="29">(H44*N44)*0.03%</f>
        <v>305.02499999999998</v>
      </c>
      <c r="M44" s="235">
        <f t="shared" ref="M44" si="30">(K44*N44)-L44</f>
        <v>4944.9750000000004</v>
      </c>
      <c r="N44" s="234">
        <v>50</v>
      </c>
      <c r="O44" s="102" t="s">
        <v>594</v>
      </c>
      <c r="P44" s="236">
        <v>45261</v>
      </c>
      <c r="Q44" s="273"/>
      <c r="R44" s="140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4</v>
      </c>
      <c r="B45" s="277">
        <v>45260</v>
      </c>
      <c r="C45" s="251"/>
      <c r="D45" s="251" t="s">
        <v>909</v>
      </c>
      <c r="E45" s="223" t="s">
        <v>603</v>
      </c>
      <c r="F45" s="223">
        <v>210</v>
      </c>
      <c r="G45" s="223">
        <v>207</v>
      </c>
      <c r="H45" s="223">
        <v>213.2</v>
      </c>
      <c r="I45" s="218" t="s">
        <v>910</v>
      </c>
      <c r="J45" s="301" t="s">
        <v>918</v>
      </c>
      <c r="K45" s="234">
        <f t="shared" ref="K45" si="31">H45-F45</f>
        <v>3.1999999999999886</v>
      </c>
      <c r="L45" s="280">
        <f t="shared" ref="L45" si="32">(H45*N45)*0.03%</f>
        <v>230.25599999999997</v>
      </c>
      <c r="M45" s="235">
        <f t="shared" ref="M45" si="33">(K45*N45)-L45</f>
        <v>11289.743999999961</v>
      </c>
      <c r="N45" s="234">
        <v>3600</v>
      </c>
      <c r="O45" s="102" t="s">
        <v>594</v>
      </c>
      <c r="P45" s="236">
        <v>45261</v>
      </c>
      <c r="Q45" s="273"/>
      <c r="R45" s="140"/>
      <c r="S45" s="55" t="s">
        <v>925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5</v>
      </c>
      <c r="B46" s="277">
        <v>45261</v>
      </c>
      <c r="C46" s="251"/>
      <c r="D46" s="251" t="s">
        <v>919</v>
      </c>
      <c r="E46" s="223" t="s">
        <v>603</v>
      </c>
      <c r="F46" s="223">
        <v>556</v>
      </c>
      <c r="G46" s="223">
        <v>548</v>
      </c>
      <c r="H46" s="223">
        <v>565.5</v>
      </c>
      <c r="I46" s="218" t="s">
        <v>920</v>
      </c>
      <c r="J46" s="301" t="s">
        <v>929</v>
      </c>
      <c r="K46" s="234">
        <f t="shared" ref="K46" si="34">H46-F46</f>
        <v>9.5</v>
      </c>
      <c r="L46" s="280">
        <f t="shared" ref="L46" si="35">(H46*N46)*0.03%</f>
        <v>212.06249999999997</v>
      </c>
      <c r="M46" s="235">
        <f t="shared" ref="M46" si="36">(K46*N46)-L46</f>
        <v>11662.9375</v>
      </c>
      <c r="N46" s="234">
        <v>1250</v>
      </c>
      <c r="O46" s="102" t="s">
        <v>594</v>
      </c>
      <c r="P46" s="236">
        <v>45264</v>
      </c>
      <c r="Q46" s="273"/>
      <c r="R46" s="140"/>
      <c r="S46" s="55" t="s">
        <v>785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6</v>
      </c>
      <c r="B47" s="277">
        <v>45261</v>
      </c>
      <c r="C47" s="251"/>
      <c r="D47" s="251" t="s">
        <v>921</v>
      </c>
      <c r="E47" s="223" t="s">
        <v>603</v>
      </c>
      <c r="F47" s="223">
        <v>23825</v>
      </c>
      <c r="G47" s="223">
        <v>23550</v>
      </c>
      <c r="H47" s="223">
        <v>24075</v>
      </c>
      <c r="I47" s="218" t="s">
        <v>922</v>
      </c>
      <c r="J47" s="301" t="s">
        <v>946</v>
      </c>
      <c r="K47" s="234">
        <f t="shared" ref="K47:K48" si="37">H47-F47</f>
        <v>250</v>
      </c>
      <c r="L47" s="280">
        <f t="shared" ref="L47:L48" si="38">(H47*N47)*0.03%</f>
        <v>288.89999999999998</v>
      </c>
      <c r="M47" s="235">
        <f t="shared" ref="M47:M48" si="39">(K47*N47)-L47</f>
        <v>9711.1</v>
      </c>
      <c r="N47" s="234">
        <v>40</v>
      </c>
      <c r="O47" s="102" t="s">
        <v>594</v>
      </c>
      <c r="P47" s="236">
        <v>45264</v>
      </c>
      <c r="Q47" s="273"/>
      <c r="R47" s="140"/>
      <c r="S47" s="55" t="s">
        <v>925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7</v>
      </c>
      <c r="B48" s="277">
        <v>45264</v>
      </c>
      <c r="C48" s="251"/>
      <c r="D48" s="251" t="s">
        <v>931</v>
      </c>
      <c r="E48" s="223" t="s">
        <v>603</v>
      </c>
      <c r="F48" s="223">
        <v>1162.5</v>
      </c>
      <c r="G48" s="223">
        <v>1143</v>
      </c>
      <c r="H48" s="223">
        <v>1185</v>
      </c>
      <c r="I48" s="218" t="s">
        <v>932</v>
      </c>
      <c r="J48" s="301" t="s">
        <v>954</v>
      </c>
      <c r="K48" s="234">
        <f t="shared" si="37"/>
        <v>22.5</v>
      </c>
      <c r="L48" s="280">
        <f t="shared" si="38"/>
        <v>177.74999999999997</v>
      </c>
      <c r="M48" s="235">
        <f t="shared" si="39"/>
        <v>11072.25</v>
      </c>
      <c r="N48" s="234">
        <v>500</v>
      </c>
      <c r="O48" s="102" t="s">
        <v>594</v>
      </c>
      <c r="P48" s="236">
        <v>45265</v>
      </c>
      <c r="Q48" s="273"/>
      <c r="R48" s="140"/>
      <c r="S48" s="55" t="s">
        <v>925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3">
        <v>8</v>
      </c>
      <c r="B49" s="314">
        <v>45264</v>
      </c>
      <c r="C49" s="315"/>
      <c r="D49" s="315" t="s">
        <v>933</v>
      </c>
      <c r="E49" s="313" t="s">
        <v>603</v>
      </c>
      <c r="F49" s="313">
        <v>5645</v>
      </c>
      <c r="G49" s="313">
        <v>5550</v>
      </c>
      <c r="H49" s="313">
        <v>5610</v>
      </c>
      <c r="I49" s="316" t="s">
        <v>934</v>
      </c>
      <c r="J49" s="324" t="s">
        <v>955</v>
      </c>
      <c r="K49" s="308">
        <f t="shared" ref="K49" si="40">H49-F49</f>
        <v>-35</v>
      </c>
      <c r="L49" s="325">
        <f t="shared" ref="L49" si="41">(H49*N49)*0.03%</f>
        <v>210.37499999999997</v>
      </c>
      <c r="M49" s="310">
        <f t="shared" ref="M49" si="42">(K49*N49)-L49</f>
        <v>-4585.375</v>
      </c>
      <c r="N49" s="308">
        <v>125</v>
      </c>
      <c r="O49" s="311" t="s">
        <v>604</v>
      </c>
      <c r="P49" s="312">
        <v>45265</v>
      </c>
      <c r="Q49" s="273"/>
      <c r="R49" s="140"/>
      <c r="S49" s="55" t="s">
        <v>925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9</v>
      </c>
      <c r="B50" s="277">
        <v>45264</v>
      </c>
      <c r="C50" s="251"/>
      <c r="D50" s="251" t="s">
        <v>921</v>
      </c>
      <c r="E50" s="223" t="s">
        <v>603</v>
      </c>
      <c r="F50" s="223">
        <v>23575</v>
      </c>
      <c r="G50" s="223">
        <v>23300</v>
      </c>
      <c r="H50" s="223">
        <v>23775</v>
      </c>
      <c r="I50" s="218" t="s">
        <v>935</v>
      </c>
      <c r="J50" s="301" t="s">
        <v>952</v>
      </c>
      <c r="K50" s="234">
        <f t="shared" ref="K50:K51" si="43">H50-F50</f>
        <v>200</v>
      </c>
      <c r="L50" s="280">
        <f t="shared" ref="L50:L51" si="44">(H50*N50)*0.03%</f>
        <v>285.29999999999995</v>
      </c>
      <c r="M50" s="235">
        <f t="shared" ref="M50:M51" si="45">(K50*N50)-L50</f>
        <v>7714.7</v>
      </c>
      <c r="N50" s="234">
        <v>40</v>
      </c>
      <c r="O50" s="102" t="s">
        <v>594</v>
      </c>
      <c r="P50" s="236">
        <v>45265</v>
      </c>
      <c r="Q50" s="273"/>
      <c r="R50" s="140"/>
      <c r="S50" s="55" t="s">
        <v>925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3">
        <v>10</v>
      </c>
      <c r="B51" s="314">
        <v>45265</v>
      </c>
      <c r="C51" s="315"/>
      <c r="D51" s="315" t="s">
        <v>921</v>
      </c>
      <c r="E51" s="313" t="s">
        <v>603</v>
      </c>
      <c r="F51" s="313">
        <v>23375</v>
      </c>
      <c r="G51" s="313">
        <v>23100</v>
      </c>
      <c r="H51" s="313">
        <v>23125</v>
      </c>
      <c r="I51" s="316" t="s">
        <v>958</v>
      </c>
      <c r="J51" s="324" t="s">
        <v>964</v>
      </c>
      <c r="K51" s="308">
        <f t="shared" si="43"/>
        <v>-250</v>
      </c>
      <c r="L51" s="325">
        <f t="shared" si="44"/>
        <v>277.5</v>
      </c>
      <c r="M51" s="310">
        <f t="shared" si="45"/>
        <v>-10277.5</v>
      </c>
      <c r="N51" s="308">
        <v>40</v>
      </c>
      <c r="O51" s="311" t="s">
        <v>604</v>
      </c>
      <c r="P51" s="312">
        <v>45266</v>
      </c>
      <c r="Q51" s="273"/>
      <c r="R51" s="140"/>
      <c r="S51" s="55" t="s">
        <v>925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11</v>
      </c>
      <c r="B52" s="277">
        <v>45204</v>
      </c>
      <c r="C52" s="251"/>
      <c r="D52" s="251" t="s">
        <v>959</v>
      </c>
      <c r="E52" s="223" t="s">
        <v>603</v>
      </c>
      <c r="F52" s="223">
        <v>2242.5</v>
      </c>
      <c r="G52" s="223">
        <v>2205</v>
      </c>
      <c r="H52" s="223">
        <v>2267.5</v>
      </c>
      <c r="I52" s="218" t="s">
        <v>960</v>
      </c>
      <c r="J52" s="301" t="s">
        <v>761</v>
      </c>
      <c r="K52" s="234">
        <f t="shared" ref="K52" si="46">H52-F52</f>
        <v>25</v>
      </c>
      <c r="L52" s="280">
        <f t="shared" ref="L52" si="47">(H52*N52)*0.03%</f>
        <v>204.07499999999999</v>
      </c>
      <c r="M52" s="235">
        <f t="shared" ref="M52" si="48">(K52*N52)-L52</f>
        <v>7295.9250000000002</v>
      </c>
      <c r="N52" s="234">
        <v>300</v>
      </c>
      <c r="O52" s="102" t="s">
        <v>594</v>
      </c>
      <c r="P52" s="236">
        <v>45266</v>
      </c>
      <c r="Q52" s="273"/>
      <c r="R52" s="140"/>
      <c r="S52" s="55" t="s">
        <v>925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12</v>
      </c>
      <c r="B53" s="277">
        <v>45266</v>
      </c>
      <c r="C53" s="251"/>
      <c r="D53" s="251" t="s">
        <v>919</v>
      </c>
      <c r="E53" s="223" t="s">
        <v>603</v>
      </c>
      <c r="F53" s="223">
        <v>555</v>
      </c>
      <c r="G53" s="223">
        <v>547</v>
      </c>
      <c r="H53" s="223">
        <v>565</v>
      </c>
      <c r="I53" s="218" t="s">
        <v>967</v>
      </c>
      <c r="J53" s="301" t="s">
        <v>982</v>
      </c>
      <c r="K53" s="234">
        <f t="shared" ref="K53:K54" si="49">H53-F53</f>
        <v>10</v>
      </c>
      <c r="L53" s="280">
        <f t="shared" ref="L53:L55" si="50">(H53*N53)*0.03%</f>
        <v>211.87499999999997</v>
      </c>
      <c r="M53" s="235">
        <f t="shared" ref="M53:M55" si="51">(K53*N53)-L53</f>
        <v>12288.125</v>
      </c>
      <c r="N53" s="234">
        <v>1250</v>
      </c>
      <c r="O53" s="102" t="s">
        <v>594</v>
      </c>
      <c r="P53" s="236">
        <v>45267</v>
      </c>
      <c r="Q53" s="273"/>
      <c r="R53" s="140"/>
      <c r="S53" s="55" t="s">
        <v>785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13</v>
      </c>
      <c r="B54" s="277">
        <v>45266</v>
      </c>
      <c r="C54" s="251"/>
      <c r="D54" s="251" t="s">
        <v>968</v>
      </c>
      <c r="E54" s="223" t="s">
        <v>603</v>
      </c>
      <c r="F54" s="223">
        <v>1331.5</v>
      </c>
      <c r="G54" s="223">
        <v>1312</v>
      </c>
      <c r="H54" s="223">
        <v>1350</v>
      </c>
      <c r="I54" s="218" t="s">
        <v>969</v>
      </c>
      <c r="J54" s="301" t="s">
        <v>983</v>
      </c>
      <c r="K54" s="234">
        <f t="shared" si="49"/>
        <v>18.5</v>
      </c>
      <c r="L54" s="280">
        <f t="shared" si="50"/>
        <v>202.49999999999997</v>
      </c>
      <c r="M54" s="235">
        <f t="shared" si="51"/>
        <v>9047.5</v>
      </c>
      <c r="N54" s="234">
        <v>500</v>
      </c>
      <c r="O54" s="102" t="s">
        <v>594</v>
      </c>
      <c r="P54" s="236">
        <v>45267</v>
      </c>
      <c r="Q54" s="273"/>
      <c r="R54" s="140"/>
      <c r="S54" s="55" t="s">
        <v>925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14</v>
      </c>
      <c r="B55" s="277">
        <v>45267</v>
      </c>
      <c r="C55" s="251"/>
      <c r="D55" s="251" t="s">
        <v>912</v>
      </c>
      <c r="E55" s="223" t="s">
        <v>942</v>
      </c>
      <c r="F55" s="223">
        <v>20985</v>
      </c>
      <c r="G55" s="223">
        <v>21130</v>
      </c>
      <c r="H55" s="223">
        <v>20915</v>
      </c>
      <c r="I55" s="218" t="s">
        <v>972</v>
      </c>
      <c r="J55" s="301" t="s">
        <v>775</v>
      </c>
      <c r="K55" s="234">
        <f>F55-H55</f>
        <v>70</v>
      </c>
      <c r="L55" s="280">
        <f t="shared" si="50"/>
        <v>313.72499999999997</v>
      </c>
      <c r="M55" s="235">
        <f t="shared" si="51"/>
        <v>3186.2750000000001</v>
      </c>
      <c r="N55" s="234">
        <v>50</v>
      </c>
      <c r="O55" s="102" t="s">
        <v>594</v>
      </c>
      <c r="P55" s="330">
        <v>45273</v>
      </c>
      <c r="Q55" s="273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15</v>
      </c>
      <c r="B56" s="314">
        <v>45267</v>
      </c>
      <c r="C56" s="315"/>
      <c r="D56" s="315" t="s">
        <v>973</v>
      </c>
      <c r="E56" s="313" t="s">
        <v>942</v>
      </c>
      <c r="F56" s="313">
        <v>397</v>
      </c>
      <c r="G56" s="313">
        <v>403</v>
      </c>
      <c r="H56" s="313">
        <v>403</v>
      </c>
      <c r="I56" s="316" t="s">
        <v>974</v>
      </c>
      <c r="J56" s="324" t="s">
        <v>988</v>
      </c>
      <c r="K56" s="308">
        <f>F56-H56</f>
        <v>-6</v>
      </c>
      <c r="L56" s="325">
        <f t="shared" ref="L56:L58" si="52">(H56*N56)*0.03%</f>
        <v>241.79999999999998</v>
      </c>
      <c r="M56" s="310">
        <f t="shared" ref="M56:M58" si="53">(K56*N56)-L56</f>
        <v>-12241.8</v>
      </c>
      <c r="N56" s="308">
        <v>2000</v>
      </c>
      <c r="O56" s="311" t="s">
        <v>604</v>
      </c>
      <c r="P56" s="326">
        <v>45268</v>
      </c>
      <c r="Q56" s="273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16</v>
      </c>
      <c r="B57" s="314">
        <v>45267</v>
      </c>
      <c r="C57" s="315"/>
      <c r="D57" s="315" t="s">
        <v>980</v>
      </c>
      <c r="E57" s="313" t="s">
        <v>603</v>
      </c>
      <c r="F57" s="313">
        <v>2727.5</v>
      </c>
      <c r="G57" s="313">
        <v>2690</v>
      </c>
      <c r="H57" s="313">
        <v>2690</v>
      </c>
      <c r="I57" s="316" t="s">
        <v>981</v>
      </c>
      <c r="J57" s="324" t="s">
        <v>989</v>
      </c>
      <c r="K57" s="308">
        <f t="shared" ref="K57:K58" si="54">H57-F57</f>
        <v>-37.5</v>
      </c>
      <c r="L57" s="325">
        <f t="shared" si="52"/>
        <v>242.09999999999997</v>
      </c>
      <c r="M57" s="310">
        <f t="shared" si="53"/>
        <v>-11492.1</v>
      </c>
      <c r="N57" s="327">
        <v>300</v>
      </c>
      <c r="O57" s="311" t="s">
        <v>604</v>
      </c>
      <c r="P57" s="326">
        <v>45268</v>
      </c>
      <c r="Q57" s="273"/>
      <c r="R57" s="140"/>
      <c r="S57" s="55" t="s">
        <v>925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17</v>
      </c>
      <c r="B58" s="277">
        <v>45271</v>
      </c>
      <c r="C58" s="251"/>
      <c r="D58" s="251" t="s">
        <v>931</v>
      </c>
      <c r="E58" s="223" t="s">
        <v>603</v>
      </c>
      <c r="F58" s="223">
        <v>1189</v>
      </c>
      <c r="G58" s="223">
        <v>1169</v>
      </c>
      <c r="H58" s="223">
        <v>1212</v>
      </c>
      <c r="I58" s="218" t="s">
        <v>996</v>
      </c>
      <c r="J58" s="301" t="s">
        <v>1009</v>
      </c>
      <c r="K58" s="234">
        <f t="shared" si="54"/>
        <v>23</v>
      </c>
      <c r="L58" s="280">
        <f t="shared" si="52"/>
        <v>181.79999999999998</v>
      </c>
      <c r="M58" s="235">
        <f t="shared" si="53"/>
        <v>11318.2</v>
      </c>
      <c r="N58" s="234">
        <v>500</v>
      </c>
      <c r="O58" s="102" t="s">
        <v>594</v>
      </c>
      <c r="P58" s="236">
        <v>45272</v>
      </c>
      <c r="Q58" s="273"/>
      <c r="R58" s="140"/>
      <c r="S58" s="55" t="s">
        <v>925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3">
        <v>18</v>
      </c>
      <c r="B59" s="277">
        <v>45271</v>
      </c>
      <c r="C59" s="251"/>
      <c r="D59" s="251" t="s">
        <v>994</v>
      </c>
      <c r="E59" s="223" t="s">
        <v>603</v>
      </c>
      <c r="F59" s="223">
        <v>2991</v>
      </c>
      <c r="G59" s="223">
        <v>2955</v>
      </c>
      <c r="H59" s="223">
        <v>3019</v>
      </c>
      <c r="I59" s="218" t="s">
        <v>995</v>
      </c>
      <c r="J59" s="301" t="s">
        <v>1006</v>
      </c>
      <c r="K59" s="234">
        <f t="shared" ref="K59:K60" si="55">H59-F59</f>
        <v>28</v>
      </c>
      <c r="L59" s="280">
        <f t="shared" ref="L59:L60" si="56">(H59*N59)*0.03%</f>
        <v>271.70999999999998</v>
      </c>
      <c r="M59" s="235">
        <f t="shared" ref="M59:M60" si="57">(K59*N59)-L59</f>
        <v>8128.29</v>
      </c>
      <c r="N59" s="234">
        <v>300</v>
      </c>
      <c r="O59" s="102" t="s">
        <v>594</v>
      </c>
      <c r="P59" s="236">
        <v>45272</v>
      </c>
      <c r="Q59" s="273"/>
      <c r="R59" s="140"/>
      <c r="S59" s="55" t="s">
        <v>925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3">
        <v>19</v>
      </c>
      <c r="B60" s="314">
        <v>45272</v>
      </c>
      <c r="C60" s="315"/>
      <c r="D60" s="315" t="s">
        <v>968</v>
      </c>
      <c r="E60" s="313" t="s">
        <v>603</v>
      </c>
      <c r="F60" s="313">
        <v>1356</v>
      </c>
      <c r="G60" s="313">
        <v>1335</v>
      </c>
      <c r="H60" s="313">
        <v>1335</v>
      </c>
      <c r="I60" s="316" t="s">
        <v>1017</v>
      </c>
      <c r="J60" s="324" t="s">
        <v>1020</v>
      </c>
      <c r="K60" s="308">
        <f t="shared" si="55"/>
        <v>-21</v>
      </c>
      <c r="L60" s="325">
        <f t="shared" si="56"/>
        <v>200.24999999999997</v>
      </c>
      <c r="M60" s="310">
        <f t="shared" si="57"/>
        <v>-10700.25</v>
      </c>
      <c r="N60" s="327">
        <v>500</v>
      </c>
      <c r="O60" s="311" t="s">
        <v>604</v>
      </c>
      <c r="P60" s="326">
        <v>45273</v>
      </c>
      <c r="Q60" s="273"/>
      <c r="R60" s="140"/>
      <c r="S60" s="55" t="s">
        <v>925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20</v>
      </c>
      <c r="B61" s="314">
        <v>45272</v>
      </c>
      <c r="C61" s="315"/>
      <c r="D61" s="315" t="s">
        <v>1010</v>
      </c>
      <c r="E61" s="313" t="s">
        <v>603</v>
      </c>
      <c r="F61" s="313">
        <v>2001.5</v>
      </c>
      <c r="G61" s="313">
        <v>1968</v>
      </c>
      <c r="H61" s="313">
        <v>1971</v>
      </c>
      <c r="I61" s="316" t="s">
        <v>1011</v>
      </c>
      <c r="J61" s="324" t="s">
        <v>1016</v>
      </c>
      <c r="K61" s="308">
        <f t="shared" ref="K61" si="58">H61-F61</f>
        <v>-30.5</v>
      </c>
      <c r="L61" s="325">
        <f t="shared" ref="L61:L63" si="59">(H61*N61)*0.03%</f>
        <v>177.39</v>
      </c>
      <c r="M61" s="310">
        <f t="shared" ref="M61:M63" si="60">(K61*N61)-L61</f>
        <v>-9327.39</v>
      </c>
      <c r="N61" s="327">
        <v>300</v>
      </c>
      <c r="O61" s="311" t="s">
        <v>604</v>
      </c>
      <c r="P61" s="326">
        <v>45272</v>
      </c>
      <c r="Q61" s="273"/>
      <c r="R61" s="140"/>
      <c r="S61" s="55" t="s">
        <v>593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3">
        <v>21</v>
      </c>
      <c r="B62" s="314">
        <v>45273</v>
      </c>
      <c r="C62" s="315"/>
      <c r="D62" s="315" t="s">
        <v>912</v>
      </c>
      <c r="E62" s="313" t="s">
        <v>942</v>
      </c>
      <c r="F62" s="313">
        <v>20975</v>
      </c>
      <c r="G62" s="313">
        <v>21130</v>
      </c>
      <c r="H62" s="313">
        <v>21180</v>
      </c>
      <c r="I62" s="316" t="s">
        <v>972</v>
      </c>
      <c r="J62" s="324" t="s">
        <v>1024</v>
      </c>
      <c r="K62" s="308">
        <f>F62-H62</f>
        <v>-205</v>
      </c>
      <c r="L62" s="325">
        <f t="shared" si="59"/>
        <v>317.7</v>
      </c>
      <c r="M62" s="310">
        <f t="shared" si="60"/>
        <v>-10567.7</v>
      </c>
      <c r="N62" s="308">
        <v>50</v>
      </c>
      <c r="O62" s="311" t="s">
        <v>604</v>
      </c>
      <c r="P62" s="326">
        <v>45274</v>
      </c>
      <c r="Q62" s="273"/>
      <c r="R62" s="140"/>
      <c r="S62" s="55" t="s">
        <v>925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22</v>
      </c>
      <c r="B63" s="277">
        <v>45273</v>
      </c>
      <c r="C63" s="251"/>
      <c r="D63" s="251" t="s">
        <v>1022</v>
      </c>
      <c r="E63" s="223" t="s">
        <v>603</v>
      </c>
      <c r="F63" s="223">
        <v>2632.5</v>
      </c>
      <c r="G63" s="223">
        <v>2592</v>
      </c>
      <c r="H63" s="223">
        <v>2672</v>
      </c>
      <c r="I63" s="218" t="s">
        <v>1023</v>
      </c>
      <c r="J63" s="301" t="s">
        <v>1052</v>
      </c>
      <c r="K63" s="234">
        <f t="shared" ref="K63" si="61">H63-F63</f>
        <v>39.5</v>
      </c>
      <c r="L63" s="280">
        <f t="shared" si="59"/>
        <v>200.39999999999998</v>
      </c>
      <c r="M63" s="235">
        <f t="shared" si="60"/>
        <v>9674.6</v>
      </c>
      <c r="N63" s="234">
        <v>250</v>
      </c>
      <c r="O63" s="102" t="s">
        <v>594</v>
      </c>
      <c r="P63" s="236">
        <v>45278</v>
      </c>
      <c r="Q63" s="273"/>
      <c r="R63" s="140"/>
      <c r="S63" s="55" t="s">
        <v>925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3">
        <v>23</v>
      </c>
      <c r="B64" s="277">
        <v>45274</v>
      </c>
      <c r="C64" s="251"/>
      <c r="D64" s="251" t="s">
        <v>1027</v>
      </c>
      <c r="E64" s="223" t="s">
        <v>603</v>
      </c>
      <c r="F64" s="223">
        <v>1103.5</v>
      </c>
      <c r="G64" s="223">
        <v>1087</v>
      </c>
      <c r="H64" s="223">
        <v>1115</v>
      </c>
      <c r="I64" s="218" t="s">
        <v>1028</v>
      </c>
      <c r="J64" s="301" t="s">
        <v>1031</v>
      </c>
      <c r="K64" s="234">
        <f t="shared" ref="K64:K65" si="62">H64-F64</f>
        <v>11.5</v>
      </c>
      <c r="L64" s="280">
        <f t="shared" ref="L64:L65" si="63">(H64*N64)*0.03%</f>
        <v>217.42499999999998</v>
      </c>
      <c r="M64" s="235">
        <f t="shared" ref="M64:M65" si="64">(K64*N64)-L64</f>
        <v>7257.5749999999998</v>
      </c>
      <c r="N64" s="234">
        <v>650</v>
      </c>
      <c r="O64" s="102" t="s">
        <v>594</v>
      </c>
      <c r="P64" s="236">
        <v>45274</v>
      </c>
      <c r="Q64" s="273"/>
      <c r="R64" s="140"/>
      <c r="S64" s="55" t="s">
        <v>925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34</v>
      </c>
      <c r="B65" s="277">
        <v>45274</v>
      </c>
      <c r="C65" s="251"/>
      <c r="D65" s="251" t="s">
        <v>1029</v>
      </c>
      <c r="E65" s="223" t="s">
        <v>603</v>
      </c>
      <c r="F65" s="223">
        <v>1050</v>
      </c>
      <c r="G65" s="223">
        <v>1029</v>
      </c>
      <c r="H65" s="223">
        <v>1062.5</v>
      </c>
      <c r="I65" s="218" t="s">
        <v>1030</v>
      </c>
      <c r="J65" s="301" t="s">
        <v>1404</v>
      </c>
      <c r="K65" s="234">
        <f t="shared" si="62"/>
        <v>12.5</v>
      </c>
      <c r="L65" s="280">
        <f t="shared" si="63"/>
        <v>159.375</v>
      </c>
      <c r="M65" s="235">
        <f t="shared" si="64"/>
        <v>6090.625</v>
      </c>
      <c r="N65" s="234">
        <v>500</v>
      </c>
      <c r="O65" s="102" t="s">
        <v>594</v>
      </c>
      <c r="P65" s="236">
        <v>45280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35</v>
      </c>
      <c r="B66" s="277">
        <v>45275</v>
      </c>
      <c r="C66" s="251"/>
      <c r="D66" s="251" t="s">
        <v>1046</v>
      </c>
      <c r="E66" s="223" t="s">
        <v>603</v>
      </c>
      <c r="F66" s="223">
        <v>2503</v>
      </c>
      <c r="G66" s="223">
        <v>2463</v>
      </c>
      <c r="H66" s="223">
        <v>2535</v>
      </c>
      <c r="I66" s="218" t="s">
        <v>1047</v>
      </c>
      <c r="J66" s="301" t="s">
        <v>1053</v>
      </c>
      <c r="K66" s="234">
        <f t="shared" ref="K66" si="65">H66-F66</f>
        <v>32</v>
      </c>
      <c r="L66" s="280">
        <f t="shared" ref="L66" si="66">(H66*N66)*0.03%</f>
        <v>190.12499999999997</v>
      </c>
      <c r="M66" s="235">
        <f t="shared" ref="M66" si="67">(K66*N66)-L66</f>
        <v>7809.875</v>
      </c>
      <c r="N66" s="234">
        <v>250</v>
      </c>
      <c r="O66" s="102" t="s">
        <v>594</v>
      </c>
      <c r="P66" s="236">
        <v>45278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36</v>
      </c>
      <c r="B67" s="277">
        <v>45279</v>
      </c>
      <c r="C67" s="251"/>
      <c r="D67" s="251" t="s">
        <v>1090</v>
      </c>
      <c r="E67" s="223" t="s">
        <v>603</v>
      </c>
      <c r="F67" s="223">
        <v>1635</v>
      </c>
      <c r="G67" s="223">
        <v>1607</v>
      </c>
      <c r="H67" s="223">
        <v>1661</v>
      </c>
      <c r="I67" s="218" t="s">
        <v>1091</v>
      </c>
      <c r="J67" s="301" t="s">
        <v>1403</v>
      </c>
      <c r="K67" s="234">
        <f t="shared" ref="K67" si="68">H67-F67</f>
        <v>26</v>
      </c>
      <c r="L67" s="280">
        <f t="shared" ref="L67" si="69">(H67*N67)*0.03%</f>
        <v>199.32</v>
      </c>
      <c r="M67" s="235">
        <f t="shared" ref="M67" si="70">(K67*N67)-L67</f>
        <v>10200.68</v>
      </c>
      <c r="N67" s="234">
        <v>400</v>
      </c>
      <c r="O67" s="102" t="s">
        <v>594</v>
      </c>
      <c r="P67" s="236">
        <v>45280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83">
        <v>37</v>
      </c>
      <c r="B68" s="402">
        <v>45280</v>
      </c>
      <c r="C68" s="274"/>
      <c r="D68" s="274" t="s">
        <v>1406</v>
      </c>
      <c r="E68" s="220" t="s">
        <v>603</v>
      </c>
      <c r="F68" s="220" t="s">
        <v>1407</v>
      </c>
      <c r="G68" s="383">
        <v>25150</v>
      </c>
      <c r="H68" s="220"/>
      <c r="I68" s="381">
        <v>26500</v>
      </c>
      <c r="J68" s="400" t="s">
        <v>592</v>
      </c>
      <c r="K68" s="98"/>
      <c r="L68" s="292"/>
      <c r="M68" s="276"/>
      <c r="N68" s="98"/>
      <c r="O68" s="100"/>
      <c r="P68" s="293"/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84"/>
      <c r="B69" s="403"/>
      <c r="C69" s="274"/>
      <c r="D69" s="274" t="s">
        <v>1408</v>
      </c>
      <c r="E69" s="220" t="s">
        <v>942</v>
      </c>
      <c r="F69" s="220" t="s">
        <v>1409</v>
      </c>
      <c r="G69" s="384"/>
      <c r="H69" s="220"/>
      <c r="I69" s="382"/>
      <c r="J69" s="401"/>
      <c r="K69" s="98"/>
      <c r="L69" s="292"/>
      <c r="M69" s="276"/>
      <c r="N69" s="98"/>
      <c r="O69" s="100"/>
      <c r="P69" s="293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13">
        <v>38</v>
      </c>
      <c r="B70" s="314">
        <v>45280</v>
      </c>
      <c r="C70" s="315"/>
      <c r="D70" s="315" t="s">
        <v>1410</v>
      </c>
      <c r="E70" s="313" t="s">
        <v>603</v>
      </c>
      <c r="F70" s="313">
        <v>4957.5</v>
      </c>
      <c r="G70" s="313">
        <v>4910</v>
      </c>
      <c r="H70" s="313">
        <v>4910</v>
      </c>
      <c r="I70" s="316" t="s">
        <v>1411</v>
      </c>
      <c r="J70" s="324" t="s">
        <v>1415</v>
      </c>
      <c r="K70" s="308">
        <f>F70-H70</f>
        <v>47.5</v>
      </c>
      <c r="L70" s="325">
        <f t="shared" ref="L70" si="71">(H70*N70)*0.03%</f>
        <v>294.59999999999997</v>
      </c>
      <c r="M70" s="310">
        <f t="shared" ref="M70" si="72">(K70*N70)-L70</f>
        <v>9205.4</v>
      </c>
      <c r="N70" s="308">
        <v>200</v>
      </c>
      <c r="O70" s="311" t="s">
        <v>604</v>
      </c>
      <c r="P70" s="326">
        <v>45280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/>
      <c r="B71" s="291"/>
      <c r="C71" s="274"/>
      <c r="D71" s="274"/>
      <c r="E71" s="220"/>
      <c r="F71" s="220"/>
      <c r="G71" s="220"/>
      <c r="H71" s="220"/>
      <c r="I71" s="222"/>
      <c r="J71" s="219"/>
      <c r="K71" s="98"/>
      <c r="L71" s="292"/>
      <c r="M71" s="276"/>
      <c r="N71" s="98"/>
      <c r="O71" s="100"/>
      <c r="P71" s="293"/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/>
      <c r="B72" s="291"/>
      <c r="C72" s="274"/>
      <c r="D72" s="274"/>
      <c r="E72" s="220"/>
      <c r="F72" s="220"/>
      <c r="G72" s="220"/>
      <c r="H72" s="220"/>
      <c r="I72" s="222"/>
      <c r="J72" s="219"/>
      <c r="K72" s="98"/>
      <c r="L72" s="292"/>
      <c r="M72" s="276"/>
      <c r="N72" s="98"/>
      <c r="O72" s="100"/>
      <c r="P72" s="293"/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0"/>
      <c r="B73" s="291"/>
      <c r="C73" s="274"/>
      <c r="D73" s="274"/>
      <c r="E73" s="220"/>
      <c r="F73" s="220"/>
      <c r="G73" s="220"/>
      <c r="H73" s="220"/>
      <c r="I73" s="222"/>
      <c r="J73" s="219"/>
      <c r="K73" s="98"/>
      <c r="L73" s="292"/>
      <c r="M73" s="276"/>
      <c r="N73" s="98"/>
      <c r="O73" s="100"/>
      <c r="P73" s="293"/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5" spans="1:39" ht="12.75" customHeight="1">
      <c r="A75" s="141"/>
      <c r="B75" s="144"/>
      <c r="C75" s="140"/>
      <c r="D75" s="140"/>
      <c r="E75" s="141"/>
      <c r="F75" s="141"/>
      <c r="G75" s="141"/>
      <c r="H75" s="145"/>
      <c r="I75" s="145"/>
      <c r="J75" s="145"/>
      <c r="K75" s="140"/>
      <c r="L75" s="141"/>
      <c r="M75" s="141"/>
      <c r="N75" s="141"/>
      <c r="O75" s="145"/>
      <c r="P75" s="145"/>
      <c r="Q75" s="145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>
      <c r="A76" s="146" t="s">
        <v>609</v>
      </c>
      <c r="B76" s="146"/>
      <c r="C76" s="146"/>
      <c r="D76" s="146"/>
      <c r="E76" s="147"/>
      <c r="F76" s="108"/>
      <c r="G76" s="108"/>
      <c r="H76" s="108"/>
      <c r="I76" s="108"/>
      <c r="J76" s="1"/>
      <c r="K76" s="6"/>
      <c r="L76" s="6"/>
      <c r="M76" s="6"/>
      <c r="N76" s="1"/>
      <c r="O76" s="1"/>
      <c r="P76" s="37"/>
      <c r="Q76" s="37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ht="38.25">
      <c r="A77" s="95" t="s">
        <v>16</v>
      </c>
      <c r="B77" s="95" t="s">
        <v>566</v>
      </c>
      <c r="C77" s="95"/>
      <c r="D77" s="96" t="s">
        <v>578</v>
      </c>
      <c r="E77" s="95" t="s">
        <v>579</v>
      </c>
      <c r="F77" s="95" t="s">
        <v>580</v>
      </c>
      <c r="G77" s="95" t="s">
        <v>601</v>
      </c>
      <c r="H77" s="95" t="s">
        <v>582</v>
      </c>
      <c r="I77" s="95" t="s">
        <v>583</v>
      </c>
      <c r="J77" s="94" t="s">
        <v>584</v>
      </c>
      <c r="K77" s="94" t="s">
        <v>610</v>
      </c>
      <c r="L77" s="97" t="s">
        <v>586</v>
      </c>
      <c r="M77" s="139" t="s">
        <v>607</v>
      </c>
      <c r="N77" s="95" t="s">
        <v>608</v>
      </c>
      <c r="O77" s="95" t="s">
        <v>588</v>
      </c>
      <c r="P77" s="96" t="s">
        <v>589</v>
      </c>
      <c r="Q77" s="278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12.75" customHeight="1">
      <c r="A78" s="313">
        <v>1</v>
      </c>
      <c r="B78" s="314">
        <v>45261</v>
      </c>
      <c r="C78" s="315"/>
      <c r="D78" s="315" t="s">
        <v>916</v>
      </c>
      <c r="E78" s="313" t="s">
        <v>603</v>
      </c>
      <c r="F78" s="313">
        <v>190</v>
      </c>
      <c r="G78" s="313">
        <v>90</v>
      </c>
      <c r="H78" s="313">
        <v>35</v>
      </c>
      <c r="I78" s="316" t="s">
        <v>917</v>
      </c>
      <c r="J78" s="318" t="s">
        <v>936</v>
      </c>
      <c r="K78" s="317">
        <f>H78-F78</f>
        <v>-155</v>
      </c>
      <c r="L78" s="309">
        <v>50</v>
      </c>
      <c r="M78" s="310">
        <f t="shared" ref="M78" si="73">(K78*N78)-L78</f>
        <v>-2375</v>
      </c>
      <c r="N78" s="308">
        <v>15</v>
      </c>
      <c r="O78" s="311" t="s">
        <v>604</v>
      </c>
      <c r="P78" s="312">
        <v>45264</v>
      </c>
      <c r="Q78" s="273"/>
      <c r="R78" s="140"/>
      <c r="S78" s="55" t="s">
        <v>593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57">
        <v>2</v>
      </c>
      <c r="B79" s="365">
        <v>45264</v>
      </c>
      <c r="C79" s="315"/>
      <c r="D79" s="315" t="s">
        <v>938</v>
      </c>
      <c r="E79" s="313" t="s">
        <v>942</v>
      </c>
      <c r="F79" s="313">
        <v>67</v>
      </c>
      <c r="G79" s="322"/>
      <c r="H79" s="313">
        <v>52</v>
      </c>
      <c r="I79" s="316"/>
      <c r="J79" s="361" t="s">
        <v>961</v>
      </c>
      <c r="K79" s="317">
        <f>F79-H79</f>
        <v>15</v>
      </c>
      <c r="L79" s="309">
        <v>50</v>
      </c>
      <c r="M79" s="371">
        <v>-4100</v>
      </c>
      <c r="N79" s="308">
        <v>50</v>
      </c>
      <c r="O79" s="377" t="s">
        <v>604</v>
      </c>
      <c r="P79" s="373">
        <v>45265</v>
      </c>
      <c r="Q79" s="273"/>
      <c r="R79" s="140"/>
      <c r="S79" s="55" t="s">
        <v>593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58"/>
      <c r="B80" s="366"/>
      <c r="C80" s="315"/>
      <c r="D80" s="315" t="s">
        <v>939</v>
      </c>
      <c r="E80" s="313" t="s">
        <v>942</v>
      </c>
      <c r="F80" s="313">
        <v>87</v>
      </c>
      <c r="G80" s="322"/>
      <c r="H80" s="313">
        <v>182</v>
      </c>
      <c r="I80" s="316"/>
      <c r="J80" s="362"/>
      <c r="K80" s="317">
        <f>F80-H80</f>
        <v>-95</v>
      </c>
      <c r="L80" s="309">
        <v>50</v>
      </c>
      <c r="M80" s="372"/>
      <c r="N80" s="308">
        <v>50</v>
      </c>
      <c r="O80" s="378"/>
      <c r="P80" s="374"/>
      <c r="Q80" s="273"/>
      <c r="R80" s="140"/>
      <c r="S80" s="55" t="s">
        <v>593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59">
        <v>3</v>
      </c>
      <c r="B81" s="367">
        <v>45264</v>
      </c>
      <c r="C81" s="251"/>
      <c r="D81" s="251" t="s">
        <v>940</v>
      </c>
      <c r="E81" s="223" t="s">
        <v>942</v>
      </c>
      <c r="F81" s="223">
        <v>37</v>
      </c>
      <c r="G81" s="323"/>
      <c r="H81" s="223">
        <v>6.5</v>
      </c>
      <c r="I81" s="218"/>
      <c r="J81" s="363" t="s">
        <v>948</v>
      </c>
      <c r="K81" s="320">
        <f>F81-H81</f>
        <v>30.5</v>
      </c>
      <c r="L81" s="321">
        <v>50</v>
      </c>
      <c r="M81" s="369">
        <v>620</v>
      </c>
      <c r="N81" s="234">
        <v>40</v>
      </c>
      <c r="O81" s="379" t="s">
        <v>594</v>
      </c>
      <c r="P81" s="375">
        <v>45265</v>
      </c>
      <c r="Q81" s="273"/>
      <c r="R81" s="140"/>
      <c r="S81" s="55" t="s">
        <v>1032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60"/>
      <c r="B82" s="368"/>
      <c r="C82" s="251"/>
      <c r="D82" s="251" t="s">
        <v>941</v>
      </c>
      <c r="E82" s="223" t="s">
        <v>942</v>
      </c>
      <c r="F82" s="223">
        <v>45</v>
      </c>
      <c r="G82" s="323"/>
      <c r="H82" s="223">
        <v>57.5</v>
      </c>
      <c r="I82" s="218"/>
      <c r="J82" s="364"/>
      <c r="K82" s="320">
        <f>F82-H82</f>
        <v>-12.5</v>
      </c>
      <c r="L82" s="321">
        <v>50</v>
      </c>
      <c r="M82" s="370"/>
      <c r="N82" s="234">
        <v>40</v>
      </c>
      <c r="O82" s="380"/>
      <c r="P82" s="376"/>
      <c r="Q82" s="273"/>
      <c r="R82" s="140"/>
      <c r="S82" s="55" t="s">
        <v>1032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3">
        <v>4</v>
      </c>
      <c r="B83" s="277">
        <v>45264</v>
      </c>
      <c r="C83" s="251"/>
      <c r="D83" s="251" t="s">
        <v>943</v>
      </c>
      <c r="E83" s="223" t="s">
        <v>603</v>
      </c>
      <c r="F83" s="223">
        <v>300</v>
      </c>
      <c r="G83" s="223">
        <v>190</v>
      </c>
      <c r="H83" s="223">
        <v>470</v>
      </c>
      <c r="I83" s="218" t="s">
        <v>945</v>
      </c>
      <c r="J83" s="319" t="s">
        <v>820</v>
      </c>
      <c r="K83" s="320">
        <f>H83-F83</f>
        <v>170</v>
      </c>
      <c r="L83" s="321">
        <v>50</v>
      </c>
      <c r="M83" s="235">
        <f t="shared" ref="M83:M84" si="74">(K83*N83)-L83</f>
        <v>2500</v>
      </c>
      <c r="N83" s="234">
        <v>15</v>
      </c>
      <c r="O83" s="102" t="s">
        <v>594</v>
      </c>
      <c r="P83" s="236">
        <v>45265</v>
      </c>
      <c r="Q83" s="273"/>
      <c r="R83" s="140"/>
      <c r="S83" s="55" t="s">
        <v>1033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13">
        <v>5</v>
      </c>
      <c r="B84" s="314">
        <v>45265</v>
      </c>
      <c r="C84" s="315"/>
      <c r="D84" s="315" t="s">
        <v>949</v>
      </c>
      <c r="E84" s="313" t="s">
        <v>603</v>
      </c>
      <c r="F84" s="313">
        <v>29</v>
      </c>
      <c r="G84" s="313">
        <v>0</v>
      </c>
      <c r="H84" s="313">
        <v>0</v>
      </c>
      <c r="I84" s="316" t="s">
        <v>950</v>
      </c>
      <c r="J84" s="318" t="s">
        <v>970</v>
      </c>
      <c r="K84" s="317">
        <f>H84-F84</f>
        <v>-29</v>
      </c>
      <c r="L84" s="309">
        <v>50</v>
      </c>
      <c r="M84" s="310">
        <f t="shared" si="74"/>
        <v>-1210</v>
      </c>
      <c r="N84" s="308">
        <v>40</v>
      </c>
      <c r="O84" s="311" t="s">
        <v>604</v>
      </c>
      <c r="P84" s="312">
        <v>45266</v>
      </c>
      <c r="Q84" s="273"/>
      <c r="R84" s="140"/>
      <c r="S84" s="55" t="s">
        <v>1032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23">
        <v>6</v>
      </c>
      <c r="B85" s="277">
        <v>45265</v>
      </c>
      <c r="C85" s="251"/>
      <c r="D85" s="251" t="s">
        <v>956</v>
      </c>
      <c r="E85" s="223" t="s">
        <v>603</v>
      </c>
      <c r="F85" s="223">
        <v>54</v>
      </c>
      <c r="G85" s="223">
        <v>18</v>
      </c>
      <c r="H85" s="223">
        <v>79</v>
      </c>
      <c r="I85" s="218" t="s">
        <v>957</v>
      </c>
      <c r="J85" s="319" t="s">
        <v>761</v>
      </c>
      <c r="K85" s="320">
        <f>H85-F85</f>
        <v>25</v>
      </c>
      <c r="L85" s="321">
        <v>50</v>
      </c>
      <c r="M85" s="235">
        <f t="shared" ref="M85" si="75">(K85*N85)-L85</f>
        <v>1200</v>
      </c>
      <c r="N85" s="234">
        <v>50</v>
      </c>
      <c r="O85" s="102" t="s">
        <v>594</v>
      </c>
      <c r="P85" s="236">
        <v>45265</v>
      </c>
      <c r="Q85" s="273"/>
      <c r="R85" s="140"/>
      <c r="S85" s="55" t="s">
        <v>1033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57">
        <v>7</v>
      </c>
      <c r="B86" s="365">
        <v>45267</v>
      </c>
      <c r="C86" s="315"/>
      <c r="D86" s="315" t="s">
        <v>975</v>
      </c>
      <c r="E86" s="313" t="s">
        <v>603</v>
      </c>
      <c r="F86" s="313">
        <v>325</v>
      </c>
      <c r="G86" s="313"/>
      <c r="H86" s="313">
        <v>90</v>
      </c>
      <c r="I86" s="316"/>
      <c r="J86" s="361" t="s">
        <v>990</v>
      </c>
      <c r="K86" s="313">
        <f>H86-F86</f>
        <v>-235</v>
      </c>
      <c r="L86" s="328">
        <v>50</v>
      </c>
      <c r="M86" s="371">
        <f>(160*-15)-100</f>
        <v>-2500</v>
      </c>
      <c r="N86" s="313">
        <v>15</v>
      </c>
      <c r="O86" s="377" t="s">
        <v>604</v>
      </c>
      <c r="P86" s="373">
        <v>45268</v>
      </c>
      <c r="Q86" s="273"/>
      <c r="R86" s="140"/>
      <c r="S86" s="55" t="s">
        <v>1033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58"/>
      <c r="B87" s="366"/>
      <c r="C87" s="315"/>
      <c r="D87" s="315" t="s">
        <v>976</v>
      </c>
      <c r="E87" s="313" t="s">
        <v>942</v>
      </c>
      <c r="F87" s="313">
        <v>165</v>
      </c>
      <c r="G87" s="313"/>
      <c r="H87" s="313">
        <v>90</v>
      </c>
      <c r="I87" s="316"/>
      <c r="J87" s="362"/>
      <c r="K87" s="317">
        <f>F87-H87</f>
        <v>75</v>
      </c>
      <c r="L87" s="309">
        <v>50</v>
      </c>
      <c r="M87" s="372"/>
      <c r="N87" s="308">
        <v>15</v>
      </c>
      <c r="O87" s="378"/>
      <c r="P87" s="374"/>
      <c r="Q87" s="273"/>
      <c r="R87" s="140"/>
      <c r="S87" s="55" t="s">
        <v>1033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23">
        <v>8</v>
      </c>
      <c r="B88" s="277">
        <v>45267</v>
      </c>
      <c r="C88" s="251"/>
      <c r="D88" s="251" t="s">
        <v>977</v>
      </c>
      <c r="E88" s="223" t="s">
        <v>603</v>
      </c>
      <c r="F88" s="223">
        <v>40</v>
      </c>
      <c r="G88" s="223">
        <v>8</v>
      </c>
      <c r="H88" s="223">
        <v>60</v>
      </c>
      <c r="I88" s="218" t="s">
        <v>978</v>
      </c>
      <c r="J88" s="319" t="s">
        <v>979</v>
      </c>
      <c r="K88" s="320">
        <f>H88-F88</f>
        <v>20</v>
      </c>
      <c r="L88" s="321">
        <v>50</v>
      </c>
      <c r="M88" s="235">
        <f t="shared" ref="M88" si="76">(K88*N88)-L88</f>
        <v>950</v>
      </c>
      <c r="N88" s="234">
        <v>50</v>
      </c>
      <c r="O88" s="102" t="s">
        <v>594</v>
      </c>
      <c r="P88" s="236">
        <v>45267</v>
      </c>
      <c r="Q88" s="273"/>
      <c r="R88" s="140"/>
      <c r="S88" s="55" t="s">
        <v>1032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3">
        <v>9</v>
      </c>
      <c r="B89" s="277">
        <v>45272</v>
      </c>
      <c r="C89" s="251"/>
      <c r="D89" s="251" t="s">
        <v>1012</v>
      </c>
      <c r="E89" s="223" t="s">
        <v>603</v>
      </c>
      <c r="F89" s="223">
        <v>14</v>
      </c>
      <c r="G89" s="223">
        <v>0</v>
      </c>
      <c r="H89" s="223">
        <v>29</v>
      </c>
      <c r="I89" s="218" t="s">
        <v>1013</v>
      </c>
      <c r="J89" s="319" t="s">
        <v>1014</v>
      </c>
      <c r="K89" s="320">
        <f>H89-F89</f>
        <v>15</v>
      </c>
      <c r="L89" s="321">
        <v>50</v>
      </c>
      <c r="M89" s="235">
        <f t="shared" ref="M89:M91" si="77">(K89*N89)-L89</f>
        <v>550</v>
      </c>
      <c r="N89" s="234">
        <v>40</v>
      </c>
      <c r="O89" s="102" t="s">
        <v>594</v>
      </c>
      <c r="P89" s="236">
        <v>45272</v>
      </c>
      <c r="Q89" s="273"/>
      <c r="R89" s="140"/>
      <c r="S89" s="55" t="s">
        <v>1032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57">
        <v>10</v>
      </c>
      <c r="B90" s="365">
        <v>45272</v>
      </c>
      <c r="C90" s="315"/>
      <c r="D90" s="315" t="s">
        <v>1018</v>
      </c>
      <c r="E90" s="313" t="s">
        <v>603</v>
      </c>
      <c r="F90" s="313">
        <v>300</v>
      </c>
      <c r="G90" s="313"/>
      <c r="H90" s="313">
        <v>0</v>
      </c>
      <c r="I90" s="316"/>
      <c r="J90" s="361" t="s">
        <v>1416</v>
      </c>
      <c r="K90" s="317">
        <f>H90-F90</f>
        <v>-300</v>
      </c>
      <c r="L90" s="309">
        <v>50</v>
      </c>
      <c r="M90" s="371">
        <v>-1600</v>
      </c>
      <c r="N90" s="308">
        <v>15</v>
      </c>
      <c r="O90" s="377" t="s">
        <v>604</v>
      </c>
      <c r="P90" s="373">
        <v>45280</v>
      </c>
      <c r="Q90" s="273"/>
      <c r="R90" s="140"/>
      <c r="S90" s="55" t="s">
        <v>1033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58"/>
      <c r="B91" s="366"/>
      <c r="C91" s="315"/>
      <c r="D91" s="315" t="s">
        <v>1019</v>
      </c>
      <c r="E91" s="313" t="s">
        <v>942</v>
      </c>
      <c r="F91" s="313">
        <v>200</v>
      </c>
      <c r="G91" s="313"/>
      <c r="H91" s="313">
        <v>0</v>
      </c>
      <c r="I91" s="316"/>
      <c r="J91" s="362"/>
      <c r="K91" s="317">
        <f>F91-H91</f>
        <v>200</v>
      </c>
      <c r="L91" s="309">
        <v>50</v>
      </c>
      <c r="M91" s="404"/>
      <c r="N91" s="308">
        <v>15</v>
      </c>
      <c r="O91" s="405"/>
      <c r="P91" s="406"/>
      <c r="Q91" s="273"/>
      <c r="R91" s="140"/>
      <c r="S91" s="55" t="s">
        <v>1033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23">
        <v>11</v>
      </c>
      <c r="B92" s="277">
        <v>45273</v>
      </c>
      <c r="C92" s="251"/>
      <c r="D92" s="251" t="s">
        <v>1021</v>
      </c>
      <c r="E92" s="223" t="s">
        <v>603</v>
      </c>
      <c r="F92" s="223">
        <v>42.5</v>
      </c>
      <c r="G92" s="223"/>
      <c r="H92" s="223">
        <v>67.5</v>
      </c>
      <c r="I92" s="218" t="s">
        <v>957</v>
      </c>
      <c r="J92" s="319" t="s">
        <v>761</v>
      </c>
      <c r="K92" s="320">
        <f>H92-F92</f>
        <v>25</v>
      </c>
      <c r="L92" s="321">
        <v>50</v>
      </c>
      <c r="M92" s="235">
        <f t="shared" ref="M92" si="78">(K92*N92)-L92</f>
        <v>325</v>
      </c>
      <c r="N92" s="234">
        <v>15</v>
      </c>
      <c r="O92" s="102" t="s">
        <v>594</v>
      </c>
      <c r="P92" s="236">
        <v>45273</v>
      </c>
      <c r="Q92" s="273"/>
      <c r="R92" s="140"/>
      <c r="S92" s="55" t="s">
        <v>1032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87">
        <v>12</v>
      </c>
      <c r="B93" s="389">
        <v>45275</v>
      </c>
      <c r="C93" s="339"/>
      <c r="D93" s="339" t="s">
        <v>1038</v>
      </c>
      <c r="E93" s="340" t="s">
        <v>603</v>
      </c>
      <c r="F93" s="340">
        <v>24</v>
      </c>
      <c r="G93" s="340"/>
      <c r="H93" s="340">
        <v>17.5</v>
      </c>
      <c r="I93" s="341"/>
      <c r="J93" s="385" t="s">
        <v>1092</v>
      </c>
      <c r="K93" s="342">
        <f>H93-F93</f>
        <v>-6.5</v>
      </c>
      <c r="L93" s="343">
        <v>50</v>
      </c>
      <c r="M93" s="392">
        <v>-100</v>
      </c>
      <c r="N93" s="344">
        <v>400</v>
      </c>
      <c r="O93" s="394" t="s">
        <v>611</v>
      </c>
      <c r="P93" s="396">
        <v>45279</v>
      </c>
      <c r="Q93" s="273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88"/>
      <c r="B94" s="390"/>
      <c r="C94" s="339"/>
      <c r="D94" s="339" t="s">
        <v>1039</v>
      </c>
      <c r="E94" s="340" t="s">
        <v>942</v>
      </c>
      <c r="F94" s="340">
        <v>18</v>
      </c>
      <c r="G94" s="340"/>
      <c r="H94" s="340">
        <v>11.5</v>
      </c>
      <c r="I94" s="341"/>
      <c r="J94" s="386"/>
      <c r="K94" s="342">
        <f>F94-H94</f>
        <v>6.5</v>
      </c>
      <c r="L94" s="343">
        <v>50</v>
      </c>
      <c r="M94" s="393"/>
      <c r="N94" s="344">
        <v>400</v>
      </c>
      <c r="O94" s="395"/>
      <c r="P94" s="397"/>
      <c r="Q94" s="273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59">
        <v>13</v>
      </c>
      <c r="B95" s="367">
        <v>45275</v>
      </c>
      <c r="C95" s="251"/>
      <c r="D95" s="251" t="s">
        <v>1040</v>
      </c>
      <c r="E95" s="223" t="s">
        <v>603</v>
      </c>
      <c r="F95" s="223">
        <v>13.5</v>
      </c>
      <c r="G95" s="223"/>
      <c r="H95" s="223">
        <v>18.5</v>
      </c>
      <c r="I95" s="218"/>
      <c r="J95" s="363" t="s">
        <v>1043</v>
      </c>
      <c r="K95" s="320">
        <f>H95-F95</f>
        <v>5</v>
      </c>
      <c r="L95" s="321">
        <v>50</v>
      </c>
      <c r="M95" s="369">
        <v>2900</v>
      </c>
      <c r="N95" s="234">
        <v>1500</v>
      </c>
      <c r="O95" s="379" t="s">
        <v>594</v>
      </c>
      <c r="P95" s="375">
        <v>45275</v>
      </c>
      <c r="Q95" s="273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60"/>
      <c r="B96" s="368"/>
      <c r="C96" s="251"/>
      <c r="D96" s="251" t="s">
        <v>1041</v>
      </c>
      <c r="E96" s="223" t="s">
        <v>942</v>
      </c>
      <c r="F96" s="332" t="s">
        <v>1042</v>
      </c>
      <c r="G96" s="223"/>
      <c r="H96" s="223">
        <v>9.5</v>
      </c>
      <c r="I96" s="218"/>
      <c r="J96" s="364"/>
      <c r="K96" s="331">
        <f>F96-H96</f>
        <v>-3</v>
      </c>
      <c r="L96" s="321">
        <v>50</v>
      </c>
      <c r="M96" s="391"/>
      <c r="N96" s="234">
        <v>1500</v>
      </c>
      <c r="O96" s="399"/>
      <c r="P96" s="398"/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59">
        <v>14</v>
      </c>
      <c r="B97" s="367">
        <v>45275</v>
      </c>
      <c r="C97" s="251"/>
      <c r="D97" s="251" t="s">
        <v>1044</v>
      </c>
      <c r="E97" s="223" t="s">
        <v>603</v>
      </c>
      <c r="F97" s="223">
        <v>49</v>
      </c>
      <c r="G97" s="223"/>
      <c r="H97" s="223">
        <v>62</v>
      </c>
      <c r="I97" s="218"/>
      <c r="J97" s="363" t="s">
        <v>1087</v>
      </c>
      <c r="K97" s="320">
        <f>H97-F97</f>
        <v>13</v>
      </c>
      <c r="L97" s="321">
        <v>50</v>
      </c>
      <c r="M97" s="369">
        <v>1850</v>
      </c>
      <c r="N97" s="234">
        <v>300</v>
      </c>
      <c r="O97" s="379" t="s">
        <v>594</v>
      </c>
      <c r="P97" s="375">
        <v>45279</v>
      </c>
      <c r="Q97" s="273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60"/>
      <c r="B98" s="368"/>
      <c r="C98" s="251"/>
      <c r="D98" s="251" t="s">
        <v>1045</v>
      </c>
      <c r="E98" s="223" t="s">
        <v>942</v>
      </c>
      <c r="F98" s="223">
        <v>27.5</v>
      </c>
      <c r="G98" s="223"/>
      <c r="H98" s="223">
        <v>34</v>
      </c>
      <c r="I98" s="218"/>
      <c r="J98" s="364"/>
      <c r="K98" s="320">
        <f>F98-H98</f>
        <v>-6.5</v>
      </c>
      <c r="L98" s="321">
        <v>50</v>
      </c>
      <c r="M98" s="391"/>
      <c r="N98" s="234">
        <v>300</v>
      </c>
      <c r="O98" s="399"/>
      <c r="P98" s="398"/>
      <c r="Q98" s="273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59">
        <v>15</v>
      </c>
      <c r="B99" s="367">
        <v>45278</v>
      </c>
      <c r="C99" s="251"/>
      <c r="D99" s="251" t="s">
        <v>1054</v>
      </c>
      <c r="E99" s="223" t="s">
        <v>942</v>
      </c>
      <c r="F99" s="223">
        <v>42</v>
      </c>
      <c r="G99" s="223"/>
      <c r="H99" s="223">
        <v>13</v>
      </c>
      <c r="I99" s="218"/>
      <c r="J99" s="363" t="s">
        <v>634</v>
      </c>
      <c r="K99" s="320">
        <f>F99-H99</f>
        <v>29</v>
      </c>
      <c r="L99" s="321">
        <v>50</v>
      </c>
      <c r="M99" s="369">
        <v>1500</v>
      </c>
      <c r="N99" s="234">
        <v>40</v>
      </c>
      <c r="O99" s="379" t="s">
        <v>594</v>
      </c>
      <c r="P99" s="375">
        <v>45279</v>
      </c>
      <c r="Q99" s="273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60"/>
      <c r="B100" s="368"/>
      <c r="C100" s="251"/>
      <c r="D100" s="251" t="s">
        <v>1055</v>
      </c>
      <c r="E100" s="223" t="s">
        <v>942</v>
      </c>
      <c r="F100" s="223">
        <v>36</v>
      </c>
      <c r="G100" s="223"/>
      <c r="H100" s="223">
        <v>25</v>
      </c>
      <c r="I100" s="218"/>
      <c r="J100" s="364"/>
      <c r="K100" s="320">
        <f>F100-H100</f>
        <v>11</v>
      </c>
      <c r="L100" s="321">
        <v>50</v>
      </c>
      <c r="M100" s="391"/>
      <c r="N100" s="234">
        <v>40</v>
      </c>
      <c r="O100" s="399"/>
      <c r="P100" s="398"/>
      <c r="Q100" s="273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36">
        <v>16</v>
      </c>
      <c r="B101" s="337">
        <v>45279</v>
      </c>
      <c r="C101" s="315"/>
      <c r="D101" s="315" t="s">
        <v>1055</v>
      </c>
      <c r="E101" s="313" t="s">
        <v>603</v>
      </c>
      <c r="F101" s="313">
        <v>9.5</v>
      </c>
      <c r="G101" s="313">
        <v>0</v>
      </c>
      <c r="H101" s="338">
        <v>0</v>
      </c>
      <c r="I101" s="313" t="s">
        <v>1088</v>
      </c>
      <c r="J101" s="318" t="s">
        <v>1089</v>
      </c>
      <c r="K101" s="317">
        <f>H101-F101</f>
        <v>-9.5</v>
      </c>
      <c r="L101" s="309">
        <v>50</v>
      </c>
      <c r="M101" s="310">
        <f t="shared" ref="M101" si="79">(K101*N101)-L101</f>
        <v>-430</v>
      </c>
      <c r="N101" s="308">
        <v>40</v>
      </c>
      <c r="O101" s="311" t="s">
        <v>604</v>
      </c>
      <c r="P101" s="312">
        <v>45279</v>
      </c>
      <c r="Q101" s="273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36">
        <v>17</v>
      </c>
      <c r="B102" s="337">
        <v>45280</v>
      </c>
      <c r="C102" s="315"/>
      <c r="D102" s="315" t="s">
        <v>1412</v>
      </c>
      <c r="E102" s="313" t="s">
        <v>603</v>
      </c>
      <c r="F102" s="313">
        <v>40</v>
      </c>
      <c r="G102" s="313">
        <v>0</v>
      </c>
      <c r="H102" s="313">
        <v>0</v>
      </c>
      <c r="I102" s="316" t="s">
        <v>978</v>
      </c>
      <c r="J102" s="318" t="s">
        <v>1089</v>
      </c>
      <c r="K102" s="317">
        <f>H102-F102</f>
        <v>-40</v>
      </c>
      <c r="L102" s="309">
        <v>50</v>
      </c>
      <c r="M102" s="310">
        <f t="shared" ref="M102" si="80">(K102*N102)-L102</f>
        <v>-650</v>
      </c>
      <c r="N102" s="308">
        <v>15</v>
      </c>
      <c r="O102" s="311" t="s">
        <v>604</v>
      </c>
      <c r="P102" s="312">
        <v>45280</v>
      </c>
      <c r="Q102" s="273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33"/>
      <c r="B103" s="334"/>
      <c r="C103" s="274"/>
      <c r="D103" s="274"/>
      <c r="E103" s="220"/>
      <c r="F103" s="220"/>
      <c r="G103" s="220"/>
      <c r="H103" s="220"/>
      <c r="I103" s="222"/>
      <c r="J103" s="335"/>
      <c r="K103" s="220"/>
      <c r="L103" s="294"/>
      <c r="M103" s="296"/>
      <c r="N103" s="220"/>
      <c r="O103" s="222"/>
      <c r="P103" s="291"/>
      <c r="Q103" s="273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220"/>
      <c r="B104" s="291"/>
      <c r="C104" s="274"/>
      <c r="D104" s="274"/>
      <c r="E104" s="220"/>
      <c r="F104" s="220"/>
      <c r="G104" s="220"/>
      <c r="H104" s="220"/>
      <c r="I104" s="222"/>
      <c r="J104" s="222"/>
      <c r="K104" s="220"/>
      <c r="L104" s="294"/>
      <c r="M104" s="296"/>
      <c r="N104" s="220"/>
      <c r="O104" s="222"/>
      <c r="P104" s="291"/>
      <c r="Q104" s="273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38.25" customHeight="1">
      <c r="A105" s="93" t="s">
        <v>615</v>
      </c>
      <c r="B105" s="148"/>
      <c r="C105" s="148"/>
      <c r="D105" s="149"/>
      <c r="E105" s="129"/>
      <c r="F105" s="6"/>
      <c r="G105" s="6"/>
      <c r="H105" s="130"/>
      <c r="I105" s="150"/>
      <c r="J105" s="1"/>
      <c r="K105" s="6"/>
      <c r="L105" s="6"/>
      <c r="M105" s="6"/>
      <c r="N105" s="1"/>
      <c r="O105" s="1"/>
      <c r="R105" s="1"/>
      <c r="S105" s="6"/>
      <c r="T105" s="1"/>
      <c r="U105" s="1"/>
      <c r="V105" s="1"/>
      <c r="W105" s="1"/>
      <c r="X105" s="1"/>
      <c r="Y105" s="6"/>
      <c r="Z105" s="1"/>
      <c r="AA105" s="1"/>
      <c r="AB105" s="1"/>
      <c r="AC105" s="1"/>
      <c r="AD105" s="1"/>
      <c r="AE105" s="6"/>
      <c r="AF105" s="1"/>
      <c r="AG105" s="1"/>
      <c r="AH105" s="1"/>
      <c r="AI105" s="1"/>
      <c r="AJ105" s="1"/>
      <c r="AK105" s="6"/>
      <c r="AL105" s="1"/>
    </row>
    <row r="106" spans="1:39" ht="38.25">
      <c r="A106" s="94" t="s">
        <v>16</v>
      </c>
      <c r="B106" s="95" t="s">
        <v>566</v>
      </c>
      <c r="C106" s="95"/>
      <c r="D106" s="96" t="s">
        <v>578</v>
      </c>
      <c r="E106" s="95" t="s">
        <v>579</v>
      </c>
      <c r="F106" s="95" t="s">
        <v>580</v>
      </c>
      <c r="G106" s="95" t="s">
        <v>581</v>
      </c>
      <c r="H106" s="95" t="s">
        <v>582</v>
      </c>
      <c r="I106" s="95" t="s">
        <v>583</v>
      </c>
      <c r="J106" s="94" t="s">
        <v>584</v>
      </c>
      <c r="K106" s="133" t="s">
        <v>602</v>
      </c>
      <c r="L106" s="134" t="s">
        <v>586</v>
      </c>
      <c r="M106" s="97" t="s">
        <v>587</v>
      </c>
      <c r="N106" s="95" t="s">
        <v>588</v>
      </c>
      <c r="O106" s="96" t="s">
        <v>589</v>
      </c>
      <c r="P106" s="231" t="s">
        <v>590</v>
      </c>
      <c r="Q106" s="233" t="s">
        <v>880</v>
      </c>
      <c r="R106" s="37"/>
      <c r="S106" s="6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</row>
    <row r="107" spans="1:39" ht="14.25" customHeight="1">
      <c r="A107" s="98">
        <v>1</v>
      </c>
      <c r="B107" s="99">
        <v>45252</v>
      </c>
      <c r="C107" s="143"/>
      <c r="D107" s="143" t="s">
        <v>365</v>
      </c>
      <c r="E107" s="98" t="s">
        <v>591</v>
      </c>
      <c r="F107" s="98" t="s">
        <v>899</v>
      </c>
      <c r="G107" s="98">
        <v>2480</v>
      </c>
      <c r="H107" s="98"/>
      <c r="I107" s="98" t="s">
        <v>900</v>
      </c>
      <c r="J107" s="100" t="s">
        <v>592</v>
      </c>
      <c r="K107" s="100"/>
      <c r="L107" s="101"/>
      <c r="M107" s="298"/>
      <c r="N107" s="295"/>
      <c r="O107" s="299"/>
      <c r="P107" s="224">
        <f>VLOOKUP(D107,'MidCap Intra'!$B$11:$C$568,2,0)</f>
        <v>2655.35</v>
      </c>
      <c r="Q107" s="221"/>
      <c r="R107" s="37"/>
      <c r="S107" s="37" t="s">
        <v>593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</row>
    <row r="108" spans="1:39" ht="14.25" customHeight="1">
      <c r="A108" s="98">
        <v>2</v>
      </c>
      <c r="B108" s="99">
        <v>45261</v>
      </c>
      <c r="C108" s="143"/>
      <c r="D108" s="143" t="s">
        <v>406</v>
      </c>
      <c r="E108" s="98" t="s">
        <v>591</v>
      </c>
      <c r="F108" s="98" t="s">
        <v>923</v>
      </c>
      <c r="G108" s="98">
        <v>477</v>
      </c>
      <c r="H108" s="98"/>
      <c r="I108" s="98" t="s">
        <v>924</v>
      </c>
      <c r="J108" s="100" t="s">
        <v>592</v>
      </c>
      <c r="K108" s="100"/>
      <c r="L108" s="297"/>
      <c r="M108" s="228"/>
      <c r="N108" s="222"/>
      <c r="O108" s="229"/>
      <c r="P108" s="224">
        <f>VLOOKUP(D108,'MidCap Intra'!$B$11:$C$568,2,0)</f>
        <v>525.04999999999995</v>
      </c>
      <c r="Q108" s="221"/>
      <c r="R108" s="37"/>
      <c r="S108" s="37" t="s">
        <v>593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1:39" ht="14.25" customHeight="1">
      <c r="A109" s="98">
        <v>3</v>
      </c>
      <c r="B109" s="99">
        <v>45271</v>
      </c>
      <c r="C109" s="143"/>
      <c r="D109" s="143" t="s">
        <v>447</v>
      </c>
      <c r="E109" s="98" t="s">
        <v>591</v>
      </c>
      <c r="F109" s="98" t="s">
        <v>1005</v>
      </c>
      <c r="G109" s="98">
        <v>390</v>
      </c>
      <c r="H109" s="98"/>
      <c r="I109" s="98" t="s">
        <v>997</v>
      </c>
      <c r="J109" s="100" t="s">
        <v>592</v>
      </c>
      <c r="K109" s="100"/>
      <c r="L109" s="297"/>
      <c r="M109" s="228"/>
      <c r="N109" s="222"/>
      <c r="O109" s="229"/>
      <c r="P109" s="224">
        <f>VLOOKUP(D109,'MidCap Intra'!$B$11:$C$568,2,0)</f>
        <v>455.95</v>
      </c>
      <c r="Q109" s="221"/>
      <c r="R109" s="37"/>
      <c r="S109" s="37" t="s">
        <v>593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</row>
    <row r="110" spans="1:39" ht="14.25" customHeight="1">
      <c r="A110" s="98"/>
      <c r="B110" s="99"/>
      <c r="C110" s="143"/>
      <c r="D110" s="143"/>
      <c r="E110" s="98"/>
      <c r="F110" s="98"/>
      <c r="G110" s="98"/>
      <c r="H110" s="98"/>
      <c r="I110" s="98"/>
      <c r="J110" s="100"/>
      <c r="K110" s="100"/>
      <c r="L110" s="297"/>
      <c r="M110" s="228"/>
      <c r="N110" s="222"/>
      <c r="O110" s="229"/>
      <c r="P110" s="221"/>
      <c r="Q110" s="221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</row>
    <row r="111" spans="1:39" ht="12.75" customHeight="1">
      <c r="A111" s="98"/>
      <c r="B111" s="99"/>
      <c r="C111" s="143"/>
      <c r="D111" s="143"/>
      <c r="E111" s="98"/>
      <c r="F111" s="98"/>
      <c r="G111" s="98"/>
      <c r="H111" s="98"/>
      <c r="I111" s="98"/>
      <c r="J111" s="100"/>
      <c r="K111" s="100"/>
      <c r="L111" s="297"/>
      <c r="M111" s="300"/>
      <c r="N111" s="222"/>
      <c r="O111" s="222"/>
      <c r="P111" s="221"/>
      <c r="Q111" s="221"/>
      <c r="S111" s="6"/>
      <c r="T111" s="1"/>
      <c r="U111" s="1"/>
      <c r="V111" s="1"/>
      <c r="W111" s="1"/>
      <c r="X111" s="1"/>
      <c r="Y111" s="1"/>
      <c r="Z111" s="1"/>
    </row>
    <row r="112" spans="1:39" ht="12.75" customHeight="1">
      <c r="A112" s="115" t="s">
        <v>595</v>
      </c>
      <c r="B112" s="115"/>
      <c r="C112" s="115"/>
      <c r="D112" s="115"/>
      <c r="E112" s="37"/>
      <c r="F112" s="122" t="s">
        <v>597</v>
      </c>
      <c r="G112" s="55"/>
      <c r="H112" s="55"/>
      <c r="I112" s="55"/>
      <c r="J112" s="6"/>
      <c r="K112" s="135"/>
      <c r="L112" s="136"/>
      <c r="M112" s="6"/>
      <c r="N112" s="105"/>
      <c r="O112" s="15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21" t="s">
        <v>596</v>
      </c>
      <c r="B113" s="115"/>
      <c r="C113" s="115"/>
      <c r="D113" s="115"/>
      <c r="E113" s="6"/>
      <c r="F113" s="122" t="s">
        <v>600</v>
      </c>
      <c r="G113" s="6"/>
      <c r="H113" s="6" t="s">
        <v>617</v>
      </c>
      <c r="I113" s="6"/>
      <c r="J113" s="1"/>
      <c r="K113" s="6"/>
      <c r="L113" s="6"/>
      <c r="M113" s="6"/>
      <c r="N113" s="1"/>
      <c r="O113" s="1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21"/>
      <c r="B114" s="115"/>
      <c r="C114" s="115"/>
      <c r="D114" s="115"/>
      <c r="E114" s="6"/>
      <c r="F114" s="122"/>
      <c r="G114" s="6"/>
      <c r="H114" s="6"/>
      <c r="I114" s="6"/>
      <c r="J114" s="1"/>
      <c r="K114" s="6"/>
      <c r="L114" s="6"/>
      <c r="M114" s="6"/>
      <c r="N114" s="1"/>
      <c r="O114" s="1"/>
      <c r="R114" s="1"/>
      <c r="S114" s="55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21"/>
      <c r="B115" s="115"/>
      <c r="C115" s="115"/>
      <c r="D115" s="115"/>
      <c r="E115" s="6"/>
      <c r="F115" s="122"/>
      <c r="G115" s="55"/>
      <c r="H115" s="37"/>
      <c r="I115" s="55"/>
      <c r="J115" s="6"/>
      <c r="K115" s="135"/>
      <c r="L115" s="136"/>
      <c r="M115" s="6"/>
      <c r="N115" s="105"/>
      <c r="O115" s="137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21"/>
      <c r="B116" s="115"/>
      <c r="C116" s="115"/>
      <c r="D116" s="115"/>
      <c r="E116" s="6"/>
      <c r="F116" s="122"/>
      <c r="G116" s="55"/>
      <c r="H116" s="37"/>
      <c r="I116" s="55"/>
      <c r="J116" s="6"/>
      <c r="K116" s="135"/>
      <c r="L116" s="136"/>
      <c r="M116" s="6"/>
      <c r="N116" s="105"/>
      <c r="O116" s="137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21"/>
      <c r="B117" s="115"/>
      <c r="C117" s="115"/>
      <c r="D117" s="115"/>
      <c r="E117" s="6"/>
      <c r="F117" s="122"/>
      <c r="G117" s="55"/>
      <c r="H117" s="37"/>
      <c r="I117" s="55"/>
      <c r="J117" s="6"/>
      <c r="K117" s="135"/>
      <c r="L117" s="136"/>
      <c r="M117" s="6"/>
      <c r="N117" s="105"/>
      <c r="O117" s="137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21"/>
      <c r="B118" s="115"/>
      <c r="C118" s="115"/>
      <c r="D118" s="115"/>
      <c r="E118" s="6"/>
      <c r="F118" s="122"/>
      <c r="G118" s="55"/>
      <c r="H118" s="37"/>
      <c r="I118" s="55"/>
      <c r="J118" s="6"/>
      <c r="K118" s="135"/>
      <c r="L118" s="136"/>
      <c r="M118" s="6"/>
      <c r="N118" s="105"/>
      <c r="O118" s="137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21"/>
      <c r="B119" s="115"/>
      <c r="C119" s="115"/>
      <c r="D119" s="115"/>
      <c r="E119" s="6"/>
      <c r="F119" s="122"/>
      <c r="G119" s="55"/>
      <c r="H119" s="37"/>
      <c r="I119" s="55"/>
      <c r="J119" s="6"/>
      <c r="K119" s="135"/>
      <c r="L119" s="136"/>
      <c r="M119" s="6"/>
      <c r="N119" s="105"/>
      <c r="O119" s="137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21"/>
      <c r="B120" s="115"/>
      <c r="C120" s="115"/>
      <c r="D120" s="115"/>
      <c r="E120" s="6"/>
      <c r="F120" s="122"/>
      <c r="G120" s="55"/>
      <c r="H120" s="37"/>
      <c r="I120" s="55"/>
      <c r="J120" s="6"/>
      <c r="K120" s="135"/>
      <c r="L120" s="136"/>
      <c r="M120" s="6"/>
      <c r="N120" s="105"/>
      <c r="O120" s="137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55"/>
      <c r="B121" s="104"/>
      <c r="C121" s="104"/>
      <c r="D121" s="37"/>
      <c r="E121" s="55"/>
      <c r="F121" s="55"/>
      <c r="G121" s="55"/>
      <c r="H121" s="37"/>
      <c r="I121" s="55"/>
      <c r="J121" s="6"/>
      <c r="K121" s="135"/>
      <c r="L121" s="136"/>
      <c r="M121" s="6"/>
      <c r="N121" s="105"/>
      <c r="O121" s="137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38.25" customHeight="1">
      <c r="A122" s="37"/>
      <c r="B122" s="152" t="s">
        <v>618</v>
      </c>
      <c r="C122" s="152"/>
      <c r="D122" s="152"/>
      <c r="E122" s="152"/>
      <c r="F122" s="6"/>
      <c r="G122" s="6"/>
      <c r="H122" s="131"/>
      <c r="I122" s="6"/>
      <c r="J122" s="131"/>
      <c r="K122" s="132"/>
      <c r="L122" s="6"/>
      <c r="M122" s="6"/>
      <c r="N122" s="1"/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94" t="s">
        <v>16</v>
      </c>
      <c r="B123" s="95" t="s">
        <v>566</v>
      </c>
      <c r="C123" s="95"/>
      <c r="D123" s="96" t="s">
        <v>578</v>
      </c>
      <c r="E123" s="95" t="s">
        <v>579</v>
      </c>
      <c r="F123" s="95" t="s">
        <v>580</v>
      </c>
      <c r="G123" s="95" t="s">
        <v>619</v>
      </c>
      <c r="H123" s="95" t="s">
        <v>620</v>
      </c>
      <c r="I123" s="95" t="s">
        <v>583</v>
      </c>
      <c r="J123" s="153" t="s">
        <v>584</v>
      </c>
      <c r="K123" s="95" t="s">
        <v>585</v>
      </c>
      <c r="L123" s="95" t="s">
        <v>621</v>
      </c>
      <c r="M123" s="95" t="s">
        <v>588</v>
      </c>
      <c r="N123" s="96" t="s">
        <v>589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1</v>
      </c>
      <c r="B124" s="155">
        <v>41579</v>
      </c>
      <c r="C124" s="155"/>
      <c r="D124" s="156" t="s">
        <v>622</v>
      </c>
      <c r="E124" s="157" t="s">
        <v>591</v>
      </c>
      <c r="F124" s="158">
        <v>82</v>
      </c>
      <c r="G124" s="157" t="s">
        <v>623</v>
      </c>
      <c r="H124" s="157">
        <v>100</v>
      </c>
      <c r="I124" s="159">
        <v>100</v>
      </c>
      <c r="J124" s="160" t="s">
        <v>624</v>
      </c>
      <c r="K124" s="161">
        <f t="shared" ref="K124:K176" si="81">H124-F124</f>
        <v>18</v>
      </c>
      <c r="L124" s="162">
        <f t="shared" ref="L124:L176" si="82">K124/F124</f>
        <v>0.21951219512195122</v>
      </c>
      <c r="M124" s="157" t="s">
        <v>594</v>
      </c>
      <c r="N124" s="163">
        <v>42657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2</v>
      </c>
      <c r="B125" s="155">
        <v>41794</v>
      </c>
      <c r="C125" s="155"/>
      <c r="D125" s="156" t="s">
        <v>625</v>
      </c>
      <c r="E125" s="157" t="s">
        <v>603</v>
      </c>
      <c r="F125" s="158">
        <v>257</v>
      </c>
      <c r="G125" s="157" t="s">
        <v>623</v>
      </c>
      <c r="H125" s="157">
        <v>300</v>
      </c>
      <c r="I125" s="159">
        <v>300</v>
      </c>
      <c r="J125" s="160" t="s">
        <v>624</v>
      </c>
      <c r="K125" s="161">
        <f t="shared" si="81"/>
        <v>43</v>
      </c>
      <c r="L125" s="162">
        <f t="shared" si="82"/>
        <v>0.16731517509727625</v>
      </c>
      <c r="M125" s="157" t="s">
        <v>594</v>
      </c>
      <c r="N125" s="163">
        <v>41822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</v>
      </c>
      <c r="B126" s="155">
        <v>41828</v>
      </c>
      <c r="C126" s="155"/>
      <c r="D126" s="156" t="s">
        <v>626</v>
      </c>
      <c r="E126" s="157" t="s">
        <v>603</v>
      </c>
      <c r="F126" s="158">
        <v>393</v>
      </c>
      <c r="G126" s="157" t="s">
        <v>623</v>
      </c>
      <c r="H126" s="157">
        <v>468</v>
      </c>
      <c r="I126" s="159">
        <v>468</v>
      </c>
      <c r="J126" s="160" t="s">
        <v>624</v>
      </c>
      <c r="K126" s="161">
        <f t="shared" si="81"/>
        <v>75</v>
      </c>
      <c r="L126" s="162">
        <f t="shared" si="82"/>
        <v>0.19083969465648856</v>
      </c>
      <c r="M126" s="157" t="s">
        <v>594</v>
      </c>
      <c r="N126" s="163">
        <v>41863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4</v>
      </c>
      <c r="B127" s="155">
        <v>41857</v>
      </c>
      <c r="C127" s="155"/>
      <c r="D127" s="156" t="s">
        <v>627</v>
      </c>
      <c r="E127" s="157" t="s">
        <v>603</v>
      </c>
      <c r="F127" s="158">
        <v>205</v>
      </c>
      <c r="G127" s="157" t="s">
        <v>623</v>
      </c>
      <c r="H127" s="157">
        <v>275</v>
      </c>
      <c r="I127" s="159">
        <v>250</v>
      </c>
      <c r="J127" s="160" t="s">
        <v>624</v>
      </c>
      <c r="K127" s="161">
        <f t="shared" si="81"/>
        <v>70</v>
      </c>
      <c r="L127" s="162">
        <f t="shared" si="82"/>
        <v>0.34146341463414637</v>
      </c>
      <c r="M127" s="157" t="s">
        <v>594</v>
      </c>
      <c r="N127" s="163">
        <v>41962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5</v>
      </c>
      <c r="B128" s="155">
        <v>41886</v>
      </c>
      <c r="C128" s="155"/>
      <c r="D128" s="156" t="s">
        <v>628</v>
      </c>
      <c r="E128" s="157" t="s">
        <v>603</v>
      </c>
      <c r="F128" s="158">
        <v>162</v>
      </c>
      <c r="G128" s="157" t="s">
        <v>623</v>
      </c>
      <c r="H128" s="157">
        <v>190</v>
      </c>
      <c r="I128" s="159">
        <v>190</v>
      </c>
      <c r="J128" s="160" t="s">
        <v>624</v>
      </c>
      <c r="K128" s="161">
        <f t="shared" si="81"/>
        <v>28</v>
      </c>
      <c r="L128" s="162">
        <f t="shared" si="82"/>
        <v>0.1728395061728395</v>
      </c>
      <c r="M128" s="157" t="s">
        <v>594</v>
      </c>
      <c r="N128" s="163">
        <v>42006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6</v>
      </c>
      <c r="B129" s="155">
        <v>41886</v>
      </c>
      <c r="C129" s="155"/>
      <c r="D129" s="156" t="s">
        <v>629</v>
      </c>
      <c r="E129" s="157" t="s">
        <v>603</v>
      </c>
      <c r="F129" s="158">
        <v>75</v>
      </c>
      <c r="G129" s="157" t="s">
        <v>623</v>
      </c>
      <c r="H129" s="157">
        <v>91.5</v>
      </c>
      <c r="I129" s="159" t="s">
        <v>616</v>
      </c>
      <c r="J129" s="160" t="s">
        <v>630</v>
      </c>
      <c r="K129" s="161">
        <f t="shared" si="81"/>
        <v>16.5</v>
      </c>
      <c r="L129" s="162">
        <f t="shared" si="82"/>
        <v>0.22</v>
      </c>
      <c r="M129" s="157" t="s">
        <v>594</v>
      </c>
      <c r="N129" s="163">
        <v>41954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7</v>
      </c>
      <c r="B130" s="155">
        <v>41913</v>
      </c>
      <c r="C130" s="155"/>
      <c r="D130" s="156" t="s">
        <v>631</v>
      </c>
      <c r="E130" s="157" t="s">
        <v>603</v>
      </c>
      <c r="F130" s="158">
        <v>850</v>
      </c>
      <c r="G130" s="157" t="s">
        <v>623</v>
      </c>
      <c r="H130" s="157">
        <v>982.5</v>
      </c>
      <c r="I130" s="159">
        <v>1050</v>
      </c>
      <c r="J130" s="160" t="s">
        <v>632</v>
      </c>
      <c r="K130" s="161">
        <f t="shared" si="81"/>
        <v>132.5</v>
      </c>
      <c r="L130" s="162">
        <f t="shared" si="82"/>
        <v>0.15588235294117647</v>
      </c>
      <c r="M130" s="157" t="s">
        <v>594</v>
      </c>
      <c r="N130" s="163">
        <v>42039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8</v>
      </c>
      <c r="B131" s="155">
        <v>41913</v>
      </c>
      <c r="C131" s="155"/>
      <c r="D131" s="156" t="s">
        <v>633</v>
      </c>
      <c r="E131" s="157" t="s">
        <v>603</v>
      </c>
      <c r="F131" s="158">
        <v>475</v>
      </c>
      <c r="G131" s="157" t="s">
        <v>623</v>
      </c>
      <c r="H131" s="157">
        <v>515</v>
      </c>
      <c r="I131" s="159">
        <v>600</v>
      </c>
      <c r="J131" s="160" t="s">
        <v>634</v>
      </c>
      <c r="K131" s="161">
        <f t="shared" si="81"/>
        <v>40</v>
      </c>
      <c r="L131" s="162">
        <f t="shared" si="82"/>
        <v>8.4210526315789472E-2</v>
      </c>
      <c r="M131" s="157" t="s">
        <v>594</v>
      </c>
      <c r="N131" s="163">
        <v>41939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9</v>
      </c>
      <c r="B132" s="155">
        <v>41913</v>
      </c>
      <c r="C132" s="155"/>
      <c r="D132" s="156" t="s">
        <v>635</v>
      </c>
      <c r="E132" s="157" t="s">
        <v>603</v>
      </c>
      <c r="F132" s="158">
        <v>86</v>
      </c>
      <c r="G132" s="157" t="s">
        <v>623</v>
      </c>
      <c r="H132" s="157">
        <v>99</v>
      </c>
      <c r="I132" s="159">
        <v>140</v>
      </c>
      <c r="J132" s="160" t="s">
        <v>636</v>
      </c>
      <c r="K132" s="161">
        <f t="shared" si="81"/>
        <v>13</v>
      </c>
      <c r="L132" s="162">
        <f t="shared" si="82"/>
        <v>0.15116279069767441</v>
      </c>
      <c r="M132" s="157" t="s">
        <v>594</v>
      </c>
      <c r="N132" s="163">
        <v>41939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10</v>
      </c>
      <c r="B133" s="155">
        <v>41926</v>
      </c>
      <c r="C133" s="155"/>
      <c r="D133" s="156" t="s">
        <v>637</v>
      </c>
      <c r="E133" s="157" t="s">
        <v>603</v>
      </c>
      <c r="F133" s="158">
        <v>496.6</v>
      </c>
      <c r="G133" s="157" t="s">
        <v>623</v>
      </c>
      <c r="H133" s="157">
        <v>621</v>
      </c>
      <c r="I133" s="159">
        <v>580</v>
      </c>
      <c r="J133" s="160" t="s">
        <v>624</v>
      </c>
      <c r="K133" s="161">
        <f t="shared" si="81"/>
        <v>124.39999999999998</v>
      </c>
      <c r="L133" s="162">
        <f t="shared" si="82"/>
        <v>0.25050342327829234</v>
      </c>
      <c r="M133" s="157" t="s">
        <v>594</v>
      </c>
      <c r="N133" s="163">
        <v>42605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11</v>
      </c>
      <c r="B134" s="155">
        <v>41926</v>
      </c>
      <c r="C134" s="155"/>
      <c r="D134" s="156" t="s">
        <v>638</v>
      </c>
      <c r="E134" s="157" t="s">
        <v>603</v>
      </c>
      <c r="F134" s="158">
        <v>2481.9</v>
      </c>
      <c r="G134" s="157" t="s">
        <v>623</v>
      </c>
      <c r="H134" s="157">
        <v>2840</v>
      </c>
      <c r="I134" s="159">
        <v>2870</v>
      </c>
      <c r="J134" s="160" t="s">
        <v>639</v>
      </c>
      <c r="K134" s="161">
        <f t="shared" si="81"/>
        <v>358.09999999999991</v>
      </c>
      <c r="L134" s="162">
        <f t="shared" si="82"/>
        <v>0.14428462065353154</v>
      </c>
      <c r="M134" s="157" t="s">
        <v>594</v>
      </c>
      <c r="N134" s="163">
        <v>42017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12</v>
      </c>
      <c r="B135" s="155">
        <v>41928</v>
      </c>
      <c r="C135" s="155"/>
      <c r="D135" s="156" t="s">
        <v>640</v>
      </c>
      <c r="E135" s="157" t="s">
        <v>603</v>
      </c>
      <c r="F135" s="158">
        <v>84.5</v>
      </c>
      <c r="G135" s="157" t="s">
        <v>623</v>
      </c>
      <c r="H135" s="157">
        <v>93</v>
      </c>
      <c r="I135" s="159">
        <v>110</v>
      </c>
      <c r="J135" s="160" t="s">
        <v>641</v>
      </c>
      <c r="K135" s="161">
        <f t="shared" si="81"/>
        <v>8.5</v>
      </c>
      <c r="L135" s="162">
        <f t="shared" si="82"/>
        <v>0.10059171597633136</v>
      </c>
      <c r="M135" s="157" t="s">
        <v>594</v>
      </c>
      <c r="N135" s="163">
        <v>41939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13</v>
      </c>
      <c r="B136" s="155">
        <v>41928</v>
      </c>
      <c r="C136" s="155"/>
      <c r="D136" s="156" t="s">
        <v>642</v>
      </c>
      <c r="E136" s="157" t="s">
        <v>603</v>
      </c>
      <c r="F136" s="158">
        <v>401</v>
      </c>
      <c r="G136" s="157" t="s">
        <v>623</v>
      </c>
      <c r="H136" s="157">
        <v>428</v>
      </c>
      <c r="I136" s="159">
        <v>450</v>
      </c>
      <c r="J136" s="160" t="s">
        <v>643</v>
      </c>
      <c r="K136" s="161">
        <f t="shared" si="81"/>
        <v>27</v>
      </c>
      <c r="L136" s="162">
        <f t="shared" si="82"/>
        <v>6.7331670822942641E-2</v>
      </c>
      <c r="M136" s="157" t="s">
        <v>594</v>
      </c>
      <c r="N136" s="163">
        <v>42020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14</v>
      </c>
      <c r="B137" s="155">
        <v>41928</v>
      </c>
      <c r="C137" s="155"/>
      <c r="D137" s="156" t="s">
        <v>644</v>
      </c>
      <c r="E137" s="157" t="s">
        <v>603</v>
      </c>
      <c r="F137" s="158">
        <v>101</v>
      </c>
      <c r="G137" s="157" t="s">
        <v>623</v>
      </c>
      <c r="H137" s="157">
        <v>112</v>
      </c>
      <c r="I137" s="159">
        <v>120</v>
      </c>
      <c r="J137" s="160" t="s">
        <v>645</v>
      </c>
      <c r="K137" s="161">
        <f t="shared" si="81"/>
        <v>11</v>
      </c>
      <c r="L137" s="162">
        <f t="shared" si="82"/>
        <v>0.10891089108910891</v>
      </c>
      <c r="M137" s="157" t="s">
        <v>594</v>
      </c>
      <c r="N137" s="163">
        <v>41939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15</v>
      </c>
      <c r="B138" s="155">
        <v>41954</v>
      </c>
      <c r="C138" s="155"/>
      <c r="D138" s="156" t="s">
        <v>646</v>
      </c>
      <c r="E138" s="157" t="s">
        <v>603</v>
      </c>
      <c r="F138" s="158">
        <v>59</v>
      </c>
      <c r="G138" s="157" t="s">
        <v>623</v>
      </c>
      <c r="H138" s="157">
        <v>76</v>
      </c>
      <c r="I138" s="159">
        <v>76</v>
      </c>
      <c r="J138" s="160" t="s">
        <v>624</v>
      </c>
      <c r="K138" s="161">
        <f t="shared" si="81"/>
        <v>17</v>
      </c>
      <c r="L138" s="162">
        <f t="shared" si="82"/>
        <v>0.28813559322033899</v>
      </c>
      <c r="M138" s="157" t="s">
        <v>594</v>
      </c>
      <c r="N138" s="163">
        <v>43032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16</v>
      </c>
      <c r="B139" s="155">
        <v>41954</v>
      </c>
      <c r="C139" s="155"/>
      <c r="D139" s="156" t="s">
        <v>635</v>
      </c>
      <c r="E139" s="157" t="s">
        <v>603</v>
      </c>
      <c r="F139" s="158">
        <v>99</v>
      </c>
      <c r="G139" s="157" t="s">
        <v>623</v>
      </c>
      <c r="H139" s="157">
        <v>120</v>
      </c>
      <c r="I139" s="159">
        <v>120</v>
      </c>
      <c r="J139" s="160" t="s">
        <v>612</v>
      </c>
      <c r="K139" s="161">
        <f t="shared" si="81"/>
        <v>21</v>
      </c>
      <c r="L139" s="162">
        <f t="shared" si="82"/>
        <v>0.21212121212121213</v>
      </c>
      <c r="M139" s="157" t="s">
        <v>594</v>
      </c>
      <c r="N139" s="163">
        <v>41960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17</v>
      </c>
      <c r="B140" s="155">
        <v>41956</v>
      </c>
      <c r="C140" s="155"/>
      <c r="D140" s="156" t="s">
        <v>647</v>
      </c>
      <c r="E140" s="157" t="s">
        <v>603</v>
      </c>
      <c r="F140" s="158">
        <v>22</v>
      </c>
      <c r="G140" s="157" t="s">
        <v>623</v>
      </c>
      <c r="H140" s="157">
        <v>33.549999999999997</v>
      </c>
      <c r="I140" s="159">
        <v>32</v>
      </c>
      <c r="J140" s="160" t="s">
        <v>648</v>
      </c>
      <c r="K140" s="161">
        <f t="shared" si="81"/>
        <v>11.549999999999997</v>
      </c>
      <c r="L140" s="162">
        <f t="shared" si="82"/>
        <v>0.52499999999999991</v>
      </c>
      <c r="M140" s="157" t="s">
        <v>594</v>
      </c>
      <c r="N140" s="163">
        <v>42188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18</v>
      </c>
      <c r="B141" s="155">
        <v>41976</v>
      </c>
      <c r="C141" s="155"/>
      <c r="D141" s="156" t="s">
        <v>649</v>
      </c>
      <c r="E141" s="157" t="s">
        <v>603</v>
      </c>
      <c r="F141" s="158">
        <v>440</v>
      </c>
      <c r="G141" s="157" t="s">
        <v>623</v>
      </c>
      <c r="H141" s="157">
        <v>520</v>
      </c>
      <c r="I141" s="159">
        <v>520</v>
      </c>
      <c r="J141" s="160" t="s">
        <v>650</v>
      </c>
      <c r="K141" s="161">
        <f t="shared" si="81"/>
        <v>80</v>
      </c>
      <c r="L141" s="162">
        <f t="shared" si="82"/>
        <v>0.18181818181818182</v>
      </c>
      <c r="M141" s="157" t="s">
        <v>594</v>
      </c>
      <c r="N141" s="163">
        <v>42208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19</v>
      </c>
      <c r="B142" s="155">
        <v>41976</v>
      </c>
      <c r="C142" s="155"/>
      <c r="D142" s="156" t="s">
        <v>651</v>
      </c>
      <c r="E142" s="157" t="s">
        <v>603</v>
      </c>
      <c r="F142" s="158">
        <v>360</v>
      </c>
      <c r="G142" s="157" t="s">
        <v>623</v>
      </c>
      <c r="H142" s="157">
        <v>427</v>
      </c>
      <c r="I142" s="159">
        <v>425</v>
      </c>
      <c r="J142" s="160" t="s">
        <v>652</v>
      </c>
      <c r="K142" s="161">
        <f t="shared" si="81"/>
        <v>67</v>
      </c>
      <c r="L142" s="162">
        <f t="shared" si="82"/>
        <v>0.18611111111111112</v>
      </c>
      <c r="M142" s="157" t="s">
        <v>594</v>
      </c>
      <c r="N142" s="163">
        <v>42058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20</v>
      </c>
      <c r="B143" s="155">
        <v>42012</v>
      </c>
      <c r="C143" s="155"/>
      <c r="D143" s="156" t="s">
        <v>653</v>
      </c>
      <c r="E143" s="157" t="s">
        <v>603</v>
      </c>
      <c r="F143" s="158">
        <v>360</v>
      </c>
      <c r="G143" s="157" t="s">
        <v>623</v>
      </c>
      <c r="H143" s="157">
        <v>455</v>
      </c>
      <c r="I143" s="159">
        <v>420</v>
      </c>
      <c r="J143" s="160" t="s">
        <v>654</v>
      </c>
      <c r="K143" s="161">
        <f t="shared" si="81"/>
        <v>95</v>
      </c>
      <c r="L143" s="162">
        <f t="shared" si="82"/>
        <v>0.2638888888888889</v>
      </c>
      <c r="M143" s="157" t="s">
        <v>594</v>
      </c>
      <c r="N143" s="163">
        <v>42024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21</v>
      </c>
      <c r="B144" s="155">
        <v>42012</v>
      </c>
      <c r="C144" s="155"/>
      <c r="D144" s="156" t="s">
        <v>655</v>
      </c>
      <c r="E144" s="157" t="s">
        <v>603</v>
      </c>
      <c r="F144" s="158">
        <v>130</v>
      </c>
      <c r="G144" s="157"/>
      <c r="H144" s="157">
        <v>175.5</v>
      </c>
      <c r="I144" s="159">
        <v>165</v>
      </c>
      <c r="J144" s="160" t="s">
        <v>656</v>
      </c>
      <c r="K144" s="161">
        <f t="shared" si="81"/>
        <v>45.5</v>
      </c>
      <c r="L144" s="162">
        <f t="shared" si="82"/>
        <v>0.35</v>
      </c>
      <c r="M144" s="157" t="s">
        <v>594</v>
      </c>
      <c r="N144" s="163">
        <v>43088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22</v>
      </c>
      <c r="B145" s="155">
        <v>42040</v>
      </c>
      <c r="C145" s="155"/>
      <c r="D145" s="156" t="s">
        <v>403</v>
      </c>
      <c r="E145" s="157" t="s">
        <v>591</v>
      </c>
      <c r="F145" s="158">
        <v>98</v>
      </c>
      <c r="G145" s="157"/>
      <c r="H145" s="157">
        <v>120</v>
      </c>
      <c r="I145" s="159">
        <v>120</v>
      </c>
      <c r="J145" s="160" t="s">
        <v>624</v>
      </c>
      <c r="K145" s="161">
        <f t="shared" si="81"/>
        <v>22</v>
      </c>
      <c r="L145" s="162">
        <f t="shared" si="82"/>
        <v>0.22448979591836735</v>
      </c>
      <c r="M145" s="157" t="s">
        <v>594</v>
      </c>
      <c r="N145" s="163">
        <v>42753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23</v>
      </c>
      <c r="B146" s="155">
        <v>42040</v>
      </c>
      <c r="C146" s="155"/>
      <c r="D146" s="156" t="s">
        <v>657</v>
      </c>
      <c r="E146" s="157" t="s">
        <v>591</v>
      </c>
      <c r="F146" s="158">
        <v>196</v>
      </c>
      <c r="G146" s="157"/>
      <c r="H146" s="157">
        <v>262</v>
      </c>
      <c r="I146" s="159">
        <v>255</v>
      </c>
      <c r="J146" s="160" t="s">
        <v>624</v>
      </c>
      <c r="K146" s="161">
        <f t="shared" si="81"/>
        <v>66</v>
      </c>
      <c r="L146" s="162">
        <f t="shared" si="82"/>
        <v>0.33673469387755101</v>
      </c>
      <c r="M146" s="157" t="s">
        <v>594</v>
      </c>
      <c r="N146" s="163">
        <v>42599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4">
        <v>24</v>
      </c>
      <c r="B147" s="165">
        <v>42067</v>
      </c>
      <c r="C147" s="165"/>
      <c r="D147" s="166" t="s">
        <v>402</v>
      </c>
      <c r="E147" s="167" t="s">
        <v>591</v>
      </c>
      <c r="F147" s="168">
        <v>235</v>
      </c>
      <c r="G147" s="168"/>
      <c r="H147" s="169">
        <v>77</v>
      </c>
      <c r="I147" s="169" t="s">
        <v>658</v>
      </c>
      <c r="J147" s="170" t="s">
        <v>659</v>
      </c>
      <c r="K147" s="171">
        <f t="shared" si="81"/>
        <v>-158</v>
      </c>
      <c r="L147" s="172">
        <f t="shared" si="82"/>
        <v>-0.67234042553191486</v>
      </c>
      <c r="M147" s="168" t="s">
        <v>604</v>
      </c>
      <c r="N147" s="165">
        <v>43522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25</v>
      </c>
      <c r="B148" s="155">
        <v>42067</v>
      </c>
      <c r="C148" s="155"/>
      <c r="D148" s="156" t="s">
        <v>660</v>
      </c>
      <c r="E148" s="157" t="s">
        <v>591</v>
      </c>
      <c r="F148" s="158">
        <v>185</v>
      </c>
      <c r="G148" s="157"/>
      <c r="H148" s="157">
        <v>224</v>
      </c>
      <c r="I148" s="159" t="s">
        <v>661</v>
      </c>
      <c r="J148" s="160" t="s">
        <v>624</v>
      </c>
      <c r="K148" s="161">
        <f t="shared" si="81"/>
        <v>39</v>
      </c>
      <c r="L148" s="162">
        <f t="shared" si="82"/>
        <v>0.21081081081081082</v>
      </c>
      <c r="M148" s="157" t="s">
        <v>594</v>
      </c>
      <c r="N148" s="163">
        <v>42647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26</v>
      </c>
      <c r="B149" s="165">
        <v>42090</v>
      </c>
      <c r="C149" s="165"/>
      <c r="D149" s="173" t="s">
        <v>662</v>
      </c>
      <c r="E149" s="168" t="s">
        <v>591</v>
      </c>
      <c r="F149" s="168">
        <v>49.5</v>
      </c>
      <c r="G149" s="169"/>
      <c r="H149" s="169">
        <v>15.85</v>
      </c>
      <c r="I149" s="169">
        <v>67</v>
      </c>
      <c r="J149" s="170" t="s">
        <v>663</v>
      </c>
      <c r="K149" s="169">
        <f t="shared" si="81"/>
        <v>-33.65</v>
      </c>
      <c r="L149" s="174">
        <f t="shared" si="82"/>
        <v>-0.67979797979797973</v>
      </c>
      <c r="M149" s="168" t="s">
        <v>604</v>
      </c>
      <c r="N149" s="175">
        <v>43627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27</v>
      </c>
      <c r="B150" s="155">
        <v>42093</v>
      </c>
      <c r="C150" s="155"/>
      <c r="D150" s="156" t="s">
        <v>664</v>
      </c>
      <c r="E150" s="157" t="s">
        <v>591</v>
      </c>
      <c r="F150" s="158">
        <v>183.5</v>
      </c>
      <c r="G150" s="157"/>
      <c r="H150" s="157">
        <v>219</v>
      </c>
      <c r="I150" s="159">
        <v>218</v>
      </c>
      <c r="J150" s="160" t="s">
        <v>665</v>
      </c>
      <c r="K150" s="161">
        <f t="shared" si="81"/>
        <v>35.5</v>
      </c>
      <c r="L150" s="162">
        <f t="shared" si="82"/>
        <v>0.19346049046321526</v>
      </c>
      <c r="M150" s="157" t="s">
        <v>594</v>
      </c>
      <c r="N150" s="163">
        <v>42103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28</v>
      </c>
      <c r="B151" s="155">
        <v>42114</v>
      </c>
      <c r="C151" s="155"/>
      <c r="D151" s="156" t="s">
        <v>666</v>
      </c>
      <c r="E151" s="157" t="s">
        <v>591</v>
      </c>
      <c r="F151" s="158">
        <f>(227+237)/2</f>
        <v>232</v>
      </c>
      <c r="G151" s="157"/>
      <c r="H151" s="157">
        <v>298</v>
      </c>
      <c r="I151" s="159">
        <v>298</v>
      </c>
      <c r="J151" s="160" t="s">
        <v>624</v>
      </c>
      <c r="K151" s="161">
        <f t="shared" si="81"/>
        <v>66</v>
      </c>
      <c r="L151" s="162">
        <f t="shared" si="82"/>
        <v>0.28448275862068967</v>
      </c>
      <c r="M151" s="157" t="s">
        <v>594</v>
      </c>
      <c r="N151" s="163">
        <v>42823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29</v>
      </c>
      <c r="B152" s="155">
        <v>42128</v>
      </c>
      <c r="C152" s="155"/>
      <c r="D152" s="156" t="s">
        <v>667</v>
      </c>
      <c r="E152" s="157" t="s">
        <v>603</v>
      </c>
      <c r="F152" s="158">
        <v>385</v>
      </c>
      <c r="G152" s="157"/>
      <c r="H152" s="157">
        <f>212.5+331</f>
        <v>543.5</v>
      </c>
      <c r="I152" s="159">
        <v>510</v>
      </c>
      <c r="J152" s="160" t="s">
        <v>668</v>
      </c>
      <c r="K152" s="161">
        <f t="shared" si="81"/>
        <v>158.5</v>
      </c>
      <c r="L152" s="162">
        <f t="shared" si="82"/>
        <v>0.41168831168831171</v>
      </c>
      <c r="M152" s="157" t="s">
        <v>594</v>
      </c>
      <c r="N152" s="163">
        <v>42235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30</v>
      </c>
      <c r="B153" s="155">
        <v>42128</v>
      </c>
      <c r="C153" s="155"/>
      <c r="D153" s="156" t="s">
        <v>669</v>
      </c>
      <c r="E153" s="157" t="s">
        <v>603</v>
      </c>
      <c r="F153" s="158">
        <v>115.5</v>
      </c>
      <c r="G153" s="157"/>
      <c r="H153" s="157">
        <v>146</v>
      </c>
      <c r="I153" s="159">
        <v>142</v>
      </c>
      <c r="J153" s="160" t="s">
        <v>670</v>
      </c>
      <c r="K153" s="161">
        <f t="shared" si="81"/>
        <v>30.5</v>
      </c>
      <c r="L153" s="162">
        <f t="shared" si="82"/>
        <v>0.26406926406926406</v>
      </c>
      <c r="M153" s="157" t="s">
        <v>594</v>
      </c>
      <c r="N153" s="163">
        <v>42202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31</v>
      </c>
      <c r="B154" s="155">
        <v>42151</v>
      </c>
      <c r="C154" s="155"/>
      <c r="D154" s="156" t="s">
        <v>540</v>
      </c>
      <c r="E154" s="157" t="s">
        <v>603</v>
      </c>
      <c r="F154" s="158">
        <v>237.5</v>
      </c>
      <c r="G154" s="157"/>
      <c r="H154" s="157">
        <v>279.5</v>
      </c>
      <c r="I154" s="159">
        <v>278</v>
      </c>
      <c r="J154" s="160" t="s">
        <v>624</v>
      </c>
      <c r="K154" s="161">
        <f t="shared" si="81"/>
        <v>42</v>
      </c>
      <c r="L154" s="162">
        <f t="shared" si="82"/>
        <v>0.17684210526315788</v>
      </c>
      <c r="M154" s="157" t="s">
        <v>594</v>
      </c>
      <c r="N154" s="163">
        <v>42222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32</v>
      </c>
      <c r="B155" s="155">
        <v>42174</v>
      </c>
      <c r="C155" s="155"/>
      <c r="D155" s="156" t="s">
        <v>642</v>
      </c>
      <c r="E155" s="157" t="s">
        <v>591</v>
      </c>
      <c r="F155" s="158">
        <v>340</v>
      </c>
      <c r="G155" s="157"/>
      <c r="H155" s="157">
        <v>448</v>
      </c>
      <c r="I155" s="159">
        <v>448</v>
      </c>
      <c r="J155" s="160" t="s">
        <v>624</v>
      </c>
      <c r="K155" s="161">
        <f t="shared" si="81"/>
        <v>108</v>
      </c>
      <c r="L155" s="162">
        <f t="shared" si="82"/>
        <v>0.31764705882352939</v>
      </c>
      <c r="M155" s="157" t="s">
        <v>594</v>
      </c>
      <c r="N155" s="163">
        <v>43018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33</v>
      </c>
      <c r="B156" s="155">
        <v>42191</v>
      </c>
      <c r="C156" s="155"/>
      <c r="D156" s="156" t="s">
        <v>671</v>
      </c>
      <c r="E156" s="157" t="s">
        <v>591</v>
      </c>
      <c r="F156" s="158">
        <v>390</v>
      </c>
      <c r="G156" s="157"/>
      <c r="H156" s="157">
        <v>460</v>
      </c>
      <c r="I156" s="159">
        <v>460</v>
      </c>
      <c r="J156" s="160" t="s">
        <v>624</v>
      </c>
      <c r="K156" s="161">
        <f t="shared" si="81"/>
        <v>70</v>
      </c>
      <c r="L156" s="162">
        <f t="shared" si="82"/>
        <v>0.17948717948717949</v>
      </c>
      <c r="M156" s="157" t="s">
        <v>594</v>
      </c>
      <c r="N156" s="163">
        <v>42478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4">
        <v>34</v>
      </c>
      <c r="B157" s="165">
        <v>42195</v>
      </c>
      <c r="C157" s="165"/>
      <c r="D157" s="166" t="s">
        <v>672</v>
      </c>
      <c r="E157" s="167" t="s">
        <v>591</v>
      </c>
      <c r="F157" s="168">
        <v>122.5</v>
      </c>
      <c r="G157" s="168"/>
      <c r="H157" s="169">
        <v>61</v>
      </c>
      <c r="I157" s="169">
        <v>172</v>
      </c>
      <c r="J157" s="170" t="s">
        <v>673</v>
      </c>
      <c r="K157" s="171">
        <f t="shared" si="81"/>
        <v>-61.5</v>
      </c>
      <c r="L157" s="172">
        <f t="shared" si="82"/>
        <v>-0.50204081632653064</v>
      </c>
      <c r="M157" s="168" t="s">
        <v>604</v>
      </c>
      <c r="N157" s="165">
        <v>43333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35</v>
      </c>
      <c r="B158" s="155">
        <v>42219</v>
      </c>
      <c r="C158" s="155"/>
      <c r="D158" s="156" t="s">
        <v>674</v>
      </c>
      <c r="E158" s="157" t="s">
        <v>591</v>
      </c>
      <c r="F158" s="158">
        <v>297.5</v>
      </c>
      <c r="G158" s="157"/>
      <c r="H158" s="157">
        <v>350</v>
      </c>
      <c r="I158" s="159">
        <v>360</v>
      </c>
      <c r="J158" s="160" t="s">
        <v>675</v>
      </c>
      <c r="K158" s="161">
        <f t="shared" si="81"/>
        <v>52.5</v>
      </c>
      <c r="L158" s="162">
        <f t="shared" si="82"/>
        <v>0.17647058823529413</v>
      </c>
      <c r="M158" s="157" t="s">
        <v>594</v>
      </c>
      <c r="N158" s="163">
        <v>42232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36</v>
      </c>
      <c r="B159" s="155">
        <v>42219</v>
      </c>
      <c r="C159" s="155"/>
      <c r="D159" s="156" t="s">
        <v>676</v>
      </c>
      <c r="E159" s="157" t="s">
        <v>591</v>
      </c>
      <c r="F159" s="158">
        <v>115.5</v>
      </c>
      <c r="G159" s="157"/>
      <c r="H159" s="157">
        <v>149</v>
      </c>
      <c r="I159" s="159">
        <v>140</v>
      </c>
      <c r="J159" s="160" t="s">
        <v>677</v>
      </c>
      <c r="K159" s="161">
        <f t="shared" si="81"/>
        <v>33.5</v>
      </c>
      <c r="L159" s="162">
        <f t="shared" si="82"/>
        <v>0.29004329004329005</v>
      </c>
      <c r="M159" s="157" t="s">
        <v>594</v>
      </c>
      <c r="N159" s="163">
        <v>42740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37</v>
      </c>
      <c r="B160" s="155">
        <v>42251</v>
      </c>
      <c r="C160" s="155"/>
      <c r="D160" s="156" t="s">
        <v>540</v>
      </c>
      <c r="E160" s="157" t="s">
        <v>591</v>
      </c>
      <c r="F160" s="158">
        <v>226</v>
      </c>
      <c r="G160" s="157"/>
      <c r="H160" s="157">
        <v>292</v>
      </c>
      <c r="I160" s="159">
        <v>292</v>
      </c>
      <c r="J160" s="160" t="s">
        <v>678</v>
      </c>
      <c r="K160" s="161">
        <f t="shared" si="81"/>
        <v>66</v>
      </c>
      <c r="L160" s="162">
        <f t="shared" si="82"/>
        <v>0.29203539823008851</v>
      </c>
      <c r="M160" s="157" t="s">
        <v>594</v>
      </c>
      <c r="N160" s="163">
        <v>42286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38</v>
      </c>
      <c r="B161" s="155">
        <v>42254</v>
      </c>
      <c r="C161" s="155"/>
      <c r="D161" s="156" t="s">
        <v>666</v>
      </c>
      <c r="E161" s="157" t="s">
        <v>591</v>
      </c>
      <c r="F161" s="158">
        <v>232.5</v>
      </c>
      <c r="G161" s="157"/>
      <c r="H161" s="157">
        <v>312.5</v>
      </c>
      <c r="I161" s="159">
        <v>310</v>
      </c>
      <c r="J161" s="160" t="s">
        <v>624</v>
      </c>
      <c r="K161" s="161">
        <f t="shared" si="81"/>
        <v>80</v>
      </c>
      <c r="L161" s="162">
        <f t="shared" si="82"/>
        <v>0.34408602150537637</v>
      </c>
      <c r="M161" s="157" t="s">
        <v>594</v>
      </c>
      <c r="N161" s="163">
        <v>42823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39</v>
      </c>
      <c r="B162" s="155">
        <v>42268</v>
      </c>
      <c r="C162" s="155"/>
      <c r="D162" s="156" t="s">
        <v>679</v>
      </c>
      <c r="E162" s="157" t="s">
        <v>591</v>
      </c>
      <c r="F162" s="158">
        <v>196.5</v>
      </c>
      <c r="G162" s="157"/>
      <c r="H162" s="157">
        <v>238</v>
      </c>
      <c r="I162" s="159">
        <v>238</v>
      </c>
      <c r="J162" s="160" t="s">
        <v>678</v>
      </c>
      <c r="K162" s="161">
        <f t="shared" si="81"/>
        <v>41.5</v>
      </c>
      <c r="L162" s="162">
        <f t="shared" si="82"/>
        <v>0.21119592875318066</v>
      </c>
      <c r="M162" s="157" t="s">
        <v>594</v>
      </c>
      <c r="N162" s="163">
        <v>42291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40</v>
      </c>
      <c r="B163" s="155">
        <v>42271</v>
      </c>
      <c r="C163" s="155"/>
      <c r="D163" s="156" t="s">
        <v>622</v>
      </c>
      <c r="E163" s="157" t="s">
        <v>591</v>
      </c>
      <c r="F163" s="158">
        <v>65</v>
      </c>
      <c r="G163" s="157"/>
      <c r="H163" s="157">
        <v>82</v>
      </c>
      <c r="I163" s="159">
        <v>82</v>
      </c>
      <c r="J163" s="160" t="s">
        <v>678</v>
      </c>
      <c r="K163" s="161">
        <f t="shared" si="81"/>
        <v>17</v>
      </c>
      <c r="L163" s="162">
        <f t="shared" si="82"/>
        <v>0.26153846153846155</v>
      </c>
      <c r="M163" s="157" t="s">
        <v>594</v>
      </c>
      <c r="N163" s="163">
        <v>42578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41</v>
      </c>
      <c r="B164" s="155">
        <v>42291</v>
      </c>
      <c r="C164" s="155"/>
      <c r="D164" s="156" t="s">
        <v>680</v>
      </c>
      <c r="E164" s="157" t="s">
        <v>591</v>
      </c>
      <c r="F164" s="158">
        <v>144</v>
      </c>
      <c r="G164" s="157"/>
      <c r="H164" s="157">
        <v>182.5</v>
      </c>
      <c r="I164" s="159">
        <v>181</v>
      </c>
      <c r="J164" s="160" t="s">
        <v>678</v>
      </c>
      <c r="K164" s="161">
        <f t="shared" si="81"/>
        <v>38.5</v>
      </c>
      <c r="L164" s="162">
        <f t="shared" si="82"/>
        <v>0.2673611111111111</v>
      </c>
      <c r="M164" s="157" t="s">
        <v>594</v>
      </c>
      <c r="N164" s="163">
        <v>42817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42</v>
      </c>
      <c r="B165" s="155">
        <v>42291</v>
      </c>
      <c r="C165" s="155"/>
      <c r="D165" s="156" t="s">
        <v>681</v>
      </c>
      <c r="E165" s="157" t="s">
        <v>591</v>
      </c>
      <c r="F165" s="158">
        <v>264</v>
      </c>
      <c r="G165" s="157"/>
      <c r="H165" s="157">
        <v>311</v>
      </c>
      <c r="I165" s="159">
        <v>311</v>
      </c>
      <c r="J165" s="160" t="s">
        <v>678</v>
      </c>
      <c r="K165" s="161">
        <f t="shared" si="81"/>
        <v>47</v>
      </c>
      <c r="L165" s="162">
        <f t="shared" si="82"/>
        <v>0.17803030303030304</v>
      </c>
      <c r="M165" s="157" t="s">
        <v>594</v>
      </c>
      <c r="N165" s="163">
        <v>42604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43</v>
      </c>
      <c r="B166" s="155">
        <v>42318</v>
      </c>
      <c r="C166" s="155"/>
      <c r="D166" s="156" t="s">
        <v>682</v>
      </c>
      <c r="E166" s="157" t="s">
        <v>603</v>
      </c>
      <c r="F166" s="158">
        <v>549.5</v>
      </c>
      <c r="G166" s="157"/>
      <c r="H166" s="157">
        <v>630</v>
      </c>
      <c r="I166" s="159">
        <v>630</v>
      </c>
      <c r="J166" s="160" t="s">
        <v>678</v>
      </c>
      <c r="K166" s="161">
        <f t="shared" si="81"/>
        <v>80.5</v>
      </c>
      <c r="L166" s="162">
        <f t="shared" si="82"/>
        <v>0.1464968152866242</v>
      </c>
      <c r="M166" s="157" t="s">
        <v>594</v>
      </c>
      <c r="N166" s="163">
        <v>42419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44</v>
      </c>
      <c r="B167" s="155">
        <v>42342</v>
      </c>
      <c r="C167" s="155"/>
      <c r="D167" s="156" t="s">
        <v>683</v>
      </c>
      <c r="E167" s="157" t="s">
        <v>591</v>
      </c>
      <c r="F167" s="158">
        <v>1027.5</v>
      </c>
      <c r="G167" s="157"/>
      <c r="H167" s="157">
        <v>1315</v>
      </c>
      <c r="I167" s="159">
        <v>1250</v>
      </c>
      <c r="J167" s="160" t="s">
        <v>678</v>
      </c>
      <c r="K167" s="161">
        <f t="shared" si="81"/>
        <v>287.5</v>
      </c>
      <c r="L167" s="162">
        <f t="shared" si="82"/>
        <v>0.27980535279805352</v>
      </c>
      <c r="M167" s="157" t="s">
        <v>594</v>
      </c>
      <c r="N167" s="163">
        <v>43244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45</v>
      </c>
      <c r="B168" s="155">
        <v>42367</v>
      </c>
      <c r="C168" s="155"/>
      <c r="D168" s="156" t="s">
        <v>684</v>
      </c>
      <c r="E168" s="157" t="s">
        <v>591</v>
      </c>
      <c r="F168" s="158">
        <v>465</v>
      </c>
      <c r="G168" s="157"/>
      <c r="H168" s="157">
        <v>540</v>
      </c>
      <c r="I168" s="159">
        <v>540</v>
      </c>
      <c r="J168" s="160" t="s">
        <v>678</v>
      </c>
      <c r="K168" s="161">
        <f t="shared" si="81"/>
        <v>75</v>
      </c>
      <c r="L168" s="162">
        <f t="shared" si="82"/>
        <v>0.16129032258064516</v>
      </c>
      <c r="M168" s="157" t="s">
        <v>594</v>
      </c>
      <c r="N168" s="163">
        <v>42530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46</v>
      </c>
      <c r="B169" s="155">
        <v>42380</v>
      </c>
      <c r="C169" s="155"/>
      <c r="D169" s="156" t="s">
        <v>403</v>
      </c>
      <c r="E169" s="157" t="s">
        <v>603</v>
      </c>
      <c r="F169" s="158">
        <v>81</v>
      </c>
      <c r="G169" s="157"/>
      <c r="H169" s="157">
        <v>110</v>
      </c>
      <c r="I169" s="159">
        <v>110</v>
      </c>
      <c r="J169" s="160" t="s">
        <v>678</v>
      </c>
      <c r="K169" s="161">
        <f t="shared" si="81"/>
        <v>29</v>
      </c>
      <c r="L169" s="162">
        <f t="shared" si="82"/>
        <v>0.35802469135802467</v>
      </c>
      <c r="M169" s="157" t="s">
        <v>594</v>
      </c>
      <c r="N169" s="163">
        <v>42745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47</v>
      </c>
      <c r="B170" s="155">
        <v>42382</v>
      </c>
      <c r="C170" s="155"/>
      <c r="D170" s="156" t="s">
        <v>685</v>
      </c>
      <c r="E170" s="157" t="s">
        <v>603</v>
      </c>
      <c r="F170" s="158">
        <v>417.5</v>
      </c>
      <c r="G170" s="157"/>
      <c r="H170" s="157">
        <v>547</v>
      </c>
      <c r="I170" s="159">
        <v>535</v>
      </c>
      <c r="J170" s="160" t="s">
        <v>678</v>
      </c>
      <c r="K170" s="161">
        <f t="shared" si="81"/>
        <v>129.5</v>
      </c>
      <c r="L170" s="162">
        <f t="shared" si="82"/>
        <v>0.31017964071856285</v>
      </c>
      <c r="M170" s="157" t="s">
        <v>594</v>
      </c>
      <c r="N170" s="163">
        <v>42578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48</v>
      </c>
      <c r="B171" s="155">
        <v>42408</v>
      </c>
      <c r="C171" s="155"/>
      <c r="D171" s="156" t="s">
        <v>686</v>
      </c>
      <c r="E171" s="157" t="s">
        <v>591</v>
      </c>
      <c r="F171" s="158">
        <v>650</v>
      </c>
      <c r="G171" s="157"/>
      <c r="H171" s="157">
        <v>800</v>
      </c>
      <c r="I171" s="159">
        <v>800</v>
      </c>
      <c r="J171" s="160" t="s">
        <v>678</v>
      </c>
      <c r="K171" s="161">
        <f t="shared" si="81"/>
        <v>150</v>
      </c>
      <c r="L171" s="162">
        <f t="shared" si="82"/>
        <v>0.23076923076923078</v>
      </c>
      <c r="M171" s="157" t="s">
        <v>594</v>
      </c>
      <c r="N171" s="163">
        <v>43154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49</v>
      </c>
      <c r="B172" s="155">
        <v>42433</v>
      </c>
      <c r="C172" s="155"/>
      <c r="D172" s="156" t="s">
        <v>237</v>
      </c>
      <c r="E172" s="157" t="s">
        <v>591</v>
      </c>
      <c r="F172" s="158">
        <v>437.5</v>
      </c>
      <c r="G172" s="157"/>
      <c r="H172" s="157">
        <v>504.5</v>
      </c>
      <c r="I172" s="159">
        <v>522</v>
      </c>
      <c r="J172" s="160" t="s">
        <v>687</v>
      </c>
      <c r="K172" s="161">
        <f t="shared" si="81"/>
        <v>67</v>
      </c>
      <c r="L172" s="162">
        <f t="shared" si="82"/>
        <v>0.15314285714285714</v>
      </c>
      <c r="M172" s="157" t="s">
        <v>594</v>
      </c>
      <c r="N172" s="163">
        <v>42480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50</v>
      </c>
      <c r="B173" s="155">
        <v>42438</v>
      </c>
      <c r="C173" s="155"/>
      <c r="D173" s="156" t="s">
        <v>688</v>
      </c>
      <c r="E173" s="157" t="s">
        <v>591</v>
      </c>
      <c r="F173" s="158">
        <v>189.5</v>
      </c>
      <c r="G173" s="157"/>
      <c r="H173" s="157">
        <v>218</v>
      </c>
      <c r="I173" s="159">
        <v>218</v>
      </c>
      <c r="J173" s="160" t="s">
        <v>678</v>
      </c>
      <c r="K173" s="161">
        <f t="shared" si="81"/>
        <v>28.5</v>
      </c>
      <c r="L173" s="162">
        <f t="shared" si="82"/>
        <v>0.15039577836411611</v>
      </c>
      <c r="M173" s="157" t="s">
        <v>594</v>
      </c>
      <c r="N173" s="163">
        <v>43034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51</v>
      </c>
      <c r="B174" s="165">
        <v>42471</v>
      </c>
      <c r="C174" s="165"/>
      <c r="D174" s="173" t="s">
        <v>689</v>
      </c>
      <c r="E174" s="168" t="s">
        <v>591</v>
      </c>
      <c r="F174" s="168">
        <v>36.5</v>
      </c>
      <c r="G174" s="169"/>
      <c r="H174" s="169">
        <v>15.85</v>
      </c>
      <c r="I174" s="169">
        <v>60</v>
      </c>
      <c r="J174" s="170" t="s">
        <v>690</v>
      </c>
      <c r="K174" s="171">
        <f t="shared" si="81"/>
        <v>-20.65</v>
      </c>
      <c r="L174" s="172">
        <f t="shared" si="82"/>
        <v>-0.5657534246575342</v>
      </c>
      <c r="M174" s="168" t="s">
        <v>604</v>
      </c>
      <c r="N174" s="176">
        <v>43627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52</v>
      </c>
      <c r="B175" s="155">
        <v>42472</v>
      </c>
      <c r="C175" s="155"/>
      <c r="D175" s="156" t="s">
        <v>691</v>
      </c>
      <c r="E175" s="157" t="s">
        <v>591</v>
      </c>
      <c r="F175" s="158">
        <v>93</v>
      </c>
      <c r="G175" s="157"/>
      <c r="H175" s="157">
        <v>149</v>
      </c>
      <c r="I175" s="159">
        <v>140</v>
      </c>
      <c r="J175" s="160" t="s">
        <v>692</v>
      </c>
      <c r="K175" s="161">
        <f t="shared" si="81"/>
        <v>56</v>
      </c>
      <c r="L175" s="162">
        <f t="shared" si="82"/>
        <v>0.60215053763440862</v>
      </c>
      <c r="M175" s="157" t="s">
        <v>594</v>
      </c>
      <c r="N175" s="163">
        <v>42740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53</v>
      </c>
      <c r="B176" s="155">
        <v>42472</v>
      </c>
      <c r="C176" s="155"/>
      <c r="D176" s="156" t="s">
        <v>693</v>
      </c>
      <c r="E176" s="157" t="s">
        <v>591</v>
      </c>
      <c r="F176" s="158">
        <v>130</v>
      </c>
      <c r="G176" s="157"/>
      <c r="H176" s="157">
        <v>150</v>
      </c>
      <c r="I176" s="159" t="s">
        <v>694</v>
      </c>
      <c r="J176" s="160" t="s">
        <v>678</v>
      </c>
      <c r="K176" s="161">
        <f t="shared" si="81"/>
        <v>20</v>
      </c>
      <c r="L176" s="162">
        <f t="shared" si="82"/>
        <v>0.15384615384615385</v>
      </c>
      <c r="M176" s="157" t="s">
        <v>594</v>
      </c>
      <c r="N176" s="163">
        <v>42564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54</v>
      </c>
      <c r="B177" s="155">
        <v>42473</v>
      </c>
      <c r="C177" s="155"/>
      <c r="D177" s="156" t="s">
        <v>695</v>
      </c>
      <c r="E177" s="157" t="s">
        <v>591</v>
      </c>
      <c r="F177" s="158">
        <v>196</v>
      </c>
      <c r="G177" s="157"/>
      <c r="H177" s="157">
        <v>299</v>
      </c>
      <c r="I177" s="159">
        <v>299</v>
      </c>
      <c r="J177" s="160" t="s">
        <v>678</v>
      </c>
      <c r="K177" s="161">
        <v>103</v>
      </c>
      <c r="L177" s="162">
        <v>0.52551020408163296</v>
      </c>
      <c r="M177" s="157" t="s">
        <v>594</v>
      </c>
      <c r="N177" s="163">
        <v>42620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55</v>
      </c>
      <c r="B178" s="155">
        <v>42473</v>
      </c>
      <c r="C178" s="155"/>
      <c r="D178" s="156" t="s">
        <v>696</v>
      </c>
      <c r="E178" s="157" t="s">
        <v>591</v>
      </c>
      <c r="F178" s="158">
        <v>88</v>
      </c>
      <c r="G178" s="157"/>
      <c r="H178" s="157">
        <v>103</v>
      </c>
      <c r="I178" s="159">
        <v>103</v>
      </c>
      <c r="J178" s="160" t="s">
        <v>678</v>
      </c>
      <c r="K178" s="161">
        <v>15</v>
      </c>
      <c r="L178" s="162">
        <v>0.170454545454545</v>
      </c>
      <c r="M178" s="157" t="s">
        <v>594</v>
      </c>
      <c r="N178" s="163">
        <v>42530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56</v>
      </c>
      <c r="B179" s="155">
        <v>42492</v>
      </c>
      <c r="C179" s="155"/>
      <c r="D179" s="156" t="s">
        <v>697</v>
      </c>
      <c r="E179" s="157" t="s">
        <v>591</v>
      </c>
      <c r="F179" s="158">
        <v>127.5</v>
      </c>
      <c r="G179" s="157"/>
      <c r="H179" s="157">
        <v>148</v>
      </c>
      <c r="I179" s="159" t="s">
        <v>698</v>
      </c>
      <c r="J179" s="160" t="s">
        <v>678</v>
      </c>
      <c r="K179" s="161">
        <f t="shared" ref="K179:K183" si="83">H179-F179</f>
        <v>20.5</v>
      </c>
      <c r="L179" s="162">
        <f t="shared" ref="L179:L183" si="84">K179/F179</f>
        <v>0.16078431372549021</v>
      </c>
      <c r="M179" s="157" t="s">
        <v>594</v>
      </c>
      <c r="N179" s="163">
        <v>42564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57</v>
      </c>
      <c r="B180" s="155">
        <v>42493</v>
      </c>
      <c r="C180" s="155"/>
      <c r="D180" s="156" t="s">
        <v>699</v>
      </c>
      <c r="E180" s="157" t="s">
        <v>591</v>
      </c>
      <c r="F180" s="158">
        <v>675</v>
      </c>
      <c r="G180" s="157"/>
      <c r="H180" s="157">
        <v>815</v>
      </c>
      <c r="I180" s="159" t="s">
        <v>700</v>
      </c>
      <c r="J180" s="160" t="s">
        <v>678</v>
      </c>
      <c r="K180" s="161">
        <f t="shared" si="83"/>
        <v>140</v>
      </c>
      <c r="L180" s="162">
        <f t="shared" si="84"/>
        <v>0.2074074074074074</v>
      </c>
      <c r="M180" s="157" t="s">
        <v>594</v>
      </c>
      <c r="N180" s="163">
        <v>43154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58</v>
      </c>
      <c r="B181" s="165">
        <v>42522</v>
      </c>
      <c r="C181" s="165"/>
      <c r="D181" s="166" t="s">
        <v>701</v>
      </c>
      <c r="E181" s="167" t="s">
        <v>591</v>
      </c>
      <c r="F181" s="168">
        <v>500</v>
      </c>
      <c r="G181" s="168"/>
      <c r="H181" s="169">
        <v>232.5</v>
      </c>
      <c r="I181" s="169" t="s">
        <v>702</v>
      </c>
      <c r="J181" s="170" t="s">
        <v>703</v>
      </c>
      <c r="K181" s="171">
        <f t="shared" si="83"/>
        <v>-267.5</v>
      </c>
      <c r="L181" s="172">
        <f t="shared" si="84"/>
        <v>-0.53500000000000003</v>
      </c>
      <c r="M181" s="168" t="s">
        <v>604</v>
      </c>
      <c r="N181" s="165">
        <v>43735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59</v>
      </c>
      <c r="B182" s="155">
        <v>42527</v>
      </c>
      <c r="C182" s="155"/>
      <c r="D182" s="156" t="s">
        <v>542</v>
      </c>
      <c r="E182" s="157" t="s">
        <v>591</v>
      </c>
      <c r="F182" s="158">
        <v>110</v>
      </c>
      <c r="G182" s="157"/>
      <c r="H182" s="157">
        <v>126.5</v>
      </c>
      <c r="I182" s="159">
        <v>125</v>
      </c>
      <c r="J182" s="160" t="s">
        <v>630</v>
      </c>
      <c r="K182" s="161">
        <f t="shared" si="83"/>
        <v>16.5</v>
      </c>
      <c r="L182" s="162">
        <f t="shared" si="84"/>
        <v>0.15</v>
      </c>
      <c r="M182" s="157" t="s">
        <v>594</v>
      </c>
      <c r="N182" s="163">
        <v>42552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60</v>
      </c>
      <c r="B183" s="155">
        <v>42538</v>
      </c>
      <c r="C183" s="155"/>
      <c r="D183" s="156" t="s">
        <v>704</v>
      </c>
      <c r="E183" s="157" t="s">
        <v>591</v>
      </c>
      <c r="F183" s="158">
        <v>44</v>
      </c>
      <c r="G183" s="157"/>
      <c r="H183" s="157">
        <v>69.5</v>
      </c>
      <c r="I183" s="159">
        <v>69.5</v>
      </c>
      <c r="J183" s="160" t="s">
        <v>705</v>
      </c>
      <c r="K183" s="161">
        <f t="shared" si="83"/>
        <v>25.5</v>
      </c>
      <c r="L183" s="162">
        <f t="shared" si="84"/>
        <v>0.57954545454545459</v>
      </c>
      <c r="M183" s="157" t="s">
        <v>594</v>
      </c>
      <c r="N183" s="163">
        <v>42977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61</v>
      </c>
      <c r="B184" s="155">
        <v>42549</v>
      </c>
      <c r="C184" s="155"/>
      <c r="D184" s="156" t="s">
        <v>706</v>
      </c>
      <c r="E184" s="157" t="s">
        <v>591</v>
      </c>
      <c r="F184" s="158">
        <v>262.5</v>
      </c>
      <c r="G184" s="157"/>
      <c r="H184" s="157">
        <v>340</v>
      </c>
      <c r="I184" s="159">
        <v>333</v>
      </c>
      <c r="J184" s="160" t="s">
        <v>707</v>
      </c>
      <c r="K184" s="161">
        <v>77.5</v>
      </c>
      <c r="L184" s="162">
        <v>0.29523809523809502</v>
      </c>
      <c r="M184" s="157" t="s">
        <v>594</v>
      </c>
      <c r="N184" s="163">
        <v>43017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62</v>
      </c>
      <c r="B185" s="155">
        <v>42549</v>
      </c>
      <c r="C185" s="155"/>
      <c r="D185" s="156" t="s">
        <v>708</v>
      </c>
      <c r="E185" s="157" t="s">
        <v>591</v>
      </c>
      <c r="F185" s="158">
        <v>840</v>
      </c>
      <c r="G185" s="157"/>
      <c r="H185" s="157">
        <v>1230</v>
      </c>
      <c r="I185" s="159">
        <v>1230</v>
      </c>
      <c r="J185" s="160" t="s">
        <v>678</v>
      </c>
      <c r="K185" s="161">
        <v>390</v>
      </c>
      <c r="L185" s="162">
        <v>0.46428571428571402</v>
      </c>
      <c r="M185" s="157" t="s">
        <v>594</v>
      </c>
      <c r="N185" s="163">
        <v>42649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77">
        <v>63</v>
      </c>
      <c r="B186" s="178">
        <v>42556</v>
      </c>
      <c r="C186" s="178"/>
      <c r="D186" s="179" t="s">
        <v>709</v>
      </c>
      <c r="E186" s="180" t="s">
        <v>591</v>
      </c>
      <c r="F186" s="180">
        <v>395</v>
      </c>
      <c r="G186" s="181"/>
      <c r="H186" s="181">
        <f>(468.5+342.5)/2</f>
        <v>405.5</v>
      </c>
      <c r="I186" s="181">
        <v>510</v>
      </c>
      <c r="J186" s="182" t="s">
        <v>710</v>
      </c>
      <c r="K186" s="183">
        <f t="shared" ref="K186:K192" si="85">H186-F186</f>
        <v>10.5</v>
      </c>
      <c r="L186" s="184">
        <f t="shared" ref="L186:L192" si="86">K186/F186</f>
        <v>2.6582278481012658E-2</v>
      </c>
      <c r="M186" s="180" t="s">
        <v>611</v>
      </c>
      <c r="N186" s="178">
        <v>43606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4">
        <v>64</v>
      </c>
      <c r="B187" s="165">
        <v>42584</v>
      </c>
      <c r="C187" s="165"/>
      <c r="D187" s="166" t="s">
        <v>711</v>
      </c>
      <c r="E187" s="167" t="s">
        <v>603</v>
      </c>
      <c r="F187" s="168">
        <f>169.5-12.8</f>
        <v>156.69999999999999</v>
      </c>
      <c r="G187" s="168"/>
      <c r="H187" s="169">
        <v>77</v>
      </c>
      <c r="I187" s="169" t="s">
        <v>712</v>
      </c>
      <c r="J187" s="170" t="s">
        <v>713</v>
      </c>
      <c r="K187" s="171">
        <f t="shared" si="85"/>
        <v>-79.699999999999989</v>
      </c>
      <c r="L187" s="172">
        <f t="shared" si="86"/>
        <v>-0.50861518825781749</v>
      </c>
      <c r="M187" s="168" t="s">
        <v>604</v>
      </c>
      <c r="N187" s="165">
        <v>43522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65</v>
      </c>
      <c r="B188" s="165">
        <v>42586</v>
      </c>
      <c r="C188" s="165"/>
      <c r="D188" s="166" t="s">
        <v>714</v>
      </c>
      <c r="E188" s="167" t="s">
        <v>591</v>
      </c>
      <c r="F188" s="168">
        <v>400</v>
      </c>
      <c r="G188" s="168"/>
      <c r="H188" s="169">
        <v>305</v>
      </c>
      <c r="I188" s="169">
        <v>475</v>
      </c>
      <c r="J188" s="170" t="s">
        <v>715</v>
      </c>
      <c r="K188" s="171">
        <f t="shared" si="85"/>
        <v>-95</v>
      </c>
      <c r="L188" s="172">
        <f t="shared" si="86"/>
        <v>-0.23749999999999999</v>
      </c>
      <c r="M188" s="168" t="s">
        <v>604</v>
      </c>
      <c r="N188" s="165">
        <v>43606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66</v>
      </c>
      <c r="B189" s="155">
        <v>42593</v>
      </c>
      <c r="C189" s="155"/>
      <c r="D189" s="156" t="s">
        <v>716</v>
      </c>
      <c r="E189" s="157" t="s">
        <v>591</v>
      </c>
      <c r="F189" s="158">
        <v>86.5</v>
      </c>
      <c r="G189" s="157"/>
      <c r="H189" s="157">
        <v>130</v>
      </c>
      <c r="I189" s="159">
        <v>130</v>
      </c>
      <c r="J189" s="160" t="s">
        <v>717</v>
      </c>
      <c r="K189" s="161">
        <f t="shared" si="85"/>
        <v>43.5</v>
      </c>
      <c r="L189" s="162">
        <f t="shared" si="86"/>
        <v>0.50289017341040465</v>
      </c>
      <c r="M189" s="157" t="s">
        <v>594</v>
      </c>
      <c r="N189" s="163">
        <v>43091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67</v>
      </c>
      <c r="B190" s="165">
        <v>42600</v>
      </c>
      <c r="C190" s="165"/>
      <c r="D190" s="166" t="s">
        <v>122</v>
      </c>
      <c r="E190" s="167" t="s">
        <v>591</v>
      </c>
      <c r="F190" s="168">
        <v>133.5</v>
      </c>
      <c r="G190" s="168"/>
      <c r="H190" s="169">
        <v>126.5</v>
      </c>
      <c r="I190" s="169">
        <v>178</v>
      </c>
      <c r="J190" s="170" t="s">
        <v>718</v>
      </c>
      <c r="K190" s="171">
        <f t="shared" si="85"/>
        <v>-7</v>
      </c>
      <c r="L190" s="172">
        <f t="shared" si="86"/>
        <v>-5.2434456928838954E-2</v>
      </c>
      <c r="M190" s="168" t="s">
        <v>604</v>
      </c>
      <c r="N190" s="165">
        <v>42615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68</v>
      </c>
      <c r="B191" s="155">
        <v>42613</v>
      </c>
      <c r="C191" s="155"/>
      <c r="D191" s="156" t="s">
        <v>719</v>
      </c>
      <c r="E191" s="157" t="s">
        <v>591</v>
      </c>
      <c r="F191" s="158">
        <v>560</v>
      </c>
      <c r="G191" s="157"/>
      <c r="H191" s="157">
        <v>725</v>
      </c>
      <c r="I191" s="159">
        <v>725</v>
      </c>
      <c r="J191" s="160" t="s">
        <v>624</v>
      </c>
      <c r="K191" s="161">
        <f t="shared" si="85"/>
        <v>165</v>
      </c>
      <c r="L191" s="162">
        <f t="shared" si="86"/>
        <v>0.29464285714285715</v>
      </c>
      <c r="M191" s="157" t="s">
        <v>594</v>
      </c>
      <c r="N191" s="163">
        <v>42456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69</v>
      </c>
      <c r="B192" s="155">
        <v>42614</v>
      </c>
      <c r="C192" s="155"/>
      <c r="D192" s="156" t="s">
        <v>720</v>
      </c>
      <c r="E192" s="157" t="s">
        <v>591</v>
      </c>
      <c r="F192" s="158">
        <v>160.5</v>
      </c>
      <c r="G192" s="157"/>
      <c r="H192" s="157">
        <v>210</v>
      </c>
      <c r="I192" s="159">
        <v>210</v>
      </c>
      <c r="J192" s="160" t="s">
        <v>624</v>
      </c>
      <c r="K192" s="161">
        <f t="shared" si="85"/>
        <v>49.5</v>
      </c>
      <c r="L192" s="162">
        <f t="shared" si="86"/>
        <v>0.30841121495327101</v>
      </c>
      <c r="M192" s="157" t="s">
        <v>594</v>
      </c>
      <c r="N192" s="163">
        <v>42871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70</v>
      </c>
      <c r="B193" s="155">
        <v>42646</v>
      </c>
      <c r="C193" s="155"/>
      <c r="D193" s="156" t="s">
        <v>415</v>
      </c>
      <c r="E193" s="157" t="s">
        <v>591</v>
      </c>
      <c r="F193" s="158">
        <v>430</v>
      </c>
      <c r="G193" s="157"/>
      <c r="H193" s="157">
        <v>596</v>
      </c>
      <c r="I193" s="159">
        <v>575</v>
      </c>
      <c r="J193" s="160" t="s">
        <v>721</v>
      </c>
      <c r="K193" s="161">
        <v>166</v>
      </c>
      <c r="L193" s="162">
        <v>0.38604651162790699</v>
      </c>
      <c r="M193" s="157" t="s">
        <v>594</v>
      </c>
      <c r="N193" s="163">
        <v>42769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71</v>
      </c>
      <c r="B194" s="155">
        <v>42657</v>
      </c>
      <c r="C194" s="155"/>
      <c r="D194" s="156" t="s">
        <v>722</v>
      </c>
      <c r="E194" s="157" t="s">
        <v>591</v>
      </c>
      <c r="F194" s="158">
        <v>280</v>
      </c>
      <c r="G194" s="157"/>
      <c r="H194" s="157">
        <v>345</v>
      </c>
      <c r="I194" s="159">
        <v>345</v>
      </c>
      <c r="J194" s="160" t="s">
        <v>624</v>
      </c>
      <c r="K194" s="161">
        <f t="shared" ref="K194:K199" si="87">H194-F194</f>
        <v>65</v>
      </c>
      <c r="L194" s="162">
        <f t="shared" ref="L194:L195" si="88">K194/F194</f>
        <v>0.23214285714285715</v>
      </c>
      <c r="M194" s="157" t="s">
        <v>594</v>
      </c>
      <c r="N194" s="163">
        <v>42814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72</v>
      </c>
      <c r="B195" s="155">
        <v>42657</v>
      </c>
      <c r="C195" s="155"/>
      <c r="D195" s="156" t="s">
        <v>723</v>
      </c>
      <c r="E195" s="157" t="s">
        <v>591</v>
      </c>
      <c r="F195" s="158">
        <v>245</v>
      </c>
      <c r="G195" s="157"/>
      <c r="H195" s="157">
        <v>325.5</v>
      </c>
      <c r="I195" s="159">
        <v>330</v>
      </c>
      <c r="J195" s="160" t="s">
        <v>724</v>
      </c>
      <c r="K195" s="161">
        <f t="shared" si="87"/>
        <v>80.5</v>
      </c>
      <c r="L195" s="162">
        <f t="shared" si="88"/>
        <v>0.32857142857142857</v>
      </c>
      <c r="M195" s="157" t="s">
        <v>594</v>
      </c>
      <c r="N195" s="163">
        <v>42769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73</v>
      </c>
      <c r="B196" s="155">
        <v>42660</v>
      </c>
      <c r="C196" s="155"/>
      <c r="D196" s="156" t="s">
        <v>725</v>
      </c>
      <c r="E196" s="157" t="s">
        <v>591</v>
      </c>
      <c r="F196" s="158">
        <v>125</v>
      </c>
      <c r="G196" s="157"/>
      <c r="H196" s="157">
        <v>160</v>
      </c>
      <c r="I196" s="159">
        <v>160</v>
      </c>
      <c r="J196" s="160" t="s">
        <v>678</v>
      </c>
      <c r="K196" s="161">
        <f t="shared" si="87"/>
        <v>35</v>
      </c>
      <c r="L196" s="162">
        <v>0.28000000000000003</v>
      </c>
      <c r="M196" s="157" t="s">
        <v>594</v>
      </c>
      <c r="N196" s="163">
        <v>42803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74</v>
      </c>
      <c r="B197" s="155">
        <v>42660</v>
      </c>
      <c r="C197" s="155"/>
      <c r="D197" s="156" t="s">
        <v>726</v>
      </c>
      <c r="E197" s="157" t="s">
        <v>591</v>
      </c>
      <c r="F197" s="158">
        <v>114</v>
      </c>
      <c r="G197" s="157"/>
      <c r="H197" s="157">
        <v>145</v>
      </c>
      <c r="I197" s="159">
        <v>145</v>
      </c>
      <c r="J197" s="160" t="s">
        <v>678</v>
      </c>
      <c r="K197" s="161">
        <f t="shared" si="87"/>
        <v>31</v>
      </c>
      <c r="L197" s="162">
        <f t="shared" ref="L197:L199" si="89">K197/F197</f>
        <v>0.27192982456140352</v>
      </c>
      <c r="M197" s="157" t="s">
        <v>594</v>
      </c>
      <c r="N197" s="163">
        <v>42859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75</v>
      </c>
      <c r="B198" s="155">
        <v>42660</v>
      </c>
      <c r="C198" s="155"/>
      <c r="D198" s="156" t="s">
        <v>727</v>
      </c>
      <c r="E198" s="157" t="s">
        <v>591</v>
      </c>
      <c r="F198" s="158">
        <v>212</v>
      </c>
      <c r="G198" s="157"/>
      <c r="H198" s="157">
        <v>280</v>
      </c>
      <c r="I198" s="159">
        <v>276</v>
      </c>
      <c r="J198" s="160" t="s">
        <v>728</v>
      </c>
      <c r="K198" s="161">
        <f t="shared" si="87"/>
        <v>68</v>
      </c>
      <c r="L198" s="162">
        <f t="shared" si="89"/>
        <v>0.32075471698113206</v>
      </c>
      <c r="M198" s="157" t="s">
        <v>594</v>
      </c>
      <c r="N198" s="163">
        <v>42858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76</v>
      </c>
      <c r="B199" s="155">
        <v>42678</v>
      </c>
      <c r="C199" s="155"/>
      <c r="D199" s="156" t="s">
        <v>464</v>
      </c>
      <c r="E199" s="157" t="s">
        <v>591</v>
      </c>
      <c r="F199" s="158">
        <v>155</v>
      </c>
      <c r="G199" s="157"/>
      <c r="H199" s="157">
        <v>210</v>
      </c>
      <c r="I199" s="159">
        <v>210</v>
      </c>
      <c r="J199" s="160" t="s">
        <v>729</v>
      </c>
      <c r="K199" s="161">
        <f t="shared" si="87"/>
        <v>55</v>
      </c>
      <c r="L199" s="162">
        <f t="shared" si="89"/>
        <v>0.35483870967741937</v>
      </c>
      <c r="M199" s="157" t="s">
        <v>594</v>
      </c>
      <c r="N199" s="163">
        <v>42944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4">
        <v>77</v>
      </c>
      <c r="B200" s="165">
        <v>42710</v>
      </c>
      <c r="C200" s="165"/>
      <c r="D200" s="166" t="s">
        <v>730</v>
      </c>
      <c r="E200" s="167" t="s">
        <v>591</v>
      </c>
      <c r="F200" s="168">
        <v>150.5</v>
      </c>
      <c r="G200" s="168"/>
      <c r="H200" s="169">
        <v>72.5</v>
      </c>
      <c r="I200" s="169">
        <v>174</v>
      </c>
      <c r="J200" s="170" t="s">
        <v>731</v>
      </c>
      <c r="K200" s="171">
        <v>-78</v>
      </c>
      <c r="L200" s="172">
        <v>-0.51827242524916906</v>
      </c>
      <c r="M200" s="168" t="s">
        <v>604</v>
      </c>
      <c r="N200" s="165">
        <v>43333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78</v>
      </c>
      <c r="B201" s="155">
        <v>42712</v>
      </c>
      <c r="C201" s="155"/>
      <c r="D201" s="156" t="s">
        <v>732</v>
      </c>
      <c r="E201" s="157" t="s">
        <v>591</v>
      </c>
      <c r="F201" s="158">
        <v>380</v>
      </c>
      <c r="G201" s="157"/>
      <c r="H201" s="157">
        <v>478</v>
      </c>
      <c r="I201" s="159">
        <v>468</v>
      </c>
      <c r="J201" s="160" t="s">
        <v>678</v>
      </c>
      <c r="K201" s="161">
        <f t="shared" ref="K201:K203" si="90">H201-F201</f>
        <v>98</v>
      </c>
      <c r="L201" s="162">
        <f t="shared" ref="L201:L203" si="91">K201/F201</f>
        <v>0.25789473684210529</v>
      </c>
      <c r="M201" s="157" t="s">
        <v>594</v>
      </c>
      <c r="N201" s="163">
        <v>43025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79</v>
      </c>
      <c r="B202" s="155">
        <v>42734</v>
      </c>
      <c r="C202" s="155"/>
      <c r="D202" s="156" t="s">
        <v>121</v>
      </c>
      <c r="E202" s="157" t="s">
        <v>591</v>
      </c>
      <c r="F202" s="158">
        <v>305</v>
      </c>
      <c r="G202" s="157"/>
      <c r="H202" s="157">
        <v>375</v>
      </c>
      <c r="I202" s="159">
        <v>375</v>
      </c>
      <c r="J202" s="160" t="s">
        <v>678</v>
      </c>
      <c r="K202" s="161">
        <f t="shared" si="90"/>
        <v>70</v>
      </c>
      <c r="L202" s="162">
        <f t="shared" si="91"/>
        <v>0.22950819672131148</v>
      </c>
      <c r="M202" s="157" t="s">
        <v>594</v>
      </c>
      <c r="N202" s="163">
        <v>42768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80</v>
      </c>
      <c r="B203" s="155">
        <v>42739</v>
      </c>
      <c r="C203" s="155"/>
      <c r="D203" s="156" t="s">
        <v>104</v>
      </c>
      <c r="E203" s="157" t="s">
        <v>591</v>
      </c>
      <c r="F203" s="158">
        <v>99.5</v>
      </c>
      <c r="G203" s="157"/>
      <c r="H203" s="157">
        <v>158</v>
      </c>
      <c r="I203" s="159">
        <v>158</v>
      </c>
      <c r="J203" s="160" t="s">
        <v>678</v>
      </c>
      <c r="K203" s="161">
        <f t="shared" si="90"/>
        <v>58.5</v>
      </c>
      <c r="L203" s="162">
        <f t="shared" si="91"/>
        <v>0.5879396984924623</v>
      </c>
      <c r="M203" s="157" t="s">
        <v>594</v>
      </c>
      <c r="N203" s="163">
        <v>42898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81</v>
      </c>
      <c r="B204" s="155">
        <v>42739</v>
      </c>
      <c r="C204" s="155"/>
      <c r="D204" s="156" t="s">
        <v>104</v>
      </c>
      <c r="E204" s="157" t="s">
        <v>591</v>
      </c>
      <c r="F204" s="158">
        <v>99.5</v>
      </c>
      <c r="G204" s="157"/>
      <c r="H204" s="157">
        <v>158</v>
      </c>
      <c r="I204" s="159">
        <v>158</v>
      </c>
      <c r="J204" s="160" t="s">
        <v>678</v>
      </c>
      <c r="K204" s="161">
        <v>58.5</v>
      </c>
      <c r="L204" s="162">
        <v>0.58793969849246197</v>
      </c>
      <c r="M204" s="157" t="s">
        <v>594</v>
      </c>
      <c r="N204" s="163">
        <v>42898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82</v>
      </c>
      <c r="B205" s="155">
        <v>42786</v>
      </c>
      <c r="C205" s="155"/>
      <c r="D205" s="156" t="s">
        <v>210</v>
      </c>
      <c r="E205" s="157" t="s">
        <v>591</v>
      </c>
      <c r="F205" s="158">
        <v>140.5</v>
      </c>
      <c r="G205" s="157"/>
      <c r="H205" s="157">
        <v>220</v>
      </c>
      <c r="I205" s="159">
        <v>220</v>
      </c>
      <c r="J205" s="160" t="s">
        <v>678</v>
      </c>
      <c r="K205" s="161">
        <f>H205-F205</f>
        <v>79.5</v>
      </c>
      <c r="L205" s="162">
        <f>K205/F205</f>
        <v>0.5658362989323843</v>
      </c>
      <c r="M205" s="157" t="s">
        <v>594</v>
      </c>
      <c r="N205" s="163">
        <v>42864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83</v>
      </c>
      <c r="B206" s="155">
        <v>42786</v>
      </c>
      <c r="C206" s="155"/>
      <c r="D206" s="156" t="s">
        <v>733</v>
      </c>
      <c r="E206" s="157" t="s">
        <v>591</v>
      </c>
      <c r="F206" s="158">
        <v>202.5</v>
      </c>
      <c r="G206" s="157"/>
      <c r="H206" s="157">
        <v>234</v>
      </c>
      <c r="I206" s="159">
        <v>234</v>
      </c>
      <c r="J206" s="160" t="s">
        <v>678</v>
      </c>
      <c r="K206" s="161">
        <v>31.5</v>
      </c>
      <c r="L206" s="162">
        <v>0.155555555555556</v>
      </c>
      <c r="M206" s="157" t="s">
        <v>594</v>
      </c>
      <c r="N206" s="163">
        <v>42836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84</v>
      </c>
      <c r="B207" s="155">
        <v>42818</v>
      </c>
      <c r="C207" s="155"/>
      <c r="D207" s="156" t="s">
        <v>734</v>
      </c>
      <c r="E207" s="157" t="s">
        <v>591</v>
      </c>
      <c r="F207" s="158">
        <v>300.5</v>
      </c>
      <c r="G207" s="157"/>
      <c r="H207" s="157">
        <v>417.5</v>
      </c>
      <c r="I207" s="159">
        <v>420</v>
      </c>
      <c r="J207" s="160" t="s">
        <v>735</v>
      </c>
      <c r="K207" s="161">
        <f>H207-F207</f>
        <v>117</v>
      </c>
      <c r="L207" s="162">
        <f>K207/F207</f>
        <v>0.38935108153078202</v>
      </c>
      <c r="M207" s="157" t="s">
        <v>594</v>
      </c>
      <c r="N207" s="163">
        <v>43070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85</v>
      </c>
      <c r="B208" s="155">
        <v>42818</v>
      </c>
      <c r="C208" s="155"/>
      <c r="D208" s="156" t="s">
        <v>708</v>
      </c>
      <c r="E208" s="157" t="s">
        <v>591</v>
      </c>
      <c r="F208" s="158">
        <v>850</v>
      </c>
      <c r="G208" s="157"/>
      <c r="H208" s="157">
        <v>1042.5</v>
      </c>
      <c r="I208" s="159">
        <v>1023</v>
      </c>
      <c r="J208" s="160" t="s">
        <v>736</v>
      </c>
      <c r="K208" s="161">
        <v>192.5</v>
      </c>
      <c r="L208" s="162">
        <v>0.22647058823529401</v>
      </c>
      <c r="M208" s="157" t="s">
        <v>594</v>
      </c>
      <c r="N208" s="163">
        <v>42830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86</v>
      </c>
      <c r="B209" s="155">
        <v>42830</v>
      </c>
      <c r="C209" s="155"/>
      <c r="D209" s="156" t="s">
        <v>495</v>
      </c>
      <c r="E209" s="157" t="s">
        <v>591</v>
      </c>
      <c r="F209" s="158">
        <v>785</v>
      </c>
      <c r="G209" s="157"/>
      <c r="H209" s="157">
        <v>930</v>
      </c>
      <c r="I209" s="159">
        <v>920</v>
      </c>
      <c r="J209" s="160" t="s">
        <v>737</v>
      </c>
      <c r="K209" s="161">
        <f>H209-F209</f>
        <v>145</v>
      </c>
      <c r="L209" s="162">
        <f>K209/F209</f>
        <v>0.18471337579617833</v>
      </c>
      <c r="M209" s="157" t="s">
        <v>594</v>
      </c>
      <c r="N209" s="163">
        <v>42976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87</v>
      </c>
      <c r="B210" s="165">
        <v>42831</v>
      </c>
      <c r="C210" s="165"/>
      <c r="D210" s="166" t="s">
        <v>738</v>
      </c>
      <c r="E210" s="167" t="s">
        <v>591</v>
      </c>
      <c r="F210" s="168">
        <v>40</v>
      </c>
      <c r="G210" s="168"/>
      <c r="H210" s="169">
        <v>13.1</v>
      </c>
      <c r="I210" s="169">
        <v>60</v>
      </c>
      <c r="J210" s="170" t="s">
        <v>739</v>
      </c>
      <c r="K210" s="171">
        <v>-26.9</v>
      </c>
      <c r="L210" s="172">
        <v>-0.67249999999999999</v>
      </c>
      <c r="M210" s="168" t="s">
        <v>604</v>
      </c>
      <c r="N210" s="165">
        <v>43138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88</v>
      </c>
      <c r="B211" s="155">
        <v>42837</v>
      </c>
      <c r="C211" s="155"/>
      <c r="D211" s="156" t="s">
        <v>102</v>
      </c>
      <c r="E211" s="157" t="s">
        <v>591</v>
      </c>
      <c r="F211" s="158">
        <v>289.5</v>
      </c>
      <c r="G211" s="157"/>
      <c r="H211" s="157">
        <v>354</v>
      </c>
      <c r="I211" s="159">
        <v>360</v>
      </c>
      <c r="J211" s="160" t="s">
        <v>740</v>
      </c>
      <c r="K211" s="161">
        <f t="shared" ref="K211:K219" si="92">H211-F211</f>
        <v>64.5</v>
      </c>
      <c r="L211" s="162">
        <f t="shared" ref="L211:L219" si="93">K211/F211</f>
        <v>0.22279792746113988</v>
      </c>
      <c r="M211" s="157" t="s">
        <v>594</v>
      </c>
      <c r="N211" s="163">
        <v>43040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89</v>
      </c>
      <c r="B212" s="155">
        <v>42845</v>
      </c>
      <c r="C212" s="155"/>
      <c r="D212" s="156" t="s">
        <v>435</v>
      </c>
      <c r="E212" s="157" t="s">
        <v>591</v>
      </c>
      <c r="F212" s="158">
        <v>700</v>
      </c>
      <c r="G212" s="157"/>
      <c r="H212" s="157">
        <v>840</v>
      </c>
      <c r="I212" s="159">
        <v>840</v>
      </c>
      <c r="J212" s="160" t="s">
        <v>741</v>
      </c>
      <c r="K212" s="161">
        <f t="shared" si="92"/>
        <v>140</v>
      </c>
      <c r="L212" s="162">
        <f t="shared" si="93"/>
        <v>0.2</v>
      </c>
      <c r="M212" s="157" t="s">
        <v>594</v>
      </c>
      <c r="N212" s="163">
        <v>42893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90</v>
      </c>
      <c r="B213" s="155">
        <v>42887</v>
      </c>
      <c r="C213" s="155"/>
      <c r="D213" s="156" t="s">
        <v>742</v>
      </c>
      <c r="E213" s="157" t="s">
        <v>591</v>
      </c>
      <c r="F213" s="158">
        <v>130</v>
      </c>
      <c r="G213" s="157"/>
      <c r="H213" s="157">
        <v>144.25</v>
      </c>
      <c r="I213" s="159">
        <v>170</v>
      </c>
      <c r="J213" s="160" t="s">
        <v>743</v>
      </c>
      <c r="K213" s="161">
        <f t="shared" si="92"/>
        <v>14.25</v>
      </c>
      <c r="L213" s="162">
        <f t="shared" si="93"/>
        <v>0.10961538461538461</v>
      </c>
      <c r="M213" s="157" t="s">
        <v>594</v>
      </c>
      <c r="N213" s="163">
        <v>43675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91</v>
      </c>
      <c r="B214" s="155">
        <v>42901</v>
      </c>
      <c r="C214" s="155"/>
      <c r="D214" s="156" t="s">
        <v>744</v>
      </c>
      <c r="E214" s="157" t="s">
        <v>591</v>
      </c>
      <c r="F214" s="158">
        <v>214.5</v>
      </c>
      <c r="G214" s="157"/>
      <c r="H214" s="157">
        <v>262</v>
      </c>
      <c r="I214" s="159">
        <v>262</v>
      </c>
      <c r="J214" s="160" t="s">
        <v>613</v>
      </c>
      <c r="K214" s="161">
        <f t="shared" si="92"/>
        <v>47.5</v>
      </c>
      <c r="L214" s="162">
        <f t="shared" si="93"/>
        <v>0.22144522144522144</v>
      </c>
      <c r="M214" s="157" t="s">
        <v>594</v>
      </c>
      <c r="N214" s="163">
        <v>42977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92</v>
      </c>
      <c r="B215" s="186">
        <v>42933</v>
      </c>
      <c r="C215" s="186"/>
      <c r="D215" s="187" t="s">
        <v>745</v>
      </c>
      <c r="E215" s="188" t="s">
        <v>591</v>
      </c>
      <c r="F215" s="189">
        <v>370</v>
      </c>
      <c r="G215" s="188"/>
      <c r="H215" s="188">
        <v>447.5</v>
      </c>
      <c r="I215" s="190">
        <v>450</v>
      </c>
      <c r="J215" s="191" t="s">
        <v>678</v>
      </c>
      <c r="K215" s="161">
        <f t="shared" si="92"/>
        <v>77.5</v>
      </c>
      <c r="L215" s="192">
        <f t="shared" si="93"/>
        <v>0.20945945945945946</v>
      </c>
      <c r="M215" s="188" t="s">
        <v>594</v>
      </c>
      <c r="N215" s="193">
        <v>43035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93</v>
      </c>
      <c r="B216" s="186">
        <v>42943</v>
      </c>
      <c r="C216" s="186"/>
      <c r="D216" s="187" t="s">
        <v>208</v>
      </c>
      <c r="E216" s="188" t="s">
        <v>591</v>
      </c>
      <c r="F216" s="189">
        <v>657.5</v>
      </c>
      <c r="G216" s="188"/>
      <c r="H216" s="188">
        <v>825</v>
      </c>
      <c r="I216" s="190">
        <v>820</v>
      </c>
      <c r="J216" s="191" t="s">
        <v>678</v>
      </c>
      <c r="K216" s="161">
        <f t="shared" si="92"/>
        <v>167.5</v>
      </c>
      <c r="L216" s="192">
        <f t="shared" si="93"/>
        <v>0.25475285171102663</v>
      </c>
      <c r="M216" s="188" t="s">
        <v>594</v>
      </c>
      <c r="N216" s="193">
        <v>43090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94</v>
      </c>
      <c r="B217" s="155">
        <v>42964</v>
      </c>
      <c r="C217" s="155"/>
      <c r="D217" s="156" t="s">
        <v>383</v>
      </c>
      <c r="E217" s="157" t="s">
        <v>591</v>
      </c>
      <c r="F217" s="158">
        <v>605</v>
      </c>
      <c r="G217" s="157"/>
      <c r="H217" s="157">
        <v>750</v>
      </c>
      <c r="I217" s="159">
        <v>750</v>
      </c>
      <c r="J217" s="160" t="s">
        <v>737</v>
      </c>
      <c r="K217" s="161">
        <f t="shared" si="92"/>
        <v>145</v>
      </c>
      <c r="L217" s="162">
        <f t="shared" si="93"/>
        <v>0.23966942148760331</v>
      </c>
      <c r="M217" s="157" t="s">
        <v>594</v>
      </c>
      <c r="N217" s="163">
        <v>43027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4">
        <v>95</v>
      </c>
      <c r="B218" s="165">
        <v>42979</v>
      </c>
      <c r="C218" s="165"/>
      <c r="D218" s="173" t="s">
        <v>746</v>
      </c>
      <c r="E218" s="168" t="s">
        <v>591</v>
      </c>
      <c r="F218" s="168">
        <v>255</v>
      </c>
      <c r="G218" s="169"/>
      <c r="H218" s="169">
        <v>217.25</v>
      </c>
      <c r="I218" s="169">
        <v>320</v>
      </c>
      <c r="J218" s="170" t="s">
        <v>747</v>
      </c>
      <c r="K218" s="171">
        <f t="shared" si="92"/>
        <v>-37.75</v>
      </c>
      <c r="L218" s="174">
        <f t="shared" si="93"/>
        <v>-0.14803921568627451</v>
      </c>
      <c r="M218" s="168" t="s">
        <v>604</v>
      </c>
      <c r="N218" s="165">
        <v>43661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96</v>
      </c>
      <c r="B219" s="155">
        <v>42997</v>
      </c>
      <c r="C219" s="155"/>
      <c r="D219" s="156" t="s">
        <v>748</v>
      </c>
      <c r="E219" s="157" t="s">
        <v>591</v>
      </c>
      <c r="F219" s="158">
        <v>215</v>
      </c>
      <c r="G219" s="157"/>
      <c r="H219" s="157">
        <v>258</v>
      </c>
      <c r="I219" s="159">
        <v>258</v>
      </c>
      <c r="J219" s="160" t="s">
        <v>678</v>
      </c>
      <c r="K219" s="161">
        <f t="shared" si="92"/>
        <v>43</v>
      </c>
      <c r="L219" s="162">
        <f t="shared" si="93"/>
        <v>0.2</v>
      </c>
      <c r="M219" s="157" t="s">
        <v>594</v>
      </c>
      <c r="N219" s="163">
        <v>43040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97</v>
      </c>
      <c r="B220" s="155">
        <v>42997</v>
      </c>
      <c r="C220" s="155"/>
      <c r="D220" s="156" t="s">
        <v>748</v>
      </c>
      <c r="E220" s="157" t="s">
        <v>591</v>
      </c>
      <c r="F220" s="158">
        <v>215</v>
      </c>
      <c r="G220" s="157"/>
      <c r="H220" s="157">
        <v>258</v>
      </c>
      <c r="I220" s="159">
        <v>258</v>
      </c>
      <c r="J220" s="191" t="s">
        <v>678</v>
      </c>
      <c r="K220" s="161">
        <v>43</v>
      </c>
      <c r="L220" s="162">
        <v>0.2</v>
      </c>
      <c r="M220" s="157" t="s">
        <v>594</v>
      </c>
      <c r="N220" s="163">
        <v>43040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98</v>
      </c>
      <c r="B221" s="186">
        <v>42998</v>
      </c>
      <c r="C221" s="186"/>
      <c r="D221" s="187" t="s">
        <v>749</v>
      </c>
      <c r="E221" s="188" t="s">
        <v>591</v>
      </c>
      <c r="F221" s="158">
        <v>75</v>
      </c>
      <c r="G221" s="188"/>
      <c r="H221" s="188">
        <v>90</v>
      </c>
      <c r="I221" s="190">
        <v>90</v>
      </c>
      <c r="J221" s="160" t="s">
        <v>750</v>
      </c>
      <c r="K221" s="161">
        <f t="shared" ref="K221:K226" si="94">H221-F221</f>
        <v>15</v>
      </c>
      <c r="L221" s="162">
        <f t="shared" ref="L221:L226" si="95">K221/F221</f>
        <v>0.2</v>
      </c>
      <c r="M221" s="157" t="s">
        <v>594</v>
      </c>
      <c r="N221" s="163">
        <v>43019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99</v>
      </c>
      <c r="B222" s="186">
        <v>43011</v>
      </c>
      <c r="C222" s="186"/>
      <c r="D222" s="187" t="s">
        <v>751</v>
      </c>
      <c r="E222" s="188" t="s">
        <v>591</v>
      </c>
      <c r="F222" s="189">
        <v>315</v>
      </c>
      <c r="G222" s="188"/>
      <c r="H222" s="188">
        <v>392</v>
      </c>
      <c r="I222" s="190">
        <v>384</v>
      </c>
      <c r="J222" s="191" t="s">
        <v>752</v>
      </c>
      <c r="K222" s="161">
        <f t="shared" si="94"/>
        <v>77</v>
      </c>
      <c r="L222" s="192">
        <f t="shared" si="95"/>
        <v>0.24444444444444444</v>
      </c>
      <c r="M222" s="188" t="s">
        <v>594</v>
      </c>
      <c r="N222" s="193">
        <v>43017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100</v>
      </c>
      <c r="B223" s="186">
        <v>43013</v>
      </c>
      <c r="C223" s="186"/>
      <c r="D223" s="187" t="s">
        <v>468</v>
      </c>
      <c r="E223" s="188" t="s">
        <v>591</v>
      </c>
      <c r="F223" s="189">
        <v>145</v>
      </c>
      <c r="G223" s="188"/>
      <c r="H223" s="188">
        <v>179</v>
      </c>
      <c r="I223" s="190">
        <v>180</v>
      </c>
      <c r="J223" s="191" t="s">
        <v>753</v>
      </c>
      <c r="K223" s="161">
        <f t="shared" si="94"/>
        <v>34</v>
      </c>
      <c r="L223" s="192">
        <f t="shared" si="95"/>
        <v>0.23448275862068965</v>
      </c>
      <c r="M223" s="188" t="s">
        <v>594</v>
      </c>
      <c r="N223" s="193">
        <v>43025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101</v>
      </c>
      <c r="B224" s="186">
        <v>43014</v>
      </c>
      <c r="C224" s="186"/>
      <c r="D224" s="187" t="s">
        <v>358</v>
      </c>
      <c r="E224" s="188" t="s">
        <v>591</v>
      </c>
      <c r="F224" s="189">
        <v>256</v>
      </c>
      <c r="G224" s="188"/>
      <c r="H224" s="188">
        <v>323</v>
      </c>
      <c r="I224" s="190">
        <v>320</v>
      </c>
      <c r="J224" s="191" t="s">
        <v>678</v>
      </c>
      <c r="K224" s="161">
        <f t="shared" si="94"/>
        <v>67</v>
      </c>
      <c r="L224" s="192">
        <f t="shared" si="95"/>
        <v>0.26171875</v>
      </c>
      <c r="M224" s="188" t="s">
        <v>594</v>
      </c>
      <c r="N224" s="193">
        <v>43067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102</v>
      </c>
      <c r="B225" s="186">
        <v>43017</v>
      </c>
      <c r="C225" s="186"/>
      <c r="D225" s="187" t="s">
        <v>372</v>
      </c>
      <c r="E225" s="188" t="s">
        <v>591</v>
      </c>
      <c r="F225" s="189">
        <v>137.5</v>
      </c>
      <c r="G225" s="188"/>
      <c r="H225" s="188">
        <v>184</v>
      </c>
      <c r="I225" s="190">
        <v>183</v>
      </c>
      <c r="J225" s="191" t="s">
        <v>754</v>
      </c>
      <c r="K225" s="161">
        <f t="shared" si="94"/>
        <v>46.5</v>
      </c>
      <c r="L225" s="192">
        <f t="shared" si="95"/>
        <v>0.33818181818181819</v>
      </c>
      <c r="M225" s="188" t="s">
        <v>594</v>
      </c>
      <c r="N225" s="193">
        <v>43108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103</v>
      </c>
      <c r="B226" s="186">
        <v>43018</v>
      </c>
      <c r="C226" s="186"/>
      <c r="D226" s="187" t="s">
        <v>755</v>
      </c>
      <c r="E226" s="188" t="s">
        <v>591</v>
      </c>
      <c r="F226" s="189">
        <v>125.5</v>
      </c>
      <c r="G226" s="188"/>
      <c r="H226" s="188">
        <v>158</v>
      </c>
      <c r="I226" s="190">
        <v>155</v>
      </c>
      <c r="J226" s="191" t="s">
        <v>756</v>
      </c>
      <c r="K226" s="161">
        <f t="shared" si="94"/>
        <v>32.5</v>
      </c>
      <c r="L226" s="192">
        <f t="shared" si="95"/>
        <v>0.25896414342629481</v>
      </c>
      <c r="M226" s="188" t="s">
        <v>594</v>
      </c>
      <c r="N226" s="193">
        <v>43067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104</v>
      </c>
      <c r="B227" s="186">
        <v>43018</v>
      </c>
      <c r="C227" s="186"/>
      <c r="D227" s="187" t="s">
        <v>757</v>
      </c>
      <c r="E227" s="188" t="s">
        <v>591</v>
      </c>
      <c r="F227" s="189">
        <v>895</v>
      </c>
      <c r="G227" s="188"/>
      <c r="H227" s="188">
        <v>1122.5</v>
      </c>
      <c r="I227" s="190">
        <v>1078</v>
      </c>
      <c r="J227" s="191" t="s">
        <v>758</v>
      </c>
      <c r="K227" s="161">
        <v>227.5</v>
      </c>
      <c r="L227" s="192">
        <v>0.25418994413407803</v>
      </c>
      <c r="M227" s="188" t="s">
        <v>594</v>
      </c>
      <c r="N227" s="193">
        <v>43117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105</v>
      </c>
      <c r="B228" s="186">
        <v>43020</v>
      </c>
      <c r="C228" s="186"/>
      <c r="D228" s="187" t="s">
        <v>367</v>
      </c>
      <c r="E228" s="188" t="s">
        <v>591</v>
      </c>
      <c r="F228" s="189">
        <v>525</v>
      </c>
      <c r="G228" s="188"/>
      <c r="H228" s="188">
        <v>629</v>
      </c>
      <c r="I228" s="190">
        <v>629</v>
      </c>
      <c r="J228" s="191" t="s">
        <v>678</v>
      </c>
      <c r="K228" s="161">
        <v>104</v>
      </c>
      <c r="L228" s="192">
        <v>0.19809523809523799</v>
      </c>
      <c r="M228" s="188" t="s">
        <v>594</v>
      </c>
      <c r="N228" s="193">
        <v>43119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106</v>
      </c>
      <c r="B229" s="186">
        <v>43046</v>
      </c>
      <c r="C229" s="186"/>
      <c r="D229" s="187" t="s">
        <v>408</v>
      </c>
      <c r="E229" s="188" t="s">
        <v>591</v>
      </c>
      <c r="F229" s="189">
        <v>740</v>
      </c>
      <c r="G229" s="188"/>
      <c r="H229" s="188">
        <v>892.5</v>
      </c>
      <c r="I229" s="190">
        <v>900</v>
      </c>
      <c r="J229" s="191" t="s">
        <v>759</v>
      </c>
      <c r="K229" s="161">
        <f t="shared" ref="K229:K231" si="96">H229-F229</f>
        <v>152.5</v>
      </c>
      <c r="L229" s="192">
        <f t="shared" ref="L229:L231" si="97">K229/F229</f>
        <v>0.20608108108108109</v>
      </c>
      <c r="M229" s="188" t="s">
        <v>594</v>
      </c>
      <c r="N229" s="193">
        <v>43052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4">
        <v>107</v>
      </c>
      <c r="B230" s="155">
        <v>43073</v>
      </c>
      <c r="C230" s="155"/>
      <c r="D230" s="156" t="s">
        <v>760</v>
      </c>
      <c r="E230" s="157" t="s">
        <v>591</v>
      </c>
      <c r="F230" s="158">
        <v>118.5</v>
      </c>
      <c r="G230" s="157"/>
      <c r="H230" s="157">
        <v>143.5</v>
      </c>
      <c r="I230" s="159">
        <v>145</v>
      </c>
      <c r="J230" s="160" t="s">
        <v>761</v>
      </c>
      <c r="K230" s="161">
        <f t="shared" si="96"/>
        <v>25</v>
      </c>
      <c r="L230" s="162">
        <f t="shared" si="97"/>
        <v>0.2109704641350211</v>
      </c>
      <c r="M230" s="157" t="s">
        <v>594</v>
      </c>
      <c r="N230" s="163">
        <v>43097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64">
        <v>108</v>
      </c>
      <c r="B231" s="165">
        <v>43090</v>
      </c>
      <c r="C231" s="165"/>
      <c r="D231" s="166" t="s">
        <v>440</v>
      </c>
      <c r="E231" s="167" t="s">
        <v>591</v>
      </c>
      <c r="F231" s="168">
        <v>715</v>
      </c>
      <c r="G231" s="168"/>
      <c r="H231" s="169">
        <v>500</v>
      </c>
      <c r="I231" s="169">
        <v>872</v>
      </c>
      <c r="J231" s="170" t="s">
        <v>762</v>
      </c>
      <c r="K231" s="171">
        <f t="shared" si="96"/>
        <v>-215</v>
      </c>
      <c r="L231" s="172">
        <f t="shared" si="97"/>
        <v>-0.30069930069930068</v>
      </c>
      <c r="M231" s="168" t="s">
        <v>604</v>
      </c>
      <c r="N231" s="165">
        <v>43670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109</v>
      </c>
      <c r="B232" s="155">
        <v>43098</v>
      </c>
      <c r="C232" s="155"/>
      <c r="D232" s="156" t="s">
        <v>751</v>
      </c>
      <c r="E232" s="157" t="s">
        <v>591</v>
      </c>
      <c r="F232" s="158">
        <v>435</v>
      </c>
      <c r="G232" s="157"/>
      <c r="H232" s="157">
        <v>542.5</v>
      </c>
      <c r="I232" s="159">
        <v>539</v>
      </c>
      <c r="J232" s="160" t="s">
        <v>678</v>
      </c>
      <c r="K232" s="161">
        <v>107.5</v>
      </c>
      <c r="L232" s="162">
        <v>0.247126436781609</v>
      </c>
      <c r="M232" s="157" t="s">
        <v>594</v>
      </c>
      <c r="N232" s="163">
        <v>43206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110</v>
      </c>
      <c r="B233" s="155">
        <v>43098</v>
      </c>
      <c r="C233" s="155"/>
      <c r="D233" s="156" t="s">
        <v>560</v>
      </c>
      <c r="E233" s="157" t="s">
        <v>591</v>
      </c>
      <c r="F233" s="158">
        <v>885</v>
      </c>
      <c r="G233" s="157"/>
      <c r="H233" s="157">
        <v>1090</v>
      </c>
      <c r="I233" s="159">
        <v>1084</v>
      </c>
      <c r="J233" s="160" t="s">
        <v>678</v>
      </c>
      <c r="K233" s="161">
        <v>205</v>
      </c>
      <c r="L233" s="162">
        <v>0.23163841807909599</v>
      </c>
      <c r="M233" s="157" t="s">
        <v>594</v>
      </c>
      <c r="N233" s="163">
        <v>43213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4">
        <v>111</v>
      </c>
      <c r="B234" s="195">
        <v>43192</v>
      </c>
      <c r="C234" s="195"/>
      <c r="D234" s="173" t="s">
        <v>763</v>
      </c>
      <c r="E234" s="168" t="s">
        <v>591</v>
      </c>
      <c r="F234" s="196">
        <v>478.5</v>
      </c>
      <c r="G234" s="168"/>
      <c r="H234" s="168">
        <v>442</v>
      </c>
      <c r="I234" s="169">
        <v>613</v>
      </c>
      <c r="J234" s="170" t="s">
        <v>764</v>
      </c>
      <c r="K234" s="171">
        <f t="shared" ref="K234:K237" si="98">H234-F234</f>
        <v>-36.5</v>
      </c>
      <c r="L234" s="172">
        <f t="shared" ref="L234:L237" si="99">K234/F234</f>
        <v>-7.6280041797283177E-2</v>
      </c>
      <c r="M234" s="168" t="s">
        <v>604</v>
      </c>
      <c r="N234" s="165">
        <v>43762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64">
        <v>112</v>
      </c>
      <c r="B235" s="165">
        <v>43194</v>
      </c>
      <c r="C235" s="165"/>
      <c r="D235" s="166" t="s">
        <v>765</v>
      </c>
      <c r="E235" s="167" t="s">
        <v>591</v>
      </c>
      <c r="F235" s="168">
        <f>141.5-7.3</f>
        <v>134.19999999999999</v>
      </c>
      <c r="G235" s="168"/>
      <c r="H235" s="169">
        <v>77</v>
      </c>
      <c r="I235" s="169">
        <v>180</v>
      </c>
      <c r="J235" s="170" t="s">
        <v>766</v>
      </c>
      <c r="K235" s="171">
        <f t="shared" si="98"/>
        <v>-57.199999999999989</v>
      </c>
      <c r="L235" s="172">
        <f t="shared" si="99"/>
        <v>-0.42622950819672129</v>
      </c>
      <c r="M235" s="168" t="s">
        <v>604</v>
      </c>
      <c r="N235" s="165">
        <v>43522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4">
        <v>113</v>
      </c>
      <c r="B236" s="165">
        <v>43209</v>
      </c>
      <c r="C236" s="165"/>
      <c r="D236" s="166" t="s">
        <v>767</v>
      </c>
      <c r="E236" s="167" t="s">
        <v>591</v>
      </c>
      <c r="F236" s="168">
        <v>430</v>
      </c>
      <c r="G236" s="168"/>
      <c r="H236" s="169">
        <v>220</v>
      </c>
      <c r="I236" s="169">
        <v>537</v>
      </c>
      <c r="J236" s="170" t="s">
        <v>768</v>
      </c>
      <c r="K236" s="171">
        <f t="shared" si="98"/>
        <v>-210</v>
      </c>
      <c r="L236" s="172">
        <f t="shared" si="99"/>
        <v>-0.48837209302325579</v>
      </c>
      <c r="M236" s="168" t="s">
        <v>604</v>
      </c>
      <c r="N236" s="165">
        <v>43252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114</v>
      </c>
      <c r="B237" s="186">
        <v>43220</v>
      </c>
      <c r="C237" s="186"/>
      <c r="D237" s="187" t="s">
        <v>769</v>
      </c>
      <c r="E237" s="188" t="s">
        <v>591</v>
      </c>
      <c r="F237" s="188">
        <v>153.5</v>
      </c>
      <c r="G237" s="188"/>
      <c r="H237" s="188">
        <v>196</v>
      </c>
      <c r="I237" s="190">
        <v>196</v>
      </c>
      <c r="J237" s="160" t="s">
        <v>770</v>
      </c>
      <c r="K237" s="161">
        <f t="shared" si="98"/>
        <v>42.5</v>
      </c>
      <c r="L237" s="162">
        <f t="shared" si="99"/>
        <v>0.27687296416938112</v>
      </c>
      <c r="M237" s="157" t="s">
        <v>594</v>
      </c>
      <c r="N237" s="163">
        <v>43605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4">
        <v>115</v>
      </c>
      <c r="B238" s="165">
        <v>43306</v>
      </c>
      <c r="C238" s="165"/>
      <c r="D238" s="166" t="s">
        <v>738</v>
      </c>
      <c r="E238" s="167" t="s">
        <v>591</v>
      </c>
      <c r="F238" s="168">
        <v>27.5</v>
      </c>
      <c r="G238" s="168"/>
      <c r="H238" s="169">
        <v>13.1</v>
      </c>
      <c r="I238" s="169">
        <v>60</v>
      </c>
      <c r="J238" s="170" t="s">
        <v>771</v>
      </c>
      <c r="K238" s="171">
        <v>-14.4</v>
      </c>
      <c r="L238" s="172">
        <v>-0.52363636363636401</v>
      </c>
      <c r="M238" s="168" t="s">
        <v>604</v>
      </c>
      <c r="N238" s="165">
        <v>43138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94">
        <v>116</v>
      </c>
      <c r="B239" s="195">
        <v>43318</v>
      </c>
      <c r="C239" s="195"/>
      <c r="D239" s="173" t="s">
        <v>772</v>
      </c>
      <c r="E239" s="168" t="s">
        <v>591</v>
      </c>
      <c r="F239" s="168">
        <v>148.5</v>
      </c>
      <c r="G239" s="168"/>
      <c r="H239" s="168">
        <v>102</v>
      </c>
      <c r="I239" s="169">
        <v>182</v>
      </c>
      <c r="J239" s="170" t="s">
        <v>773</v>
      </c>
      <c r="K239" s="171">
        <f>H239-F239</f>
        <v>-46.5</v>
      </c>
      <c r="L239" s="172">
        <f>K239/F239</f>
        <v>-0.31313131313131315</v>
      </c>
      <c r="M239" s="168" t="s">
        <v>604</v>
      </c>
      <c r="N239" s="165">
        <v>43661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117</v>
      </c>
      <c r="B240" s="155">
        <v>43335</v>
      </c>
      <c r="C240" s="155"/>
      <c r="D240" s="156" t="s">
        <v>774</v>
      </c>
      <c r="E240" s="157" t="s">
        <v>591</v>
      </c>
      <c r="F240" s="188">
        <v>285</v>
      </c>
      <c r="G240" s="157"/>
      <c r="H240" s="157">
        <v>355</v>
      </c>
      <c r="I240" s="159">
        <v>364</v>
      </c>
      <c r="J240" s="160" t="s">
        <v>775</v>
      </c>
      <c r="K240" s="161">
        <v>70</v>
      </c>
      <c r="L240" s="162">
        <v>0.24561403508771901</v>
      </c>
      <c r="M240" s="157" t="s">
        <v>594</v>
      </c>
      <c r="N240" s="163">
        <v>43455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4">
        <v>118</v>
      </c>
      <c r="B241" s="155">
        <v>43341</v>
      </c>
      <c r="C241" s="155"/>
      <c r="D241" s="156" t="s">
        <v>398</v>
      </c>
      <c r="E241" s="157" t="s">
        <v>591</v>
      </c>
      <c r="F241" s="188">
        <v>525</v>
      </c>
      <c r="G241" s="157"/>
      <c r="H241" s="157">
        <v>585</v>
      </c>
      <c r="I241" s="159">
        <v>635</v>
      </c>
      <c r="J241" s="160" t="s">
        <v>776</v>
      </c>
      <c r="K241" s="161">
        <f t="shared" ref="K241:K292" si="100">H241-F241</f>
        <v>60</v>
      </c>
      <c r="L241" s="162">
        <f t="shared" ref="L241:L292" si="101">K241/F241</f>
        <v>0.11428571428571428</v>
      </c>
      <c r="M241" s="157" t="s">
        <v>594</v>
      </c>
      <c r="N241" s="163">
        <v>43662</v>
      </c>
      <c r="O241" s="1"/>
      <c r="P241" s="1"/>
      <c r="Q241" s="24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4">
        <v>119</v>
      </c>
      <c r="B242" s="155">
        <v>43395</v>
      </c>
      <c r="C242" s="155"/>
      <c r="D242" s="156" t="s">
        <v>383</v>
      </c>
      <c r="E242" s="157" t="s">
        <v>591</v>
      </c>
      <c r="F242" s="188">
        <v>475</v>
      </c>
      <c r="G242" s="157"/>
      <c r="H242" s="157">
        <v>574</v>
      </c>
      <c r="I242" s="159">
        <v>570</v>
      </c>
      <c r="J242" s="160" t="s">
        <v>678</v>
      </c>
      <c r="K242" s="161">
        <f t="shared" si="100"/>
        <v>99</v>
      </c>
      <c r="L242" s="162">
        <f t="shared" si="101"/>
        <v>0.20842105263157895</v>
      </c>
      <c r="M242" s="157" t="s">
        <v>594</v>
      </c>
      <c r="N242" s="163">
        <v>43403</v>
      </c>
      <c r="O242" s="1"/>
      <c r="P242" s="1"/>
      <c r="Q242" s="24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120</v>
      </c>
      <c r="B243" s="186">
        <v>43397</v>
      </c>
      <c r="C243" s="186"/>
      <c r="D243" s="187" t="s">
        <v>777</v>
      </c>
      <c r="E243" s="188" t="s">
        <v>591</v>
      </c>
      <c r="F243" s="188">
        <v>707.5</v>
      </c>
      <c r="G243" s="188"/>
      <c r="H243" s="188">
        <v>872</v>
      </c>
      <c r="I243" s="190">
        <v>872</v>
      </c>
      <c r="J243" s="191" t="s">
        <v>678</v>
      </c>
      <c r="K243" s="161">
        <f t="shared" si="100"/>
        <v>164.5</v>
      </c>
      <c r="L243" s="192">
        <f t="shared" si="101"/>
        <v>0.23250883392226149</v>
      </c>
      <c r="M243" s="188" t="s">
        <v>594</v>
      </c>
      <c r="N243" s="193">
        <v>43482</v>
      </c>
      <c r="O243" s="1"/>
      <c r="P243" s="1"/>
      <c r="Q243" s="24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121</v>
      </c>
      <c r="B244" s="186">
        <v>43398</v>
      </c>
      <c r="C244" s="186"/>
      <c r="D244" s="187" t="s">
        <v>778</v>
      </c>
      <c r="E244" s="188" t="s">
        <v>591</v>
      </c>
      <c r="F244" s="188">
        <v>162</v>
      </c>
      <c r="G244" s="188"/>
      <c r="H244" s="188">
        <v>204</v>
      </c>
      <c r="I244" s="190">
        <v>209</v>
      </c>
      <c r="J244" s="191" t="s">
        <v>779</v>
      </c>
      <c r="K244" s="161">
        <f t="shared" si="100"/>
        <v>42</v>
      </c>
      <c r="L244" s="192">
        <f t="shared" si="101"/>
        <v>0.25925925925925924</v>
      </c>
      <c r="M244" s="188" t="s">
        <v>594</v>
      </c>
      <c r="N244" s="193">
        <v>43539</v>
      </c>
      <c r="O244" s="1"/>
      <c r="P244" s="1"/>
      <c r="Q244" s="24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122</v>
      </c>
      <c r="B245" s="186">
        <v>43399</v>
      </c>
      <c r="C245" s="186"/>
      <c r="D245" s="187" t="s">
        <v>488</v>
      </c>
      <c r="E245" s="188" t="s">
        <v>591</v>
      </c>
      <c r="F245" s="188">
        <v>240</v>
      </c>
      <c r="G245" s="188"/>
      <c r="H245" s="188">
        <v>297</v>
      </c>
      <c r="I245" s="190">
        <v>297</v>
      </c>
      <c r="J245" s="191" t="s">
        <v>678</v>
      </c>
      <c r="K245" s="197">
        <f t="shared" si="100"/>
        <v>57</v>
      </c>
      <c r="L245" s="192">
        <f t="shared" si="101"/>
        <v>0.23749999999999999</v>
      </c>
      <c r="M245" s="188" t="s">
        <v>594</v>
      </c>
      <c r="N245" s="193">
        <v>43417</v>
      </c>
      <c r="O245" s="1"/>
      <c r="P245" s="1"/>
      <c r="Q245" s="24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4">
        <v>123</v>
      </c>
      <c r="B246" s="155">
        <v>43439</v>
      </c>
      <c r="C246" s="155"/>
      <c r="D246" s="156" t="s">
        <v>780</v>
      </c>
      <c r="E246" s="157" t="s">
        <v>591</v>
      </c>
      <c r="F246" s="157">
        <v>202.5</v>
      </c>
      <c r="G246" s="157"/>
      <c r="H246" s="157">
        <v>255</v>
      </c>
      <c r="I246" s="159">
        <v>252</v>
      </c>
      <c r="J246" s="160" t="s">
        <v>678</v>
      </c>
      <c r="K246" s="161">
        <f t="shared" si="100"/>
        <v>52.5</v>
      </c>
      <c r="L246" s="162">
        <f t="shared" si="101"/>
        <v>0.25925925925925924</v>
      </c>
      <c r="M246" s="157" t="s">
        <v>594</v>
      </c>
      <c r="N246" s="163">
        <v>43542</v>
      </c>
      <c r="O246" s="1"/>
      <c r="P246" s="1"/>
      <c r="Q246" s="242"/>
      <c r="R246" s="1"/>
      <c r="S246" s="6" t="s">
        <v>781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124</v>
      </c>
      <c r="B247" s="186">
        <v>43465</v>
      </c>
      <c r="C247" s="155"/>
      <c r="D247" s="187" t="s">
        <v>159</v>
      </c>
      <c r="E247" s="188" t="s">
        <v>591</v>
      </c>
      <c r="F247" s="188">
        <v>710</v>
      </c>
      <c r="G247" s="188"/>
      <c r="H247" s="188">
        <v>866</v>
      </c>
      <c r="I247" s="190">
        <v>866</v>
      </c>
      <c r="J247" s="191" t="s">
        <v>678</v>
      </c>
      <c r="K247" s="161">
        <f t="shared" si="100"/>
        <v>156</v>
      </c>
      <c r="L247" s="162">
        <f t="shared" si="101"/>
        <v>0.21971830985915494</v>
      </c>
      <c r="M247" s="157" t="s">
        <v>594</v>
      </c>
      <c r="N247" s="163">
        <v>43553</v>
      </c>
      <c r="O247" s="1"/>
      <c r="P247" s="1"/>
      <c r="Q247" s="242"/>
      <c r="R247" s="1"/>
      <c r="S247" s="6" t="s">
        <v>781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125</v>
      </c>
      <c r="B248" s="186">
        <v>43522</v>
      </c>
      <c r="C248" s="186"/>
      <c r="D248" s="187" t="s">
        <v>174</v>
      </c>
      <c r="E248" s="188" t="s">
        <v>591</v>
      </c>
      <c r="F248" s="188">
        <v>337.25</v>
      </c>
      <c r="G248" s="188"/>
      <c r="H248" s="188">
        <v>398.5</v>
      </c>
      <c r="I248" s="190">
        <v>411</v>
      </c>
      <c r="J248" s="160" t="s">
        <v>782</v>
      </c>
      <c r="K248" s="161">
        <f t="shared" si="100"/>
        <v>61.25</v>
      </c>
      <c r="L248" s="162">
        <f t="shared" si="101"/>
        <v>0.1816160118606375</v>
      </c>
      <c r="M248" s="157" t="s">
        <v>594</v>
      </c>
      <c r="N248" s="163">
        <v>43760</v>
      </c>
      <c r="O248" s="1"/>
      <c r="P248" s="1"/>
      <c r="Q248" s="242"/>
      <c r="R248" s="1"/>
      <c r="S248" s="6" t="s">
        <v>781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8">
        <v>126</v>
      </c>
      <c r="B249" s="199">
        <v>43559</v>
      </c>
      <c r="C249" s="199"/>
      <c r="D249" s="200" t="s">
        <v>783</v>
      </c>
      <c r="E249" s="201" t="s">
        <v>591</v>
      </c>
      <c r="F249" s="201">
        <v>130</v>
      </c>
      <c r="G249" s="201"/>
      <c r="H249" s="201">
        <v>65</v>
      </c>
      <c r="I249" s="202">
        <v>158</v>
      </c>
      <c r="J249" s="170" t="s">
        <v>784</v>
      </c>
      <c r="K249" s="171">
        <f t="shared" si="100"/>
        <v>-65</v>
      </c>
      <c r="L249" s="172">
        <f t="shared" si="101"/>
        <v>-0.5</v>
      </c>
      <c r="M249" s="168" t="s">
        <v>604</v>
      </c>
      <c r="N249" s="165">
        <v>43726</v>
      </c>
      <c r="O249" s="1"/>
      <c r="P249" s="1"/>
      <c r="Q249" s="242"/>
      <c r="R249" s="1"/>
      <c r="S249" s="6" t="s">
        <v>785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127</v>
      </c>
      <c r="B250" s="186">
        <v>43017</v>
      </c>
      <c r="C250" s="186"/>
      <c r="D250" s="187" t="s">
        <v>210</v>
      </c>
      <c r="E250" s="188" t="s">
        <v>591</v>
      </c>
      <c r="F250" s="188">
        <v>141.5</v>
      </c>
      <c r="G250" s="188"/>
      <c r="H250" s="188">
        <v>183.5</v>
      </c>
      <c r="I250" s="190">
        <v>210</v>
      </c>
      <c r="J250" s="160" t="s">
        <v>779</v>
      </c>
      <c r="K250" s="161">
        <f t="shared" si="100"/>
        <v>42</v>
      </c>
      <c r="L250" s="162">
        <f t="shared" si="101"/>
        <v>0.29681978798586572</v>
      </c>
      <c r="M250" s="157" t="s">
        <v>594</v>
      </c>
      <c r="N250" s="163">
        <v>43042</v>
      </c>
      <c r="O250" s="1"/>
      <c r="P250" s="1"/>
      <c r="Q250" s="242"/>
      <c r="R250" s="1"/>
      <c r="S250" s="6" t="s">
        <v>785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98">
        <v>128</v>
      </c>
      <c r="B251" s="199">
        <v>43074</v>
      </c>
      <c r="C251" s="199"/>
      <c r="D251" s="200" t="s">
        <v>786</v>
      </c>
      <c r="E251" s="201" t="s">
        <v>591</v>
      </c>
      <c r="F251" s="196">
        <v>172</v>
      </c>
      <c r="G251" s="201"/>
      <c r="H251" s="201">
        <v>155.25</v>
      </c>
      <c r="I251" s="202">
        <v>230</v>
      </c>
      <c r="J251" s="170" t="s">
        <v>787</v>
      </c>
      <c r="K251" s="171">
        <f t="shared" si="100"/>
        <v>-16.75</v>
      </c>
      <c r="L251" s="172">
        <f t="shared" si="101"/>
        <v>-9.7383720930232565E-2</v>
      </c>
      <c r="M251" s="168" t="s">
        <v>604</v>
      </c>
      <c r="N251" s="165">
        <v>43787</v>
      </c>
      <c r="O251" s="1"/>
      <c r="P251" s="1"/>
      <c r="Q251" s="242"/>
      <c r="R251" s="1"/>
      <c r="S251" s="6" t="s">
        <v>785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129</v>
      </c>
      <c r="B252" s="186">
        <v>43398</v>
      </c>
      <c r="C252" s="186"/>
      <c r="D252" s="187" t="s">
        <v>120</v>
      </c>
      <c r="E252" s="188" t="s">
        <v>591</v>
      </c>
      <c r="F252" s="188">
        <v>698.5</v>
      </c>
      <c r="G252" s="188"/>
      <c r="H252" s="188">
        <v>890</v>
      </c>
      <c r="I252" s="190">
        <v>890</v>
      </c>
      <c r="J252" s="160" t="s">
        <v>788</v>
      </c>
      <c r="K252" s="161">
        <f t="shared" si="100"/>
        <v>191.5</v>
      </c>
      <c r="L252" s="162">
        <f t="shared" si="101"/>
        <v>0.27415891195418757</v>
      </c>
      <c r="M252" s="157" t="s">
        <v>594</v>
      </c>
      <c r="N252" s="163">
        <v>44328</v>
      </c>
      <c r="O252" s="1"/>
      <c r="P252" s="1"/>
      <c r="Q252" s="242"/>
      <c r="R252" s="1"/>
      <c r="S252" s="6" t="s">
        <v>781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130</v>
      </c>
      <c r="B253" s="186">
        <v>42877</v>
      </c>
      <c r="C253" s="186"/>
      <c r="D253" s="187" t="s">
        <v>789</v>
      </c>
      <c r="E253" s="188" t="s">
        <v>591</v>
      </c>
      <c r="F253" s="188">
        <v>127.6</v>
      </c>
      <c r="G253" s="188"/>
      <c r="H253" s="188">
        <v>138</v>
      </c>
      <c r="I253" s="190">
        <v>190</v>
      </c>
      <c r="J253" s="160" t="s">
        <v>790</v>
      </c>
      <c r="K253" s="161">
        <f t="shared" si="100"/>
        <v>10.400000000000006</v>
      </c>
      <c r="L253" s="162">
        <f t="shared" si="101"/>
        <v>8.1504702194357417E-2</v>
      </c>
      <c r="M253" s="157" t="s">
        <v>594</v>
      </c>
      <c r="N253" s="163">
        <v>43774</v>
      </c>
      <c r="O253" s="1"/>
      <c r="P253" s="1"/>
      <c r="Q253" s="242"/>
      <c r="R253" s="1"/>
      <c r="S253" s="6" t="s">
        <v>785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131</v>
      </c>
      <c r="B254" s="186">
        <v>43158</v>
      </c>
      <c r="C254" s="186"/>
      <c r="D254" s="187" t="s">
        <v>791</v>
      </c>
      <c r="E254" s="188" t="s">
        <v>591</v>
      </c>
      <c r="F254" s="188">
        <v>317</v>
      </c>
      <c r="G254" s="188"/>
      <c r="H254" s="188">
        <v>382.5</v>
      </c>
      <c r="I254" s="190">
        <v>398</v>
      </c>
      <c r="J254" s="160" t="s">
        <v>792</v>
      </c>
      <c r="K254" s="161">
        <f t="shared" si="100"/>
        <v>65.5</v>
      </c>
      <c r="L254" s="162">
        <f t="shared" si="101"/>
        <v>0.20662460567823343</v>
      </c>
      <c r="M254" s="157" t="s">
        <v>594</v>
      </c>
      <c r="N254" s="163">
        <v>44238</v>
      </c>
      <c r="O254" s="1"/>
      <c r="P254" s="1"/>
      <c r="Q254" s="242"/>
      <c r="R254" s="1"/>
      <c r="S254" s="6" t="s">
        <v>785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98">
        <v>132</v>
      </c>
      <c r="B255" s="199">
        <v>43164</v>
      </c>
      <c r="C255" s="199"/>
      <c r="D255" s="200" t="s">
        <v>166</v>
      </c>
      <c r="E255" s="201" t="s">
        <v>591</v>
      </c>
      <c r="F255" s="196">
        <f>510-14.4</f>
        <v>495.6</v>
      </c>
      <c r="G255" s="201"/>
      <c r="H255" s="201">
        <v>350</v>
      </c>
      <c r="I255" s="202">
        <v>672</v>
      </c>
      <c r="J255" s="170" t="s">
        <v>793</v>
      </c>
      <c r="K255" s="171">
        <f t="shared" si="100"/>
        <v>-145.60000000000002</v>
      </c>
      <c r="L255" s="172">
        <f t="shared" si="101"/>
        <v>-0.29378531073446329</v>
      </c>
      <c r="M255" s="168" t="s">
        <v>604</v>
      </c>
      <c r="N255" s="165">
        <v>43887</v>
      </c>
      <c r="O255" s="1"/>
      <c r="P255" s="1"/>
      <c r="Q255" s="242"/>
      <c r="R255" s="1"/>
      <c r="S255" s="6" t="s">
        <v>781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8">
        <v>133</v>
      </c>
      <c r="B256" s="199">
        <v>43237</v>
      </c>
      <c r="C256" s="199"/>
      <c r="D256" s="200" t="s">
        <v>794</v>
      </c>
      <c r="E256" s="201" t="s">
        <v>591</v>
      </c>
      <c r="F256" s="196">
        <v>230.3</v>
      </c>
      <c r="G256" s="201"/>
      <c r="H256" s="201">
        <v>102.5</v>
      </c>
      <c r="I256" s="202">
        <v>348</v>
      </c>
      <c r="J256" s="170" t="s">
        <v>795</v>
      </c>
      <c r="K256" s="171">
        <f t="shared" si="100"/>
        <v>-127.80000000000001</v>
      </c>
      <c r="L256" s="172">
        <f t="shared" si="101"/>
        <v>-0.55492835432045162</v>
      </c>
      <c r="M256" s="168" t="s">
        <v>604</v>
      </c>
      <c r="N256" s="165">
        <v>43896</v>
      </c>
      <c r="O256" s="1"/>
      <c r="P256" s="1"/>
      <c r="Q256" s="242"/>
      <c r="R256" s="1"/>
      <c r="S256" s="6" t="s">
        <v>781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134</v>
      </c>
      <c r="B257" s="186">
        <v>43258</v>
      </c>
      <c r="C257" s="186"/>
      <c r="D257" s="187" t="s">
        <v>444</v>
      </c>
      <c r="E257" s="188" t="s">
        <v>591</v>
      </c>
      <c r="F257" s="188">
        <f>342.5-5.1</f>
        <v>337.4</v>
      </c>
      <c r="G257" s="188"/>
      <c r="H257" s="188">
        <v>412.5</v>
      </c>
      <c r="I257" s="190">
        <v>439</v>
      </c>
      <c r="J257" s="160" t="s">
        <v>796</v>
      </c>
      <c r="K257" s="161">
        <f t="shared" si="100"/>
        <v>75.100000000000023</v>
      </c>
      <c r="L257" s="162">
        <f t="shared" si="101"/>
        <v>0.22258446947243635</v>
      </c>
      <c r="M257" s="157" t="s">
        <v>594</v>
      </c>
      <c r="N257" s="163">
        <v>44230</v>
      </c>
      <c r="O257" s="1"/>
      <c r="P257" s="1"/>
      <c r="Q257" s="242"/>
      <c r="R257" s="1"/>
      <c r="S257" s="6" t="s">
        <v>785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79">
        <v>135</v>
      </c>
      <c r="B258" s="178">
        <v>43285</v>
      </c>
      <c r="C258" s="178"/>
      <c r="D258" s="179" t="s">
        <v>58</v>
      </c>
      <c r="E258" s="180" t="s">
        <v>591</v>
      </c>
      <c r="F258" s="180">
        <f>127.5-5.53</f>
        <v>121.97</v>
      </c>
      <c r="G258" s="181"/>
      <c r="H258" s="181">
        <v>122.5</v>
      </c>
      <c r="I258" s="181">
        <v>170</v>
      </c>
      <c r="J258" s="182" t="s">
        <v>797</v>
      </c>
      <c r="K258" s="183">
        <f t="shared" si="100"/>
        <v>0.53000000000000114</v>
      </c>
      <c r="L258" s="184">
        <f t="shared" si="101"/>
        <v>4.3453308190538747E-3</v>
      </c>
      <c r="M258" s="180" t="s">
        <v>611</v>
      </c>
      <c r="N258" s="178">
        <v>44431</v>
      </c>
      <c r="O258" s="1"/>
      <c r="P258" s="1"/>
      <c r="Q258" s="242"/>
      <c r="R258" s="1"/>
      <c r="S258" s="6" t="s">
        <v>781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98">
        <v>136</v>
      </c>
      <c r="B259" s="199">
        <v>43294</v>
      </c>
      <c r="C259" s="199"/>
      <c r="D259" s="200" t="s">
        <v>798</v>
      </c>
      <c r="E259" s="201" t="s">
        <v>591</v>
      </c>
      <c r="F259" s="196">
        <v>46.5</v>
      </c>
      <c r="G259" s="201"/>
      <c r="H259" s="201">
        <v>17</v>
      </c>
      <c r="I259" s="202">
        <v>59</v>
      </c>
      <c r="J259" s="170" t="s">
        <v>799</v>
      </c>
      <c r="K259" s="171">
        <f t="shared" si="100"/>
        <v>-29.5</v>
      </c>
      <c r="L259" s="172">
        <f t="shared" si="101"/>
        <v>-0.63440860215053763</v>
      </c>
      <c r="M259" s="168" t="s">
        <v>604</v>
      </c>
      <c r="N259" s="165">
        <v>43887</v>
      </c>
      <c r="O259" s="1"/>
      <c r="P259" s="1"/>
      <c r="Q259" s="242"/>
      <c r="R259" s="1"/>
      <c r="S259" s="6" t="s">
        <v>781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137</v>
      </c>
      <c r="B260" s="186">
        <v>43396</v>
      </c>
      <c r="C260" s="186"/>
      <c r="D260" s="187" t="s">
        <v>427</v>
      </c>
      <c r="E260" s="188" t="s">
        <v>591</v>
      </c>
      <c r="F260" s="188">
        <v>156.5</v>
      </c>
      <c r="G260" s="188"/>
      <c r="H260" s="188">
        <v>207.5</v>
      </c>
      <c r="I260" s="190">
        <v>191</v>
      </c>
      <c r="J260" s="160" t="s">
        <v>678</v>
      </c>
      <c r="K260" s="161">
        <f t="shared" si="100"/>
        <v>51</v>
      </c>
      <c r="L260" s="162">
        <f t="shared" si="101"/>
        <v>0.32587859424920129</v>
      </c>
      <c r="M260" s="157" t="s">
        <v>594</v>
      </c>
      <c r="N260" s="163">
        <v>44369</v>
      </c>
      <c r="O260" s="1"/>
      <c r="P260" s="1"/>
      <c r="Q260" s="242"/>
      <c r="R260" s="1"/>
      <c r="S260" s="6" t="s">
        <v>781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138</v>
      </c>
      <c r="B261" s="186">
        <v>43439</v>
      </c>
      <c r="C261" s="186"/>
      <c r="D261" s="187" t="s">
        <v>346</v>
      </c>
      <c r="E261" s="188" t="s">
        <v>591</v>
      </c>
      <c r="F261" s="188">
        <v>259.5</v>
      </c>
      <c r="G261" s="188"/>
      <c r="H261" s="188">
        <v>320</v>
      </c>
      <c r="I261" s="190">
        <v>320</v>
      </c>
      <c r="J261" s="160" t="s">
        <v>678</v>
      </c>
      <c r="K261" s="161">
        <f t="shared" si="100"/>
        <v>60.5</v>
      </c>
      <c r="L261" s="162">
        <f t="shared" si="101"/>
        <v>0.23314065510597304</v>
      </c>
      <c r="M261" s="157" t="s">
        <v>594</v>
      </c>
      <c r="N261" s="163">
        <v>44323</v>
      </c>
      <c r="O261" s="1"/>
      <c r="P261" s="1"/>
      <c r="Q261" s="242"/>
      <c r="R261" s="1"/>
      <c r="S261" s="6" t="s">
        <v>781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98">
        <v>139</v>
      </c>
      <c r="B262" s="199">
        <v>43439</v>
      </c>
      <c r="C262" s="199"/>
      <c r="D262" s="200" t="s">
        <v>800</v>
      </c>
      <c r="E262" s="201" t="s">
        <v>591</v>
      </c>
      <c r="F262" s="201">
        <v>715</v>
      </c>
      <c r="G262" s="201"/>
      <c r="H262" s="201">
        <v>445</v>
      </c>
      <c r="I262" s="202">
        <v>840</v>
      </c>
      <c r="J262" s="170" t="s">
        <v>801</v>
      </c>
      <c r="K262" s="171">
        <f t="shared" si="100"/>
        <v>-270</v>
      </c>
      <c r="L262" s="172">
        <f t="shared" si="101"/>
        <v>-0.3776223776223776</v>
      </c>
      <c r="M262" s="168" t="s">
        <v>604</v>
      </c>
      <c r="N262" s="165">
        <v>43800</v>
      </c>
      <c r="O262" s="1"/>
      <c r="P262" s="1"/>
      <c r="Q262" s="242"/>
      <c r="R262" s="1"/>
      <c r="S262" s="6" t="s">
        <v>781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140</v>
      </c>
      <c r="B263" s="186">
        <v>43469</v>
      </c>
      <c r="C263" s="186"/>
      <c r="D263" s="187" t="s">
        <v>180</v>
      </c>
      <c r="E263" s="188" t="s">
        <v>591</v>
      </c>
      <c r="F263" s="188">
        <v>875</v>
      </c>
      <c r="G263" s="188"/>
      <c r="H263" s="188">
        <v>1165</v>
      </c>
      <c r="I263" s="190">
        <v>1185</v>
      </c>
      <c r="J263" s="160" t="s">
        <v>802</v>
      </c>
      <c r="K263" s="161">
        <f t="shared" si="100"/>
        <v>290</v>
      </c>
      <c r="L263" s="162">
        <f t="shared" si="101"/>
        <v>0.33142857142857141</v>
      </c>
      <c r="M263" s="157" t="s">
        <v>594</v>
      </c>
      <c r="N263" s="163">
        <v>43847</v>
      </c>
      <c r="O263" s="1"/>
      <c r="P263" s="1"/>
      <c r="Q263" s="242"/>
      <c r="R263" s="1"/>
      <c r="S263" s="6" t="s">
        <v>781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141</v>
      </c>
      <c r="B264" s="186">
        <v>43559</v>
      </c>
      <c r="C264" s="186"/>
      <c r="D264" s="187" t="s">
        <v>364</v>
      </c>
      <c r="E264" s="188" t="s">
        <v>591</v>
      </c>
      <c r="F264" s="188">
        <f>387-14.63</f>
        <v>372.37</v>
      </c>
      <c r="G264" s="188"/>
      <c r="H264" s="188">
        <v>490</v>
      </c>
      <c r="I264" s="190">
        <v>490</v>
      </c>
      <c r="J264" s="160" t="s">
        <v>678</v>
      </c>
      <c r="K264" s="161">
        <f t="shared" si="100"/>
        <v>117.63</v>
      </c>
      <c r="L264" s="162">
        <f t="shared" si="101"/>
        <v>0.31589548030185027</v>
      </c>
      <c r="M264" s="157" t="s">
        <v>594</v>
      </c>
      <c r="N264" s="163">
        <v>43850</v>
      </c>
      <c r="O264" s="1"/>
      <c r="P264" s="1"/>
      <c r="Q264" s="242"/>
      <c r="R264" s="1"/>
      <c r="S264" s="6" t="s">
        <v>781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8">
        <v>142</v>
      </c>
      <c r="B265" s="199">
        <v>43578</v>
      </c>
      <c r="C265" s="199"/>
      <c r="D265" s="200" t="s">
        <v>803</v>
      </c>
      <c r="E265" s="201" t="s">
        <v>603</v>
      </c>
      <c r="F265" s="201">
        <v>220</v>
      </c>
      <c r="G265" s="201"/>
      <c r="H265" s="201">
        <v>127.5</v>
      </c>
      <c r="I265" s="202">
        <v>284</v>
      </c>
      <c r="J265" s="170" t="s">
        <v>804</v>
      </c>
      <c r="K265" s="171">
        <f t="shared" si="100"/>
        <v>-92.5</v>
      </c>
      <c r="L265" s="172">
        <f t="shared" si="101"/>
        <v>-0.42045454545454547</v>
      </c>
      <c r="M265" s="168" t="s">
        <v>604</v>
      </c>
      <c r="N265" s="165">
        <v>43896</v>
      </c>
      <c r="O265" s="1"/>
      <c r="P265" s="1"/>
      <c r="Q265" s="242"/>
      <c r="R265" s="1"/>
      <c r="S265" s="6" t="s">
        <v>781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143</v>
      </c>
      <c r="B266" s="186">
        <v>43622</v>
      </c>
      <c r="C266" s="186"/>
      <c r="D266" s="187" t="s">
        <v>489</v>
      </c>
      <c r="E266" s="188" t="s">
        <v>603</v>
      </c>
      <c r="F266" s="188">
        <v>332.8</v>
      </c>
      <c r="G266" s="188"/>
      <c r="H266" s="188">
        <v>405</v>
      </c>
      <c r="I266" s="190">
        <v>419</v>
      </c>
      <c r="J266" s="160" t="s">
        <v>805</v>
      </c>
      <c r="K266" s="161">
        <f t="shared" si="100"/>
        <v>72.199999999999989</v>
      </c>
      <c r="L266" s="162">
        <f t="shared" si="101"/>
        <v>0.21694711538461534</v>
      </c>
      <c r="M266" s="157" t="s">
        <v>594</v>
      </c>
      <c r="N266" s="163">
        <v>43860</v>
      </c>
      <c r="O266" s="1"/>
      <c r="P266" s="1"/>
      <c r="Q266" s="242"/>
      <c r="R266" s="1"/>
      <c r="S266" s="6" t="s">
        <v>785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79">
        <v>144</v>
      </c>
      <c r="B267" s="178">
        <v>43641</v>
      </c>
      <c r="C267" s="178"/>
      <c r="D267" s="179" t="s">
        <v>172</v>
      </c>
      <c r="E267" s="180" t="s">
        <v>591</v>
      </c>
      <c r="F267" s="180">
        <v>386</v>
      </c>
      <c r="G267" s="181"/>
      <c r="H267" s="181">
        <v>395</v>
      </c>
      <c r="I267" s="181">
        <v>452</v>
      </c>
      <c r="J267" s="182" t="s">
        <v>806</v>
      </c>
      <c r="K267" s="183">
        <f t="shared" si="100"/>
        <v>9</v>
      </c>
      <c r="L267" s="184">
        <f t="shared" si="101"/>
        <v>2.3316062176165803E-2</v>
      </c>
      <c r="M267" s="180" t="s">
        <v>611</v>
      </c>
      <c r="N267" s="178">
        <v>43868</v>
      </c>
      <c r="O267" s="1"/>
      <c r="P267" s="1"/>
      <c r="Q267" s="242"/>
      <c r="R267" s="1"/>
      <c r="S267" s="6" t="s">
        <v>785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79">
        <v>145</v>
      </c>
      <c r="B268" s="178">
        <v>43707</v>
      </c>
      <c r="C268" s="178"/>
      <c r="D268" s="179" t="s">
        <v>146</v>
      </c>
      <c r="E268" s="180" t="s">
        <v>591</v>
      </c>
      <c r="F268" s="180">
        <v>137.5</v>
      </c>
      <c r="G268" s="181"/>
      <c r="H268" s="181">
        <v>138.5</v>
      </c>
      <c r="I268" s="181">
        <v>190</v>
      </c>
      <c r="J268" s="182" t="s">
        <v>807</v>
      </c>
      <c r="K268" s="183">
        <f t="shared" si="100"/>
        <v>1</v>
      </c>
      <c r="L268" s="184">
        <f t="shared" si="101"/>
        <v>7.2727272727272727E-3</v>
      </c>
      <c r="M268" s="180" t="s">
        <v>611</v>
      </c>
      <c r="N268" s="178">
        <v>44432</v>
      </c>
      <c r="O268" s="1"/>
      <c r="P268" s="1"/>
      <c r="Q268" s="242"/>
      <c r="R268" s="1"/>
      <c r="S268" s="6" t="s">
        <v>781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146</v>
      </c>
      <c r="B269" s="186">
        <v>43731</v>
      </c>
      <c r="C269" s="186"/>
      <c r="D269" s="187" t="s">
        <v>437</v>
      </c>
      <c r="E269" s="188" t="s">
        <v>591</v>
      </c>
      <c r="F269" s="188">
        <v>235</v>
      </c>
      <c r="G269" s="188"/>
      <c r="H269" s="188">
        <v>295</v>
      </c>
      <c r="I269" s="190">
        <v>296</v>
      </c>
      <c r="J269" s="160" t="s">
        <v>808</v>
      </c>
      <c r="K269" s="161">
        <f t="shared" si="100"/>
        <v>60</v>
      </c>
      <c r="L269" s="162">
        <f t="shared" si="101"/>
        <v>0.25531914893617019</v>
      </c>
      <c r="M269" s="157" t="s">
        <v>594</v>
      </c>
      <c r="N269" s="163">
        <v>43844</v>
      </c>
      <c r="O269" s="1"/>
      <c r="P269" s="1"/>
      <c r="Q269" s="242"/>
      <c r="R269" s="1"/>
      <c r="S269" s="6" t="s">
        <v>785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147</v>
      </c>
      <c r="B270" s="186">
        <v>43752</v>
      </c>
      <c r="C270" s="186"/>
      <c r="D270" s="187" t="s">
        <v>809</v>
      </c>
      <c r="E270" s="188" t="s">
        <v>591</v>
      </c>
      <c r="F270" s="188">
        <v>277.5</v>
      </c>
      <c r="G270" s="188"/>
      <c r="H270" s="188">
        <v>333</v>
      </c>
      <c r="I270" s="190">
        <v>333</v>
      </c>
      <c r="J270" s="160" t="s">
        <v>810</v>
      </c>
      <c r="K270" s="161">
        <f t="shared" si="100"/>
        <v>55.5</v>
      </c>
      <c r="L270" s="162">
        <f t="shared" si="101"/>
        <v>0.2</v>
      </c>
      <c r="M270" s="157" t="s">
        <v>594</v>
      </c>
      <c r="N270" s="163">
        <v>43846</v>
      </c>
      <c r="O270" s="1"/>
      <c r="P270" s="1"/>
      <c r="Q270" s="242"/>
      <c r="R270" s="1"/>
      <c r="S270" s="6" t="s">
        <v>781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148</v>
      </c>
      <c r="B271" s="186">
        <v>43752</v>
      </c>
      <c r="C271" s="186"/>
      <c r="D271" s="187" t="s">
        <v>811</v>
      </c>
      <c r="E271" s="188" t="s">
        <v>591</v>
      </c>
      <c r="F271" s="188">
        <v>930</v>
      </c>
      <c r="G271" s="188"/>
      <c r="H271" s="188">
        <v>1165</v>
      </c>
      <c r="I271" s="190">
        <v>1200</v>
      </c>
      <c r="J271" s="160" t="s">
        <v>812</v>
      </c>
      <c r="K271" s="161">
        <f t="shared" si="100"/>
        <v>235</v>
      </c>
      <c r="L271" s="162">
        <f t="shared" si="101"/>
        <v>0.25268817204301075</v>
      </c>
      <c r="M271" s="157" t="s">
        <v>594</v>
      </c>
      <c r="N271" s="163">
        <v>43847</v>
      </c>
      <c r="O271" s="1"/>
      <c r="P271" s="1"/>
      <c r="Q271" s="242"/>
      <c r="R271" s="1"/>
      <c r="S271" s="6" t="s">
        <v>785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149</v>
      </c>
      <c r="B272" s="186">
        <v>43753</v>
      </c>
      <c r="C272" s="186"/>
      <c r="D272" s="187" t="s">
        <v>813</v>
      </c>
      <c r="E272" s="188" t="s">
        <v>591</v>
      </c>
      <c r="F272" s="158">
        <v>111</v>
      </c>
      <c r="G272" s="188"/>
      <c r="H272" s="188">
        <v>141</v>
      </c>
      <c r="I272" s="190">
        <v>141</v>
      </c>
      <c r="J272" s="160" t="s">
        <v>814</v>
      </c>
      <c r="K272" s="161">
        <f t="shared" si="100"/>
        <v>30</v>
      </c>
      <c r="L272" s="162">
        <f t="shared" si="101"/>
        <v>0.27027027027027029</v>
      </c>
      <c r="M272" s="157" t="s">
        <v>594</v>
      </c>
      <c r="N272" s="163">
        <v>44328</v>
      </c>
      <c r="O272" s="1"/>
      <c r="P272" s="1"/>
      <c r="Q272" s="242"/>
      <c r="R272" s="1"/>
      <c r="S272" s="6" t="s">
        <v>785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150</v>
      </c>
      <c r="B273" s="186">
        <v>43753</v>
      </c>
      <c r="C273" s="186"/>
      <c r="D273" s="187" t="s">
        <v>815</v>
      </c>
      <c r="E273" s="188" t="s">
        <v>591</v>
      </c>
      <c r="F273" s="158">
        <v>296</v>
      </c>
      <c r="G273" s="188"/>
      <c r="H273" s="188">
        <v>370</v>
      </c>
      <c r="I273" s="190">
        <v>370</v>
      </c>
      <c r="J273" s="160" t="s">
        <v>678</v>
      </c>
      <c r="K273" s="161">
        <f t="shared" si="100"/>
        <v>74</v>
      </c>
      <c r="L273" s="162">
        <f t="shared" si="101"/>
        <v>0.25</v>
      </c>
      <c r="M273" s="157" t="s">
        <v>594</v>
      </c>
      <c r="N273" s="163">
        <v>43853</v>
      </c>
      <c r="O273" s="1"/>
      <c r="P273" s="1"/>
      <c r="Q273" s="242"/>
      <c r="R273" s="1"/>
      <c r="S273" s="6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151</v>
      </c>
      <c r="B274" s="186">
        <v>43754</v>
      </c>
      <c r="C274" s="186"/>
      <c r="D274" s="187" t="s">
        <v>816</v>
      </c>
      <c r="E274" s="188" t="s">
        <v>591</v>
      </c>
      <c r="F274" s="158">
        <v>300</v>
      </c>
      <c r="G274" s="188"/>
      <c r="H274" s="188">
        <v>382.5</v>
      </c>
      <c r="I274" s="190">
        <v>344</v>
      </c>
      <c r="J274" s="160" t="s">
        <v>817</v>
      </c>
      <c r="K274" s="161">
        <f t="shared" si="100"/>
        <v>82.5</v>
      </c>
      <c r="L274" s="162">
        <f t="shared" si="101"/>
        <v>0.27500000000000002</v>
      </c>
      <c r="M274" s="157" t="s">
        <v>594</v>
      </c>
      <c r="N274" s="163">
        <v>44238</v>
      </c>
      <c r="O274" s="1"/>
      <c r="P274" s="1"/>
      <c r="Q274" s="242"/>
      <c r="R274" s="1"/>
      <c r="S274" s="6" t="s">
        <v>785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152</v>
      </c>
      <c r="B275" s="186">
        <v>43832</v>
      </c>
      <c r="C275" s="186"/>
      <c r="D275" s="187" t="s">
        <v>818</v>
      </c>
      <c r="E275" s="188" t="s">
        <v>591</v>
      </c>
      <c r="F275" s="158">
        <v>495</v>
      </c>
      <c r="G275" s="188"/>
      <c r="H275" s="188">
        <v>595</v>
      </c>
      <c r="I275" s="190">
        <v>590</v>
      </c>
      <c r="J275" s="160" t="s">
        <v>614</v>
      </c>
      <c r="K275" s="161">
        <f t="shared" si="100"/>
        <v>100</v>
      </c>
      <c r="L275" s="162">
        <f t="shared" si="101"/>
        <v>0.20202020202020202</v>
      </c>
      <c r="M275" s="157" t="s">
        <v>594</v>
      </c>
      <c r="N275" s="163">
        <v>44589</v>
      </c>
      <c r="O275" s="1"/>
      <c r="P275" s="1"/>
      <c r="Q275" s="242"/>
      <c r="R275" s="1"/>
      <c r="S275" s="6" t="s">
        <v>785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153</v>
      </c>
      <c r="B276" s="186">
        <v>43966</v>
      </c>
      <c r="C276" s="186"/>
      <c r="D276" s="187" t="s">
        <v>76</v>
      </c>
      <c r="E276" s="188" t="s">
        <v>591</v>
      </c>
      <c r="F276" s="158">
        <v>67.5</v>
      </c>
      <c r="G276" s="188"/>
      <c r="H276" s="188">
        <v>86</v>
      </c>
      <c r="I276" s="190">
        <v>86</v>
      </c>
      <c r="J276" s="160" t="s">
        <v>819</v>
      </c>
      <c r="K276" s="161">
        <f t="shared" si="100"/>
        <v>18.5</v>
      </c>
      <c r="L276" s="162">
        <f t="shared" si="101"/>
        <v>0.27407407407407408</v>
      </c>
      <c r="M276" s="157" t="s">
        <v>594</v>
      </c>
      <c r="N276" s="163">
        <v>44008</v>
      </c>
      <c r="O276" s="1"/>
      <c r="P276" s="1"/>
      <c r="Q276" s="242"/>
      <c r="R276" s="1"/>
      <c r="S276" s="6" t="s">
        <v>785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154</v>
      </c>
      <c r="B277" s="186">
        <v>44035</v>
      </c>
      <c r="C277" s="186"/>
      <c r="D277" s="187" t="s">
        <v>488</v>
      </c>
      <c r="E277" s="188" t="s">
        <v>591</v>
      </c>
      <c r="F277" s="158">
        <v>231</v>
      </c>
      <c r="G277" s="188"/>
      <c r="H277" s="188">
        <v>281</v>
      </c>
      <c r="I277" s="190">
        <v>281</v>
      </c>
      <c r="J277" s="160" t="s">
        <v>678</v>
      </c>
      <c r="K277" s="161">
        <f t="shared" si="100"/>
        <v>50</v>
      </c>
      <c r="L277" s="162">
        <f t="shared" si="101"/>
        <v>0.21645021645021645</v>
      </c>
      <c r="M277" s="157" t="s">
        <v>594</v>
      </c>
      <c r="N277" s="163">
        <v>44358</v>
      </c>
      <c r="O277" s="1"/>
      <c r="P277" s="1"/>
      <c r="Q277" s="242"/>
      <c r="R277" s="1"/>
      <c r="S277" s="6" t="s">
        <v>785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155</v>
      </c>
      <c r="B278" s="186">
        <v>44092</v>
      </c>
      <c r="C278" s="186"/>
      <c r="D278" s="187" t="s">
        <v>144</v>
      </c>
      <c r="E278" s="188" t="s">
        <v>591</v>
      </c>
      <c r="F278" s="188">
        <v>206</v>
      </c>
      <c r="G278" s="188"/>
      <c r="H278" s="188">
        <v>248</v>
      </c>
      <c r="I278" s="190">
        <v>248</v>
      </c>
      <c r="J278" s="160" t="s">
        <v>678</v>
      </c>
      <c r="K278" s="161">
        <f t="shared" si="100"/>
        <v>42</v>
      </c>
      <c r="L278" s="162">
        <f t="shared" si="101"/>
        <v>0.20388349514563106</v>
      </c>
      <c r="M278" s="157" t="s">
        <v>594</v>
      </c>
      <c r="N278" s="163">
        <v>44214</v>
      </c>
      <c r="O278" s="1"/>
      <c r="P278" s="1"/>
      <c r="Q278" s="242"/>
      <c r="R278" s="1"/>
      <c r="S278" s="6" t="s">
        <v>785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156</v>
      </c>
      <c r="B279" s="186">
        <v>44140</v>
      </c>
      <c r="C279" s="186"/>
      <c r="D279" s="187" t="s">
        <v>144</v>
      </c>
      <c r="E279" s="188" t="s">
        <v>591</v>
      </c>
      <c r="F279" s="188">
        <v>182.5</v>
      </c>
      <c r="G279" s="188"/>
      <c r="H279" s="188">
        <v>248</v>
      </c>
      <c r="I279" s="190">
        <v>248</v>
      </c>
      <c r="J279" s="160" t="s">
        <v>678</v>
      </c>
      <c r="K279" s="161">
        <f t="shared" si="100"/>
        <v>65.5</v>
      </c>
      <c r="L279" s="162">
        <f t="shared" si="101"/>
        <v>0.35890410958904112</v>
      </c>
      <c r="M279" s="157" t="s">
        <v>594</v>
      </c>
      <c r="N279" s="163">
        <v>44214</v>
      </c>
      <c r="O279" s="1"/>
      <c r="P279" s="1"/>
      <c r="Q279" s="242"/>
      <c r="R279" s="1"/>
      <c r="S279" s="6" t="s">
        <v>785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157</v>
      </c>
      <c r="B280" s="186">
        <v>44140</v>
      </c>
      <c r="C280" s="186"/>
      <c r="D280" s="187" t="s">
        <v>346</v>
      </c>
      <c r="E280" s="188" t="s">
        <v>591</v>
      </c>
      <c r="F280" s="188">
        <v>247.5</v>
      </c>
      <c r="G280" s="188"/>
      <c r="H280" s="188">
        <v>320</v>
      </c>
      <c r="I280" s="190">
        <v>320</v>
      </c>
      <c r="J280" s="160" t="s">
        <v>678</v>
      </c>
      <c r="K280" s="161">
        <f t="shared" si="100"/>
        <v>72.5</v>
      </c>
      <c r="L280" s="162">
        <f t="shared" si="101"/>
        <v>0.29292929292929293</v>
      </c>
      <c r="M280" s="157" t="s">
        <v>594</v>
      </c>
      <c r="N280" s="163">
        <v>44323</v>
      </c>
      <c r="O280" s="1"/>
      <c r="P280" s="1"/>
      <c r="Q280" s="242"/>
      <c r="R280" s="1"/>
      <c r="S280" s="6" t="s">
        <v>785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158</v>
      </c>
      <c r="B281" s="186">
        <v>44140</v>
      </c>
      <c r="C281" s="186"/>
      <c r="D281" s="187" t="s">
        <v>203</v>
      </c>
      <c r="E281" s="188" t="s">
        <v>591</v>
      </c>
      <c r="F281" s="158">
        <v>925</v>
      </c>
      <c r="G281" s="188"/>
      <c r="H281" s="188">
        <v>1095</v>
      </c>
      <c r="I281" s="190">
        <v>1093</v>
      </c>
      <c r="J281" s="160" t="s">
        <v>820</v>
      </c>
      <c r="K281" s="161">
        <f t="shared" si="100"/>
        <v>170</v>
      </c>
      <c r="L281" s="162">
        <f t="shared" si="101"/>
        <v>0.18378378378378379</v>
      </c>
      <c r="M281" s="157" t="s">
        <v>594</v>
      </c>
      <c r="N281" s="163">
        <v>44201</v>
      </c>
      <c r="O281" s="1"/>
      <c r="P281" s="1"/>
      <c r="Q281" s="242"/>
      <c r="R281" s="1"/>
      <c r="S281" s="6" t="s">
        <v>785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159</v>
      </c>
      <c r="B282" s="186">
        <v>44140</v>
      </c>
      <c r="C282" s="186"/>
      <c r="D282" s="187" t="s">
        <v>364</v>
      </c>
      <c r="E282" s="188" t="s">
        <v>591</v>
      </c>
      <c r="F282" s="158">
        <v>332.5</v>
      </c>
      <c r="G282" s="188"/>
      <c r="H282" s="188">
        <v>393</v>
      </c>
      <c r="I282" s="190">
        <v>406</v>
      </c>
      <c r="J282" s="160" t="s">
        <v>821</v>
      </c>
      <c r="K282" s="161">
        <f t="shared" si="100"/>
        <v>60.5</v>
      </c>
      <c r="L282" s="162">
        <f t="shared" si="101"/>
        <v>0.18195488721804512</v>
      </c>
      <c r="M282" s="157" t="s">
        <v>594</v>
      </c>
      <c r="N282" s="163">
        <v>44256</v>
      </c>
      <c r="O282" s="1"/>
      <c r="P282" s="1"/>
      <c r="Q282" s="242"/>
      <c r="R282" s="1"/>
      <c r="S282" s="6" t="s">
        <v>785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160</v>
      </c>
      <c r="B283" s="186">
        <v>44141</v>
      </c>
      <c r="C283" s="186"/>
      <c r="D283" s="187" t="s">
        <v>488</v>
      </c>
      <c r="E283" s="188" t="s">
        <v>591</v>
      </c>
      <c r="F283" s="158">
        <v>231</v>
      </c>
      <c r="G283" s="188"/>
      <c r="H283" s="188">
        <v>281</v>
      </c>
      <c r="I283" s="190">
        <v>281</v>
      </c>
      <c r="J283" s="160" t="s">
        <v>678</v>
      </c>
      <c r="K283" s="161">
        <f t="shared" si="100"/>
        <v>50</v>
      </c>
      <c r="L283" s="162">
        <f t="shared" si="101"/>
        <v>0.21645021645021645</v>
      </c>
      <c r="M283" s="157" t="s">
        <v>594</v>
      </c>
      <c r="N283" s="163">
        <v>44358</v>
      </c>
      <c r="O283" s="1"/>
      <c r="P283" s="1"/>
      <c r="Q283" s="242"/>
      <c r="R283" s="1"/>
      <c r="S283" s="6" t="s">
        <v>785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161</v>
      </c>
      <c r="B284" s="186">
        <v>44187</v>
      </c>
      <c r="C284" s="186"/>
      <c r="D284" s="187" t="s">
        <v>822</v>
      </c>
      <c r="E284" s="188" t="s">
        <v>591</v>
      </c>
      <c r="F284" s="158">
        <v>190</v>
      </c>
      <c r="G284" s="188"/>
      <c r="H284" s="188">
        <v>239</v>
      </c>
      <c r="I284" s="190">
        <v>239</v>
      </c>
      <c r="J284" s="160" t="s">
        <v>823</v>
      </c>
      <c r="K284" s="161">
        <f t="shared" si="100"/>
        <v>49</v>
      </c>
      <c r="L284" s="162">
        <f t="shared" si="101"/>
        <v>0.25789473684210529</v>
      </c>
      <c r="M284" s="157" t="s">
        <v>594</v>
      </c>
      <c r="N284" s="163">
        <v>44844</v>
      </c>
      <c r="O284" s="1"/>
      <c r="P284" s="1"/>
      <c r="Q284" s="242"/>
      <c r="R284" s="1"/>
      <c r="S284" s="6" t="s">
        <v>785</v>
      </c>
    </row>
    <row r="285" spans="1:27" ht="12.75" customHeight="1">
      <c r="A285" s="185">
        <v>162</v>
      </c>
      <c r="B285" s="186">
        <v>44258</v>
      </c>
      <c r="C285" s="186"/>
      <c r="D285" s="187" t="s">
        <v>818</v>
      </c>
      <c r="E285" s="188" t="s">
        <v>591</v>
      </c>
      <c r="F285" s="158">
        <v>495</v>
      </c>
      <c r="G285" s="188"/>
      <c r="H285" s="188">
        <v>595</v>
      </c>
      <c r="I285" s="190">
        <v>590</v>
      </c>
      <c r="J285" s="160" t="s">
        <v>614</v>
      </c>
      <c r="K285" s="161">
        <f t="shared" si="100"/>
        <v>100</v>
      </c>
      <c r="L285" s="162">
        <f t="shared" si="101"/>
        <v>0.20202020202020202</v>
      </c>
      <c r="M285" s="157" t="s">
        <v>594</v>
      </c>
      <c r="N285" s="163">
        <v>44589</v>
      </c>
      <c r="O285" s="1"/>
      <c r="P285" s="1"/>
      <c r="Q285" s="242"/>
      <c r="S285" s="6" t="s">
        <v>785</v>
      </c>
    </row>
    <row r="286" spans="1:27" ht="12.75" customHeight="1">
      <c r="A286" s="185">
        <v>163</v>
      </c>
      <c r="B286" s="186">
        <v>44274</v>
      </c>
      <c r="C286" s="186"/>
      <c r="D286" s="187" t="s">
        <v>364</v>
      </c>
      <c r="E286" s="188" t="s">
        <v>591</v>
      </c>
      <c r="F286" s="158">
        <v>355</v>
      </c>
      <c r="G286" s="188"/>
      <c r="H286" s="188">
        <v>422.5</v>
      </c>
      <c r="I286" s="190">
        <v>420</v>
      </c>
      <c r="J286" s="160" t="s">
        <v>824</v>
      </c>
      <c r="K286" s="161">
        <f t="shared" si="100"/>
        <v>67.5</v>
      </c>
      <c r="L286" s="162">
        <f t="shared" si="101"/>
        <v>0.19014084507042253</v>
      </c>
      <c r="M286" s="157" t="s">
        <v>594</v>
      </c>
      <c r="N286" s="163">
        <v>44361</v>
      </c>
      <c r="O286" s="1"/>
      <c r="S286" s="203" t="s">
        <v>785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164</v>
      </c>
      <c r="B287" s="186">
        <v>44295</v>
      </c>
      <c r="C287" s="186"/>
      <c r="D287" s="187" t="s">
        <v>326</v>
      </c>
      <c r="E287" s="188" t="s">
        <v>591</v>
      </c>
      <c r="F287" s="158">
        <v>555</v>
      </c>
      <c r="G287" s="188"/>
      <c r="H287" s="188">
        <v>663</v>
      </c>
      <c r="I287" s="190">
        <v>663</v>
      </c>
      <c r="J287" s="160" t="s">
        <v>825</v>
      </c>
      <c r="K287" s="161">
        <f t="shared" si="100"/>
        <v>108</v>
      </c>
      <c r="L287" s="162">
        <f t="shared" si="101"/>
        <v>0.19459459459459461</v>
      </c>
      <c r="M287" s="157" t="s">
        <v>594</v>
      </c>
      <c r="N287" s="163">
        <v>44321</v>
      </c>
      <c r="O287" s="1"/>
      <c r="P287" s="1"/>
      <c r="Q287" s="242"/>
      <c r="R287" s="1"/>
      <c r="S287" s="203" t="s">
        <v>785</v>
      </c>
    </row>
    <row r="288" spans="1:27" ht="12.75" customHeight="1">
      <c r="A288" s="185">
        <v>165</v>
      </c>
      <c r="B288" s="186">
        <v>44308</v>
      </c>
      <c r="C288" s="186"/>
      <c r="D288" s="187" t="s">
        <v>789</v>
      </c>
      <c r="E288" s="188" t="s">
        <v>591</v>
      </c>
      <c r="F288" s="158">
        <v>126.5</v>
      </c>
      <c r="G288" s="188"/>
      <c r="H288" s="188">
        <v>155</v>
      </c>
      <c r="I288" s="190">
        <v>155</v>
      </c>
      <c r="J288" s="160" t="s">
        <v>678</v>
      </c>
      <c r="K288" s="161">
        <f t="shared" si="100"/>
        <v>28.5</v>
      </c>
      <c r="L288" s="162">
        <f t="shared" si="101"/>
        <v>0.22529644268774704</v>
      </c>
      <c r="M288" s="157" t="s">
        <v>594</v>
      </c>
      <c r="N288" s="163">
        <v>44362</v>
      </c>
      <c r="O288" s="1"/>
      <c r="S288" s="203" t="s">
        <v>785</v>
      </c>
    </row>
    <row r="289" spans="1:19" ht="12.75" customHeight="1">
      <c r="A289" s="164">
        <v>166</v>
      </c>
      <c r="B289" s="195">
        <v>44368</v>
      </c>
      <c r="C289" s="195"/>
      <c r="D289" s="166" t="s">
        <v>826</v>
      </c>
      <c r="E289" s="168" t="s">
        <v>591</v>
      </c>
      <c r="F289" s="196">
        <v>287.5</v>
      </c>
      <c r="G289" s="168"/>
      <c r="H289" s="168">
        <v>245</v>
      </c>
      <c r="I289" s="169">
        <v>344</v>
      </c>
      <c r="J289" s="170" t="s">
        <v>827</v>
      </c>
      <c r="K289" s="171">
        <f t="shared" si="100"/>
        <v>-42.5</v>
      </c>
      <c r="L289" s="172">
        <f t="shared" si="101"/>
        <v>-0.14782608695652175</v>
      </c>
      <c r="M289" s="168" t="s">
        <v>604</v>
      </c>
      <c r="N289" s="165">
        <v>44508</v>
      </c>
      <c r="O289" s="1"/>
      <c r="S289" s="203" t="s">
        <v>785</v>
      </c>
    </row>
    <row r="290" spans="1:19" ht="12.75" customHeight="1">
      <c r="A290" s="185">
        <v>167</v>
      </c>
      <c r="B290" s="186">
        <v>44368</v>
      </c>
      <c r="C290" s="186"/>
      <c r="D290" s="187" t="s">
        <v>488</v>
      </c>
      <c r="E290" s="188" t="s">
        <v>591</v>
      </c>
      <c r="F290" s="158">
        <v>241</v>
      </c>
      <c r="G290" s="188"/>
      <c r="H290" s="188">
        <v>298</v>
      </c>
      <c r="I290" s="190">
        <v>320</v>
      </c>
      <c r="J290" s="160" t="s">
        <v>678</v>
      </c>
      <c r="K290" s="161">
        <f t="shared" si="100"/>
        <v>57</v>
      </c>
      <c r="L290" s="162">
        <f t="shared" si="101"/>
        <v>0.23651452282157676</v>
      </c>
      <c r="M290" s="157" t="s">
        <v>594</v>
      </c>
      <c r="N290" s="163">
        <v>44802</v>
      </c>
      <c r="O290" s="37"/>
      <c r="S290" s="203" t="s">
        <v>785</v>
      </c>
    </row>
    <row r="291" spans="1:19" ht="12.75" customHeight="1">
      <c r="A291" s="185">
        <v>168</v>
      </c>
      <c r="B291" s="186">
        <v>44406</v>
      </c>
      <c r="C291" s="186"/>
      <c r="D291" s="187" t="s">
        <v>789</v>
      </c>
      <c r="E291" s="188" t="s">
        <v>591</v>
      </c>
      <c r="F291" s="158">
        <v>162.5</v>
      </c>
      <c r="G291" s="188"/>
      <c r="H291" s="188">
        <v>200</v>
      </c>
      <c r="I291" s="190">
        <v>200</v>
      </c>
      <c r="J291" s="160" t="s">
        <v>678</v>
      </c>
      <c r="K291" s="161">
        <f t="shared" si="100"/>
        <v>37.5</v>
      </c>
      <c r="L291" s="162">
        <f t="shared" si="101"/>
        <v>0.23076923076923078</v>
      </c>
      <c r="M291" s="157" t="s">
        <v>594</v>
      </c>
      <c r="N291" s="163">
        <v>44802</v>
      </c>
      <c r="O291" s="1"/>
      <c r="S291" s="203" t="s">
        <v>785</v>
      </c>
    </row>
    <row r="292" spans="1:19" ht="12.75" customHeight="1">
      <c r="A292" s="185">
        <v>169</v>
      </c>
      <c r="B292" s="186">
        <v>44462</v>
      </c>
      <c r="C292" s="186"/>
      <c r="D292" s="187" t="s">
        <v>445</v>
      </c>
      <c r="E292" s="188" t="s">
        <v>591</v>
      </c>
      <c r="F292" s="158">
        <v>1235</v>
      </c>
      <c r="G292" s="188"/>
      <c r="H292" s="188">
        <v>1505</v>
      </c>
      <c r="I292" s="190">
        <v>1500</v>
      </c>
      <c r="J292" s="160" t="s">
        <v>678</v>
      </c>
      <c r="K292" s="161">
        <f t="shared" si="100"/>
        <v>270</v>
      </c>
      <c r="L292" s="162">
        <f t="shared" si="101"/>
        <v>0.21862348178137653</v>
      </c>
      <c r="M292" s="157" t="s">
        <v>594</v>
      </c>
      <c r="N292" s="163">
        <v>44564</v>
      </c>
      <c r="O292" s="1"/>
      <c r="S292" s="203" t="s">
        <v>785</v>
      </c>
    </row>
    <row r="293" spans="1:19" ht="12.75" customHeight="1">
      <c r="A293" s="204">
        <v>170</v>
      </c>
      <c r="B293" s="205">
        <v>44480</v>
      </c>
      <c r="C293" s="205"/>
      <c r="D293" s="206" t="s">
        <v>828</v>
      </c>
      <c r="E293" s="207" t="s">
        <v>591</v>
      </c>
      <c r="F293" s="55">
        <v>58.75</v>
      </c>
      <c r="G293" s="207"/>
      <c r="H293" s="208"/>
      <c r="I293" s="51"/>
      <c r="J293" s="209" t="s">
        <v>592</v>
      </c>
      <c r="K293" s="204"/>
      <c r="L293" s="205"/>
      <c r="M293" s="205"/>
      <c r="N293" s="206"/>
      <c r="O293" s="37"/>
      <c r="S293" s="203" t="s">
        <v>785</v>
      </c>
    </row>
    <row r="294" spans="1:19" ht="12.75" customHeight="1">
      <c r="A294" s="210">
        <v>171</v>
      </c>
      <c r="B294" s="211">
        <v>44481</v>
      </c>
      <c r="C294" s="211"/>
      <c r="D294" s="212" t="s">
        <v>278</v>
      </c>
      <c r="E294" s="51" t="s">
        <v>591</v>
      </c>
      <c r="F294" s="213" t="s">
        <v>829</v>
      </c>
      <c r="G294" s="51"/>
      <c r="H294" s="51"/>
      <c r="I294" s="51">
        <v>380</v>
      </c>
      <c r="J294" s="214" t="s">
        <v>592</v>
      </c>
      <c r="K294" s="210"/>
      <c r="L294" s="211"/>
      <c r="M294" s="211"/>
      <c r="N294" s="212"/>
      <c r="O294" s="37"/>
      <c r="S294" s="203" t="s">
        <v>785</v>
      </c>
    </row>
    <row r="295" spans="1:19" ht="12.75" customHeight="1">
      <c r="A295" s="154">
        <v>172</v>
      </c>
      <c r="B295" s="155">
        <v>44481</v>
      </c>
      <c r="C295" s="155"/>
      <c r="D295" s="156" t="s">
        <v>830</v>
      </c>
      <c r="E295" s="157" t="s">
        <v>591</v>
      </c>
      <c r="F295" s="158">
        <v>45.5</v>
      </c>
      <c r="G295" s="157"/>
      <c r="H295" s="157">
        <v>56.5</v>
      </c>
      <c r="I295" s="159">
        <v>56</v>
      </c>
      <c r="J295" s="160" t="s">
        <v>678</v>
      </c>
      <c r="K295" s="161">
        <f t="shared" ref="K295:K296" si="102">H295-F295</f>
        <v>11</v>
      </c>
      <c r="L295" s="162">
        <f t="shared" ref="L295:L296" si="103">K295/F295</f>
        <v>0.24175824175824176</v>
      </c>
      <c r="M295" s="157" t="s">
        <v>594</v>
      </c>
      <c r="N295" s="163">
        <v>44881</v>
      </c>
      <c r="O295" s="37"/>
      <c r="S295" s="203"/>
    </row>
    <row r="296" spans="1:19" ht="12.75" customHeight="1">
      <c r="A296" s="154">
        <v>173</v>
      </c>
      <c r="B296" s="155">
        <v>44551</v>
      </c>
      <c r="C296" s="155"/>
      <c r="D296" s="156" t="s">
        <v>131</v>
      </c>
      <c r="E296" s="157" t="s">
        <v>591</v>
      </c>
      <c r="F296" s="158">
        <v>2300</v>
      </c>
      <c r="G296" s="157"/>
      <c r="H296" s="157">
        <f>(2820+2200)/2</f>
        <v>2510</v>
      </c>
      <c r="I296" s="159">
        <v>3000</v>
      </c>
      <c r="J296" s="160" t="s">
        <v>831</v>
      </c>
      <c r="K296" s="161">
        <f t="shared" si="102"/>
        <v>210</v>
      </c>
      <c r="L296" s="162">
        <f t="shared" si="103"/>
        <v>9.1304347826086957E-2</v>
      </c>
      <c r="M296" s="157" t="s">
        <v>594</v>
      </c>
      <c r="N296" s="163">
        <v>44649</v>
      </c>
      <c r="O296" s="1"/>
      <c r="S296" s="203"/>
    </row>
    <row r="297" spans="1:19" ht="12.75" customHeight="1">
      <c r="A297" s="154">
        <v>174</v>
      </c>
      <c r="B297" s="155">
        <v>44606</v>
      </c>
      <c r="C297" s="155"/>
      <c r="D297" s="156" t="s">
        <v>435</v>
      </c>
      <c r="E297" s="157" t="s">
        <v>591</v>
      </c>
      <c r="F297" s="158">
        <v>635</v>
      </c>
      <c r="G297" s="157"/>
      <c r="H297" s="157">
        <v>700</v>
      </c>
      <c r="I297" s="159">
        <v>764</v>
      </c>
      <c r="J297" s="160" t="s">
        <v>865</v>
      </c>
      <c r="K297" s="161">
        <f t="shared" ref="K297" si="104">H297-F297</f>
        <v>65</v>
      </c>
      <c r="L297" s="162">
        <f t="shared" ref="L297" si="105">K297/F297</f>
        <v>0.10236220472440945</v>
      </c>
      <c r="M297" s="157" t="s">
        <v>594</v>
      </c>
      <c r="N297" s="163">
        <v>45159</v>
      </c>
      <c r="O297" s="37"/>
      <c r="S297" s="203"/>
    </row>
    <row r="298" spans="1:19" ht="12.75" customHeight="1">
      <c r="A298" s="154">
        <v>175</v>
      </c>
      <c r="B298" s="155">
        <v>44613</v>
      </c>
      <c r="C298" s="155"/>
      <c r="D298" s="156" t="s">
        <v>445</v>
      </c>
      <c r="E298" s="157" t="s">
        <v>591</v>
      </c>
      <c r="F298" s="158">
        <v>1255</v>
      </c>
      <c r="G298" s="157"/>
      <c r="H298" s="157">
        <v>1515</v>
      </c>
      <c r="I298" s="159">
        <v>1510</v>
      </c>
      <c r="J298" s="160" t="s">
        <v>678</v>
      </c>
      <c r="K298" s="161">
        <f>H298-F298</f>
        <v>260</v>
      </c>
      <c r="L298" s="162">
        <f>K298/F298</f>
        <v>0.20717131474103587</v>
      </c>
      <c r="M298" s="157" t="s">
        <v>594</v>
      </c>
      <c r="N298" s="163">
        <v>44834</v>
      </c>
      <c r="O298" s="37"/>
      <c r="S298" s="203"/>
    </row>
    <row r="299" spans="1:19" ht="12.75" customHeight="1">
      <c r="A299">
        <v>176</v>
      </c>
      <c r="B299" s="211">
        <v>44670</v>
      </c>
      <c r="C299" s="211"/>
      <c r="D299" s="53" t="s">
        <v>551</v>
      </c>
      <c r="E299" s="215" t="s">
        <v>591</v>
      </c>
      <c r="F299" s="51" t="s">
        <v>832</v>
      </c>
      <c r="G299" s="51"/>
      <c r="H299" s="51"/>
      <c r="I299" s="51">
        <v>553</v>
      </c>
      <c r="J299" s="51" t="s">
        <v>592</v>
      </c>
      <c r="K299" s="51"/>
      <c r="L299" s="51"/>
      <c r="M299" s="51"/>
      <c r="N299" s="51"/>
      <c r="O299" s="37"/>
      <c r="S299" s="203"/>
    </row>
    <row r="300" spans="1:19" ht="12.75" customHeight="1">
      <c r="A300" s="185">
        <v>177</v>
      </c>
      <c r="B300" s="186">
        <v>44746</v>
      </c>
      <c r="C300" s="186"/>
      <c r="D300" s="187" t="s">
        <v>833</v>
      </c>
      <c r="E300" s="188" t="s">
        <v>591</v>
      </c>
      <c r="F300" s="188">
        <v>207.5</v>
      </c>
      <c r="G300" s="188"/>
      <c r="H300" s="188">
        <v>254</v>
      </c>
      <c r="I300" s="190">
        <v>254</v>
      </c>
      <c r="J300" s="160" t="s">
        <v>678</v>
      </c>
      <c r="K300" s="161">
        <f t="shared" ref="K300:K302" si="106">H300-F300</f>
        <v>46.5</v>
      </c>
      <c r="L300" s="162">
        <f t="shared" ref="L300:L302" si="107">K300/F300</f>
        <v>0.22409638554216868</v>
      </c>
      <c r="M300" s="157" t="s">
        <v>594</v>
      </c>
      <c r="N300" s="163">
        <v>44792</v>
      </c>
      <c r="O300" s="1"/>
      <c r="S300" s="203"/>
    </row>
    <row r="301" spans="1:19" ht="12.75" customHeight="1">
      <c r="A301" s="185">
        <v>178</v>
      </c>
      <c r="B301" s="186">
        <v>44775</v>
      </c>
      <c r="C301" s="186"/>
      <c r="D301" s="187" t="s">
        <v>490</v>
      </c>
      <c r="E301" s="188" t="s">
        <v>591</v>
      </c>
      <c r="F301" s="188">
        <v>31.25</v>
      </c>
      <c r="G301" s="188"/>
      <c r="H301" s="188">
        <v>38.75</v>
      </c>
      <c r="I301" s="190">
        <v>38</v>
      </c>
      <c r="J301" s="160" t="s">
        <v>678</v>
      </c>
      <c r="K301" s="161">
        <f t="shared" si="106"/>
        <v>7.5</v>
      </c>
      <c r="L301" s="162">
        <f t="shared" si="107"/>
        <v>0.24</v>
      </c>
      <c r="M301" s="157" t="s">
        <v>594</v>
      </c>
      <c r="N301" s="163">
        <v>44844</v>
      </c>
      <c r="O301" s="37"/>
      <c r="S301" s="55"/>
    </row>
    <row r="302" spans="1:19" ht="12.75" customHeight="1">
      <c r="A302" s="185">
        <v>179</v>
      </c>
      <c r="B302" s="186">
        <v>44841</v>
      </c>
      <c r="C302" s="186"/>
      <c r="D302" s="187" t="s">
        <v>834</v>
      </c>
      <c r="E302" s="188" t="s">
        <v>591</v>
      </c>
      <c r="F302" s="158">
        <v>665</v>
      </c>
      <c r="G302" s="188"/>
      <c r="H302" s="188">
        <v>807.5</v>
      </c>
      <c r="I302" s="190">
        <v>840</v>
      </c>
      <c r="J302" s="160" t="s">
        <v>831</v>
      </c>
      <c r="K302" s="161">
        <f t="shared" si="106"/>
        <v>142.5</v>
      </c>
      <c r="L302" s="162">
        <f t="shared" si="107"/>
        <v>0.21428571428571427</v>
      </c>
      <c r="M302" s="157" t="s">
        <v>594</v>
      </c>
      <c r="N302" s="163">
        <v>45097</v>
      </c>
      <c r="O302" s="37"/>
      <c r="S302" s="55"/>
    </row>
    <row r="303" spans="1:19" ht="12.75" customHeight="1">
      <c r="A303" s="185">
        <v>180</v>
      </c>
      <c r="B303" s="186">
        <v>44844</v>
      </c>
      <c r="C303" s="186"/>
      <c r="D303" s="187" t="s">
        <v>437</v>
      </c>
      <c r="E303" s="188" t="s">
        <v>591</v>
      </c>
      <c r="F303" s="158">
        <v>227.5</v>
      </c>
      <c r="G303" s="188"/>
      <c r="H303" s="188">
        <v>270</v>
      </c>
      <c r="I303" s="190">
        <v>291</v>
      </c>
      <c r="J303" s="160" t="s">
        <v>867</v>
      </c>
      <c r="K303" s="161">
        <f t="shared" ref="K303" si="108">H303-F303</f>
        <v>42.5</v>
      </c>
      <c r="L303" s="162">
        <f t="shared" ref="L303" si="109">K303/F303</f>
        <v>0.18681318681318682</v>
      </c>
      <c r="M303" s="157" t="s">
        <v>594</v>
      </c>
      <c r="N303" s="163">
        <v>45160</v>
      </c>
      <c r="O303" s="37"/>
      <c r="R303" s="37"/>
      <c r="S303" s="55"/>
    </row>
    <row r="304" spans="1:19" ht="12.75" customHeight="1">
      <c r="A304" s="185">
        <v>181</v>
      </c>
      <c r="B304" s="186">
        <v>44845</v>
      </c>
      <c r="C304" s="186"/>
      <c r="D304" s="187" t="s">
        <v>435</v>
      </c>
      <c r="E304" s="188" t="s">
        <v>591</v>
      </c>
      <c r="F304" s="158">
        <v>555</v>
      </c>
      <c r="G304" s="188"/>
      <c r="H304" s="188">
        <v>700</v>
      </c>
      <c r="I304" s="190">
        <v>765</v>
      </c>
      <c r="J304" s="160" t="s">
        <v>866</v>
      </c>
      <c r="K304" s="161">
        <f t="shared" ref="K304" si="110">H304-F304</f>
        <v>145</v>
      </c>
      <c r="L304" s="162">
        <f t="shared" ref="L304" si="111">K304/F304</f>
        <v>0.26126126126126126</v>
      </c>
      <c r="M304" s="157" t="s">
        <v>594</v>
      </c>
      <c r="N304" s="163">
        <v>45159</v>
      </c>
      <c r="O304" s="37"/>
      <c r="R304" s="37"/>
      <c r="S304" s="55"/>
    </row>
    <row r="305" spans="1:39" ht="12.75" customHeight="1">
      <c r="A305" s="185">
        <v>182</v>
      </c>
      <c r="B305" s="186">
        <v>44981</v>
      </c>
      <c r="C305" s="186"/>
      <c r="D305" s="187" t="s">
        <v>452</v>
      </c>
      <c r="E305" s="188" t="s">
        <v>591</v>
      </c>
      <c r="F305" s="158">
        <v>1675</v>
      </c>
      <c r="G305" s="188"/>
      <c r="H305" s="188">
        <v>2080</v>
      </c>
      <c r="I305" s="190">
        <v>2080</v>
      </c>
      <c r="J305" s="160" t="s">
        <v>678</v>
      </c>
      <c r="K305" s="161">
        <f>H305-F305</f>
        <v>405</v>
      </c>
      <c r="L305" s="162">
        <f>K305/F305</f>
        <v>0.2417910447761194</v>
      </c>
      <c r="M305" s="157" t="s">
        <v>594</v>
      </c>
      <c r="N305" s="163">
        <v>45119</v>
      </c>
      <c r="O305" s="37"/>
      <c r="S305" s="55" t="s">
        <v>863</v>
      </c>
    </row>
    <row r="306" spans="1:39" ht="12.75" customHeight="1">
      <c r="A306" s="185">
        <v>183</v>
      </c>
      <c r="B306" s="186">
        <v>44986</v>
      </c>
      <c r="C306" s="186"/>
      <c r="D306" s="187" t="s">
        <v>490</v>
      </c>
      <c r="E306" s="188" t="s">
        <v>591</v>
      </c>
      <c r="F306" s="158">
        <v>57.5</v>
      </c>
      <c r="G306" s="188"/>
      <c r="H306" s="188">
        <v>120</v>
      </c>
      <c r="I306" s="190">
        <v>120</v>
      </c>
      <c r="J306" s="160" t="s">
        <v>678</v>
      </c>
      <c r="K306" s="161">
        <f>H306-F306</f>
        <v>62.5</v>
      </c>
      <c r="L306" s="162">
        <f>K306/F306</f>
        <v>1.0869565217391304</v>
      </c>
      <c r="M306" s="157" t="s">
        <v>594</v>
      </c>
      <c r="N306" s="163">
        <v>45049</v>
      </c>
      <c r="O306" s="37"/>
      <c r="S306" s="55" t="s">
        <v>863</v>
      </c>
    </row>
    <row r="307" spans="1:39" ht="12.75" customHeight="1">
      <c r="A307" s="185">
        <v>184</v>
      </c>
      <c r="B307" s="186">
        <v>45008</v>
      </c>
      <c r="C307" s="186"/>
      <c r="D307" s="187" t="s">
        <v>507</v>
      </c>
      <c r="E307" s="188" t="s">
        <v>591</v>
      </c>
      <c r="F307" s="158">
        <v>2765</v>
      </c>
      <c r="G307" s="188"/>
      <c r="H307" s="188">
        <v>3547.5</v>
      </c>
      <c r="I307" s="190">
        <v>3523</v>
      </c>
      <c r="J307" s="160" t="s">
        <v>678</v>
      </c>
      <c r="K307" s="161">
        <f>H307-F307</f>
        <v>782.5</v>
      </c>
      <c r="L307" s="162">
        <f>K307/F307</f>
        <v>0.28300180831826399</v>
      </c>
      <c r="M307" s="157" t="s">
        <v>594</v>
      </c>
      <c r="N307" s="163">
        <v>45177</v>
      </c>
      <c r="O307" s="37"/>
      <c r="S307" s="55" t="s">
        <v>863</v>
      </c>
    </row>
    <row r="308" spans="1:39" ht="12.75" customHeight="1">
      <c r="A308" s="185">
        <v>185</v>
      </c>
      <c r="B308" s="186">
        <v>45027</v>
      </c>
      <c r="C308" s="186"/>
      <c r="D308" s="187" t="s">
        <v>835</v>
      </c>
      <c r="E308" s="188" t="s">
        <v>591</v>
      </c>
      <c r="F308" s="188">
        <v>460</v>
      </c>
      <c r="G308" s="188"/>
      <c r="H308" s="188">
        <v>825</v>
      </c>
      <c r="I308" s="190">
        <v>810</v>
      </c>
      <c r="J308" s="160" t="s">
        <v>678</v>
      </c>
      <c r="K308" s="161">
        <f>H308-F308</f>
        <v>365</v>
      </c>
      <c r="L308" s="162">
        <f>K308/F308</f>
        <v>0.79347826086956519</v>
      </c>
      <c r="M308" s="157" t="s">
        <v>594</v>
      </c>
      <c r="N308" s="163">
        <v>45155</v>
      </c>
      <c r="O308" s="37"/>
      <c r="S308" s="55" t="s">
        <v>863</v>
      </c>
    </row>
    <row r="309" spans="1:39" ht="12.75" customHeight="1">
      <c r="A309" s="210">
        <v>186</v>
      </c>
      <c r="B309" s="211">
        <v>45050</v>
      </c>
      <c r="C309" s="53"/>
      <c r="D309" s="53" t="s">
        <v>42</v>
      </c>
      <c r="E309" s="215" t="s">
        <v>591</v>
      </c>
      <c r="F309" s="51" t="s">
        <v>836</v>
      </c>
      <c r="G309" s="51"/>
      <c r="H309" s="51"/>
      <c r="I309" s="51">
        <v>5040</v>
      </c>
      <c r="J309" s="51" t="s">
        <v>592</v>
      </c>
      <c r="K309" s="51"/>
      <c r="L309" s="51"/>
      <c r="M309" s="51"/>
      <c r="N309" s="51"/>
      <c r="O309" s="37"/>
      <c r="S309" s="55" t="s">
        <v>863</v>
      </c>
    </row>
    <row r="310" spans="1:39" ht="12.75" customHeight="1">
      <c r="A310" s="185">
        <v>187</v>
      </c>
      <c r="B310" s="186">
        <v>45075</v>
      </c>
      <c r="C310" s="186"/>
      <c r="D310" s="187" t="s">
        <v>837</v>
      </c>
      <c r="E310" s="188" t="s">
        <v>591</v>
      </c>
      <c r="F310" s="158">
        <v>585</v>
      </c>
      <c r="G310" s="188"/>
      <c r="H310" s="188">
        <v>732</v>
      </c>
      <c r="I310" s="190">
        <v>732</v>
      </c>
      <c r="J310" s="160" t="s">
        <v>678</v>
      </c>
      <c r="K310" s="161">
        <f>H310-F310</f>
        <v>147</v>
      </c>
      <c r="L310" s="162">
        <f>K310/F310</f>
        <v>0.25128205128205128</v>
      </c>
      <c r="M310" s="157" t="s">
        <v>594</v>
      </c>
      <c r="N310" s="163">
        <v>45152</v>
      </c>
      <c r="O310" s="37"/>
      <c r="R310" s="37"/>
      <c r="S310" s="55" t="s">
        <v>863</v>
      </c>
      <c r="U310" s="37"/>
      <c r="W310" s="37"/>
      <c r="X310" s="55"/>
      <c r="Z310" s="37"/>
      <c r="AB310" s="37"/>
      <c r="AC310" s="55"/>
      <c r="AE310" s="37"/>
      <c r="AG310" s="37"/>
      <c r="AH310" s="55"/>
      <c r="AJ310" s="37"/>
      <c r="AL310" s="37"/>
      <c r="AM310" s="55"/>
    </row>
    <row r="311" spans="1:39" ht="12.75" customHeight="1">
      <c r="A311" s="210">
        <v>188</v>
      </c>
      <c r="B311" s="211">
        <v>45078</v>
      </c>
      <c r="C311" s="53"/>
      <c r="D311" s="53" t="s">
        <v>539</v>
      </c>
      <c r="E311" s="215" t="s">
        <v>591</v>
      </c>
      <c r="F311" s="51" t="s">
        <v>838</v>
      </c>
      <c r="G311" s="51"/>
      <c r="H311" s="51"/>
      <c r="I311" s="51">
        <v>4300</v>
      </c>
      <c r="J311" s="51" t="s">
        <v>592</v>
      </c>
      <c r="K311" s="51"/>
      <c r="L311" s="51"/>
      <c r="M311" s="51"/>
      <c r="N311" s="51"/>
      <c r="O311" s="37"/>
      <c r="R311" s="37"/>
      <c r="S311" s="55" t="s">
        <v>863</v>
      </c>
      <c r="U311" s="37"/>
      <c r="W311" s="37"/>
      <c r="X311" s="55"/>
      <c r="Z311" s="37"/>
      <c r="AB311" s="37"/>
      <c r="AC311" s="55"/>
      <c r="AE311" s="37"/>
      <c r="AG311" s="37"/>
      <c r="AH311" s="55"/>
      <c r="AJ311" s="37"/>
      <c r="AL311" s="37"/>
      <c r="AM311" s="55"/>
    </row>
    <row r="312" spans="1:39" ht="12.75" customHeight="1">
      <c r="A312" s="185">
        <v>189</v>
      </c>
      <c r="B312" s="186">
        <v>45103</v>
      </c>
      <c r="C312" s="186"/>
      <c r="D312" s="187" t="s">
        <v>860</v>
      </c>
      <c r="E312" s="188" t="s">
        <v>591</v>
      </c>
      <c r="F312" s="158">
        <v>282.5</v>
      </c>
      <c r="G312" s="188"/>
      <c r="H312" s="188">
        <v>383</v>
      </c>
      <c r="I312" s="190">
        <v>383</v>
      </c>
      <c r="J312" s="160" t="s">
        <v>678</v>
      </c>
      <c r="K312" s="161">
        <f>H312-F312</f>
        <v>100.5</v>
      </c>
      <c r="L312" s="162">
        <f>K312/F312</f>
        <v>0.35575221238938054</v>
      </c>
      <c r="M312" s="157" t="s">
        <v>594</v>
      </c>
      <c r="N312" s="163">
        <v>45265</v>
      </c>
      <c r="O312" s="37"/>
      <c r="R312" s="37"/>
      <c r="S312" s="55" t="s">
        <v>863</v>
      </c>
      <c r="U312" s="37"/>
      <c r="W312" s="37"/>
      <c r="X312" s="55"/>
      <c r="Z312" s="37"/>
      <c r="AB312" s="37"/>
      <c r="AC312" s="55"/>
      <c r="AE312" s="37"/>
      <c r="AG312" s="37"/>
      <c r="AH312" s="55"/>
      <c r="AJ312" s="37"/>
      <c r="AL312" s="37"/>
      <c r="AM312" s="55"/>
    </row>
    <row r="313" spans="1:39" ht="12.75" customHeight="1">
      <c r="A313" s="185">
        <v>190</v>
      </c>
      <c r="B313" s="186">
        <v>45120</v>
      </c>
      <c r="C313" s="186"/>
      <c r="D313" s="187" t="s">
        <v>538</v>
      </c>
      <c r="E313" s="188" t="s">
        <v>591</v>
      </c>
      <c r="F313" s="158">
        <v>2312.5</v>
      </c>
      <c r="G313" s="188"/>
      <c r="H313" s="188">
        <v>2935</v>
      </c>
      <c r="I313" s="190">
        <v>2935</v>
      </c>
      <c r="J313" s="160" t="s">
        <v>678</v>
      </c>
      <c r="K313" s="161">
        <f>H313-F313</f>
        <v>622.5</v>
      </c>
      <c r="L313" s="162">
        <f>K313/F313</f>
        <v>0.26918918918918922</v>
      </c>
      <c r="M313" s="157" t="s">
        <v>594</v>
      </c>
      <c r="N313" s="163">
        <v>45177</v>
      </c>
      <c r="O313" s="37"/>
      <c r="R313" s="37"/>
      <c r="S313" s="55" t="s">
        <v>863</v>
      </c>
      <c r="U313" s="37"/>
      <c r="W313" s="37"/>
      <c r="X313" s="55"/>
      <c r="Z313" s="37"/>
      <c r="AB313" s="37"/>
      <c r="AC313" s="55"/>
      <c r="AE313" s="37"/>
      <c r="AG313" s="37"/>
      <c r="AH313" s="55"/>
      <c r="AJ313" s="37"/>
      <c r="AL313" s="37"/>
      <c r="AM313" s="55"/>
    </row>
    <row r="314" spans="1:39" ht="12.75" customHeight="1">
      <c r="A314" s="185">
        <v>191</v>
      </c>
      <c r="B314" s="186">
        <v>45125</v>
      </c>
      <c r="C314" s="186"/>
      <c r="D314" s="187" t="s">
        <v>203</v>
      </c>
      <c r="E314" s="188" t="s">
        <v>591</v>
      </c>
      <c r="F314" s="158">
        <v>3980</v>
      </c>
      <c r="G314" s="188"/>
      <c r="H314" s="188">
        <v>4895</v>
      </c>
      <c r="I314" s="190">
        <v>4895</v>
      </c>
      <c r="J314" s="160" t="s">
        <v>678</v>
      </c>
      <c r="K314" s="161">
        <f>H314-F314</f>
        <v>915</v>
      </c>
      <c r="L314" s="162">
        <f>K314/F314</f>
        <v>0.22989949748743718</v>
      </c>
      <c r="M314" s="157" t="s">
        <v>594</v>
      </c>
      <c r="N314" s="163">
        <v>45155</v>
      </c>
      <c r="O314" s="37"/>
      <c r="S314" s="55" t="s">
        <v>863</v>
      </c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185">
        <v>192</v>
      </c>
      <c r="B315" s="186">
        <v>45145</v>
      </c>
      <c r="C315" s="186"/>
      <c r="D315" s="187" t="s">
        <v>864</v>
      </c>
      <c r="E315" s="188" t="s">
        <v>591</v>
      </c>
      <c r="F315" s="158">
        <v>565</v>
      </c>
      <c r="G315" s="188"/>
      <c r="H315" s="188">
        <v>725</v>
      </c>
      <c r="I315" s="190">
        <v>725</v>
      </c>
      <c r="J315" s="160" t="s">
        <v>678</v>
      </c>
      <c r="K315" s="161">
        <f>H315-F315</f>
        <v>160</v>
      </c>
      <c r="L315" s="162">
        <f>K315/F315</f>
        <v>0.2831858407079646</v>
      </c>
      <c r="M315" s="157" t="s">
        <v>594</v>
      </c>
      <c r="N315" s="163">
        <v>45169</v>
      </c>
      <c r="O315" s="37"/>
      <c r="S315" s="55" t="s">
        <v>863</v>
      </c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302">
        <v>193</v>
      </c>
      <c r="B316" s="303">
        <v>45167</v>
      </c>
      <c r="C316" s="303"/>
      <c r="D316" s="304" t="s">
        <v>868</v>
      </c>
      <c r="E316" s="305" t="s">
        <v>591</v>
      </c>
      <c r="F316" s="158">
        <v>700</v>
      </c>
      <c r="G316" s="305"/>
      <c r="H316" s="305">
        <v>950</v>
      </c>
      <c r="I316" s="306">
        <v>950</v>
      </c>
      <c r="J316" s="307" t="s">
        <v>678</v>
      </c>
      <c r="K316" s="161">
        <f>H316-F316</f>
        <v>250</v>
      </c>
      <c r="L316" s="162">
        <f>K316/F316</f>
        <v>0.35714285714285715</v>
      </c>
      <c r="M316" s="157" t="s">
        <v>594</v>
      </c>
      <c r="N316" s="163">
        <v>45261</v>
      </c>
      <c r="O316" s="37"/>
      <c r="S316" s="55" t="s">
        <v>863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210">
        <v>194</v>
      </c>
      <c r="B317" s="211">
        <v>45184</v>
      </c>
      <c r="C317" s="53"/>
      <c r="D317" s="53" t="s">
        <v>541</v>
      </c>
      <c r="E317" s="215" t="s">
        <v>591</v>
      </c>
      <c r="F317" s="51" t="s">
        <v>871</v>
      </c>
      <c r="G317" s="51"/>
      <c r="H317" s="51"/>
      <c r="I317" s="51">
        <v>480</v>
      </c>
      <c r="J317" s="51" t="s">
        <v>592</v>
      </c>
      <c r="K317" s="51"/>
      <c r="L317" s="51"/>
      <c r="M317" s="51"/>
      <c r="N317" s="51"/>
      <c r="O317" s="37"/>
      <c r="S317" s="55" t="s">
        <v>863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210">
        <v>195</v>
      </c>
      <c r="B318" s="211">
        <v>45203</v>
      </c>
      <c r="C318" s="53"/>
      <c r="D318" s="53" t="s">
        <v>176</v>
      </c>
      <c r="E318" s="215" t="s">
        <v>591</v>
      </c>
      <c r="F318" s="51" t="s">
        <v>875</v>
      </c>
      <c r="G318" s="51"/>
      <c r="H318" s="51"/>
      <c r="I318" s="51">
        <v>1198</v>
      </c>
      <c r="J318" s="51" t="s">
        <v>592</v>
      </c>
      <c r="K318" s="51"/>
      <c r="L318" s="51"/>
      <c r="M318" s="51"/>
      <c r="N318" s="51"/>
      <c r="O318" s="37"/>
      <c r="S318" s="55" t="s">
        <v>883</v>
      </c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10">
        <v>196</v>
      </c>
      <c r="B319" s="211">
        <v>45216</v>
      </c>
      <c r="C319" s="53"/>
      <c r="D319" s="53" t="s">
        <v>107</v>
      </c>
      <c r="E319" s="215" t="s">
        <v>591</v>
      </c>
      <c r="F319" s="51" t="s">
        <v>877</v>
      </c>
      <c r="G319" s="51"/>
      <c r="H319" s="51"/>
      <c r="I319" s="51">
        <v>6870</v>
      </c>
      <c r="J319" s="51" t="s">
        <v>592</v>
      </c>
      <c r="K319" s="51"/>
      <c r="L319" s="51"/>
      <c r="M319" s="51"/>
      <c r="N319" s="51"/>
      <c r="O319" s="37"/>
      <c r="S319" s="55" t="s">
        <v>883</v>
      </c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10">
        <v>197</v>
      </c>
      <c r="B320" s="211">
        <v>45216</v>
      </c>
      <c r="C320" s="53"/>
      <c r="D320" s="53" t="s">
        <v>878</v>
      </c>
      <c r="E320" s="215" t="s">
        <v>591</v>
      </c>
      <c r="F320" s="51" t="s">
        <v>879</v>
      </c>
      <c r="G320" s="51"/>
      <c r="H320" s="51"/>
      <c r="I320" s="51">
        <v>1415</v>
      </c>
      <c r="J320" s="51" t="s">
        <v>592</v>
      </c>
      <c r="K320" s="51"/>
      <c r="L320" s="51"/>
      <c r="M320" s="51"/>
      <c r="N320" s="51"/>
      <c r="O320" s="37"/>
      <c r="S320" s="55" t="s">
        <v>863</v>
      </c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302">
        <v>198</v>
      </c>
      <c r="B321" s="303">
        <v>45236</v>
      </c>
      <c r="C321" s="303"/>
      <c r="D321" s="304" t="s">
        <v>885</v>
      </c>
      <c r="E321" s="305" t="s">
        <v>591</v>
      </c>
      <c r="F321" s="158">
        <v>1270</v>
      </c>
      <c r="G321" s="305"/>
      <c r="H321" s="305">
        <v>1613</v>
      </c>
      <c r="I321" s="306">
        <v>1613</v>
      </c>
      <c r="J321" s="307" t="s">
        <v>678</v>
      </c>
      <c r="K321" s="161">
        <f>H321-F321</f>
        <v>343</v>
      </c>
      <c r="L321" s="162">
        <f>K321/F321</f>
        <v>0.27007874015748029</v>
      </c>
      <c r="M321" s="157" t="s">
        <v>594</v>
      </c>
      <c r="N321" s="163">
        <v>45246</v>
      </c>
      <c r="O321" s="37"/>
      <c r="S321" s="55" t="s">
        <v>883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210">
        <v>199</v>
      </c>
      <c r="B322" s="211">
        <v>45251</v>
      </c>
      <c r="C322" s="53"/>
      <c r="D322" s="53" t="s">
        <v>897</v>
      </c>
      <c r="E322" s="215" t="s">
        <v>591</v>
      </c>
      <c r="F322" s="51" t="s">
        <v>898</v>
      </c>
      <c r="G322" s="51"/>
      <c r="H322" s="51"/>
      <c r="I322" s="51">
        <v>1490</v>
      </c>
      <c r="J322" s="51" t="s">
        <v>592</v>
      </c>
      <c r="K322" s="51"/>
      <c r="L322" s="51"/>
      <c r="M322" s="51"/>
      <c r="N322" s="51"/>
      <c r="O322" s="37"/>
      <c r="S322" s="55" t="s">
        <v>863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10">
        <v>200</v>
      </c>
      <c r="B323" s="211">
        <v>45254</v>
      </c>
      <c r="C323" s="53"/>
      <c r="D323" s="53" t="s">
        <v>885</v>
      </c>
      <c r="E323" s="215" t="s">
        <v>591</v>
      </c>
      <c r="F323" s="51" t="s">
        <v>902</v>
      </c>
      <c r="G323" s="51"/>
      <c r="H323" s="51"/>
      <c r="I323" s="51">
        <v>1806</v>
      </c>
      <c r="J323" s="51" t="s">
        <v>592</v>
      </c>
      <c r="K323" s="51"/>
      <c r="L323" s="51"/>
      <c r="M323" s="51"/>
      <c r="N323" s="51"/>
      <c r="O323" s="37"/>
      <c r="S323" s="55" t="s">
        <v>883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0">
        <v>201</v>
      </c>
      <c r="B324" s="211">
        <v>45265</v>
      </c>
      <c r="C324" s="53"/>
      <c r="D324" s="230" t="s">
        <v>542</v>
      </c>
      <c r="E324" s="215" t="s">
        <v>591</v>
      </c>
      <c r="F324" s="51" t="s">
        <v>953</v>
      </c>
      <c r="G324" s="51"/>
      <c r="I324" s="51">
        <v>558</v>
      </c>
      <c r="J324" s="51" t="s">
        <v>592</v>
      </c>
      <c r="K324" s="51"/>
      <c r="L324" s="51"/>
      <c r="M324" s="51"/>
      <c r="N324" s="51"/>
      <c r="O324" s="37"/>
      <c r="S324" s="55" t="s">
        <v>863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0">
        <v>202</v>
      </c>
      <c r="B325" s="211">
        <v>45272</v>
      </c>
      <c r="C325" s="53"/>
      <c r="D325" s="53" t="s">
        <v>1007</v>
      </c>
      <c r="E325" s="215" t="s">
        <v>591</v>
      </c>
      <c r="F325" s="51" t="s">
        <v>1008</v>
      </c>
      <c r="G325" s="51"/>
      <c r="H325" s="51"/>
      <c r="I325" s="51">
        <v>5512</v>
      </c>
      <c r="J325" s="51" t="s">
        <v>592</v>
      </c>
      <c r="K325" s="51"/>
      <c r="L325" s="51"/>
      <c r="M325" s="51"/>
      <c r="N325" s="51"/>
      <c r="O325" s="37"/>
      <c r="S325" s="55" t="s">
        <v>883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53"/>
      <c r="B326" s="53"/>
      <c r="C326" s="53"/>
      <c r="D326" s="53"/>
      <c r="E326" s="53"/>
      <c r="F326" s="51"/>
      <c r="G326" s="51"/>
      <c r="H326" s="51"/>
      <c r="I326" s="51"/>
      <c r="J326" s="31"/>
      <c r="K326" s="51"/>
      <c r="L326" s="51"/>
      <c r="M326" s="51"/>
      <c r="N326" s="53"/>
      <c r="O326" s="37"/>
      <c r="S326" s="55"/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B327" s="216" t="s">
        <v>839</v>
      </c>
      <c r="F327" s="55"/>
      <c r="G327" s="55"/>
      <c r="H327" s="55"/>
      <c r="I327" s="55"/>
      <c r="J327" s="37"/>
      <c r="K327" s="55"/>
      <c r="L327" s="55"/>
      <c r="M327" s="55"/>
      <c r="O327" s="37"/>
      <c r="S327" s="55"/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17"/>
      <c r="F328" s="55"/>
      <c r="G328" s="55"/>
      <c r="H328" s="55"/>
      <c r="I328" s="55"/>
      <c r="J328" s="37"/>
      <c r="K328" s="55"/>
      <c r="L328" s="55"/>
      <c r="M328" s="55"/>
      <c r="O328" s="37"/>
      <c r="S328" s="55"/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17"/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1:39" ht="12.75" customHeight="1">
      <c r="A330" s="51"/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1:3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1:3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3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</sheetData>
  <autoFilter ref="S1:S326" xr:uid="{00000000-0009-0000-0000-000005000000}"/>
  <mergeCells count="53">
    <mergeCell ref="J68:J69"/>
    <mergeCell ref="A68:A69"/>
    <mergeCell ref="B68:B69"/>
    <mergeCell ref="I68:I69"/>
    <mergeCell ref="G68:G69"/>
    <mergeCell ref="O93:O94"/>
    <mergeCell ref="P93:P94"/>
    <mergeCell ref="A99:A100"/>
    <mergeCell ref="B99:B100"/>
    <mergeCell ref="J99:J100"/>
    <mergeCell ref="P95:P96"/>
    <mergeCell ref="O95:O96"/>
    <mergeCell ref="A97:A98"/>
    <mergeCell ref="B97:B98"/>
    <mergeCell ref="J97:J98"/>
    <mergeCell ref="O99:O100"/>
    <mergeCell ref="P99:P100"/>
    <mergeCell ref="M99:M100"/>
    <mergeCell ref="O97:O98"/>
    <mergeCell ref="P97:P98"/>
    <mergeCell ref="M97:M98"/>
    <mergeCell ref="J93:J94"/>
    <mergeCell ref="A93:A94"/>
    <mergeCell ref="B93:B94"/>
    <mergeCell ref="J95:J96"/>
    <mergeCell ref="M95:M96"/>
    <mergeCell ref="A95:A96"/>
    <mergeCell ref="B95:B96"/>
    <mergeCell ref="M93:M94"/>
    <mergeCell ref="J90:J91"/>
    <mergeCell ref="P90:P91"/>
    <mergeCell ref="A90:A91"/>
    <mergeCell ref="B90:B91"/>
    <mergeCell ref="M86:M87"/>
    <mergeCell ref="O86:O87"/>
    <mergeCell ref="P86:P87"/>
    <mergeCell ref="A86:A87"/>
    <mergeCell ref="B86:B87"/>
    <mergeCell ref="J86:J87"/>
    <mergeCell ref="M90:M91"/>
    <mergeCell ref="O90:O91"/>
    <mergeCell ref="M81:M82"/>
    <mergeCell ref="M79:M80"/>
    <mergeCell ref="P79:P80"/>
    <mergeCell ref="P81:P82"/>
    <mergeCell ref="O79:O80"/>
    <mergeCell ref="O81:O82"/>
    <mergeCell ref="A79:A80"/>
    <mergeCell ref="A81:A82"/>
    <mergeCell ref="J79:J80"/>
    <mergeCell ref="J81:J82"/>
    <mergeCell ref="B79:B80"/>
    <mergeCell ref="B81:B82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7 K62 K95:K97 K94 K91" formula="1"/>
    <ignoredError sqref="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2023-12-20T19:49:45Z</dcterms:modified>
</cp:coreProperties>
</file>