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F&amp;O)'!$R$1:$R$318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8" i="6" l="1"/>
  <c r="M108" i="6" s="1"/>
  <c r="K107" i="6"/>
  <c r="M107" i="6" s="1"/>
  <c r="L73" i="6"/>
  <c r="K73" i="6"/>
  <c r="M73" i="6" s="1"/>
  <c r="L76" i="6"/>
  <c r="K76" i="6"/>
  <c r="M76" i="6" s="1"/>
  <c r="H15" i="6"/>
  <c r="L49" i="6"/>
  <c r="K49" i="6"/>
  <c r="L48" i="6"/>
  <c r="K48" i="6"/>
  <c r="L40" i="6"/>
  <c r="K40" i="6"/>
  <c r="M48" i="6" l="1"/>
  <c r="M40" i="6"/>
  <c r="M49" i="6"/>
  <c r="L75" i="6"/>
  <c r="K75" i="6"/>
  <c r="L78" i="6"/>
  <c r="K78" i="6"/>
  <c r="L77" i="6"/>
  <c r="K77" i="6"/>
  <c r="L45" i="6"/>
  <c r="K45" i="6"/>
  <c r="L70" i="6"/>
  <c r="K70" i="6"/>
  <c r="M70" i="6" s="1"/>
  <c r="K110" i="6"/>
  <c r="M110" i="6" s="1"/>
  <c r="K106" i="6"/>
  <c r="M106" i="6" s="1"/>
  <c r="L72" i="6"/>
  <c r="K72" i="6"/>
  <c r="L44" i="6"/>
  <c r="K44" i="6"/>
  <c r="M44" i="6" s="1"/>
  <c r="M45" i="6" l="1"/>
  <c r="M75" i="6"/>
  <c r="M78" i="6"/>
  <c r="M77" i="6"/>
  <c r="M72" i="6"/>
  <c r="L71" i="6"/>
  <c r="K71" i="6"/>
  <c r="L46" i="6"/>
  <c r="K46" i="6"/>
  <c r="L13" i="6"/>
  <c r="K13" i="6"/>
  <c r="L21" i="6"/>
  <c r="K21" i="6"/>
  <c r="M13" i="6" l="1"/>
  <c r="M71" i="6"/>
  <c r="M21" i="6"/>
  <c r="M46" i="6"/>
  <c r="K102" i="6"/>
  <c r="M102" i="6" s="1"/>
  <c r="L74" i="6"/>
  <c r="K74" i="6"/>
  <c r="L68" i="6"/>
  <c r="K68" i="6"/>
  <c r="K105" i="6"/>
  <c r="M105" i="6" s="1"/>
  <c r="M74" i="6" l="1"/>
  <c r="M68" i="6"/>
  <c r="K91" i="6"/>
  <c r="M91" i="6" s="1"/>
  <c r="K104" i="6"/>
  <c r="M104" i="6" s="1"/>
  <c r="L43" i="6"/>
  <c r="K43" i="6"/>
  <c r="M43" i="6" s="1"/>
  <c r="K103" i="6"/>
  <c r="M103" i="6" s="1"/>
  <c r="L64" i="6"/>
  <c r="K64" i="6"/>
  <c r="L65" i="6"/>
  <c r="K65" i="6"/>
  <c r="L23" i="6"/>
  <c r="K23" i="6"/>
  <c r="L39" i="6"/>
  <c r="K39" i="6"/>
  <c r="M39" i="6" s="1"/>
  <c r="L42" i="6"/>
  <c r="K42" i="6"/>
  <c r="M42" i="6" l="1"/>
  <c r="M23" i="6"/>
  <c r="M64" i="6"/>
  <c r="M65" i="6"/>
  <c r="L69" i="6"/>
  <c r="K69" i="6"/>
  <c r="L63" i="6"/>
  <c r="K63" i="6"/>
  <c r="M63" i="6" s="1"/>
  <c r="K100" i="6"/>
  <c r="M100" i="6" s="1"/>
  <c r="K93" i="6"/>
  <c r="M93" i="6" s="1"/>
  <c r="M69" i="6" l="1"/>
  <c r="L10" i="6"/>
  <c r="K10" i="6"/>
  <c r="K101" i="6"/>
  <c r="M101" i="6" s="1"/>
  <c r="K99" i="6"/>
  <c r="M99" i="6" s="1"/>
  <c r="L60" i="6"/>
  <c r="K60" i="6"/>
  <c r="L67" i="6"/>
  <c r="K67" i="6"/>
  <c r="M60" i="6" l="1"/>
  <c r="M10" i="6"/>
  <c r="M67" i="6"/>
  <c r="K94" i="6"/>
  <c r="M94" i="6" s="1"/>
  <c r="K98" i="6"/>
  <c r="M98" i="6" s="1"/>
  <c r="K96" i="6"/>
  <c r="M96" i="6" s="1"/>
  <c r="L41" i="6" l="1"/>
  <c r="K41" i="6"/>
  <c r="L38" i="6"/>
  <c r="K38" i="6"/>
  <c r="L66" i="6"/>
  <c r="K66" i="6"/>
  <c r="K92" i="6"/>
  <c r="M92" i="6" s="1"/>
  <c r="M41" i="6" l="1"/>
  <c r="M38" i="6"/>
  <c r="M66" i="6"/>
  <c r="K97" i="6"/>
  <c r="M97" i="6" s="1"/>
  <c r="K95" i="6"/>
  <c r="M95" i="6" s="1"/>
  <c r="K89" i="6"/>
  <c r="M89" i="6" s="1"/>
  <c r="K90" i="6"/>
  <c r="M90" i="6" s="1"/>
  <c r="L19" i="6"/>
  <c r="K19" i="6"/>
  <c r="K87" i="6"/>
  <c r="M87" i="6" s="1"/>
  <c r="K88" i="6"/>
  <c r="M88" i="6" s="1"/>
  <c r="K86" i="6"/>
  <c r="M86" i="6" s="1"/>
  <c r="L62" i="6"/>
  <c r="K62" i="6"/>
  <c r="L61" i="6"/>
  <c r="K61" i="6"/>
  <c r="M61" i="6" l="1"/>
  <c r="M19" i="6"/>
  <c r="M62" i="6"/>
  <c r="L14" i="6" l="1"/>
  <c r="K14" i="6"/>
  <c r="M14" i="6" l="1"/>
  <c r="L11" i="6"/>
  <c r="K11" i="6"/>
  <c r="M11" i="6" l="1"/>
  <c r="L17" i="6" l="1"/>
  <c r="K17" i="6"/>
  <c r="M17" i="6" l="1"/>
  <c r="K304" i="6" l="1"/>
  <c r="L304" i="6" s="1"/>
  <c r="L15" i="6" l="1"/>
  <c r="K15" i="6"/>
  <c r="M15" i="6" l="1"/>
  <c r="L123" i="6" l="1"/>
  <c r="K123" i="6"/>
  <c r="M123" i="6" l="1"/>
  <c r="L12" i="6" l="1"/>
  <c r="K12" i="6"/>
  <c r="M12" i="6" l="1"/>
  <c r="K310" i="6" l="1"/>
  <c r="L310" i="6" s="1"/>
  <c r="K293" i="6" l="1"/>
  <c r="L293" i="6" s="1"/>
  <c r="K307" i="6" l="1"/>
  <c r="L307" i="6" s="1"/>
  <c r="K299" i="6" l="1"/>
  <c r="L299" i="6" s="1"/>
  <c r="K309" i="6" l="1"/>
  <c r="L309" i="6" s="1"/>
  <c r="H305" i="6" l="1"/>
  <c r="K305" i="6" l="1"/>
  <c r="L305" i="6" s="1"/>
  <c r="K294" i="6"/>
  <c r="L294" i="6" s="1"/>
  <c r="K284" i="6"/>
  <c r="L284" i="6" s="1"/>
  <c r="K300" i="6" l="1"/>
  <c r="L300" i="6" s="1"/>
  <c r="K301" i="6" l="1"/>
  <c r="L301" i="6" s="1"/>
  <c r="K298" i="6" l="1"/>
  <c r="L298" i="6" s="1"/>
  <c r="K277" i="6"/>
  <c r="L277" i="6" s="1"/>
  <c r="K297" i="6"/>
  <c r="L297" i="6" s="1"/>
  <c r="K296" i="6"/>
  <c r="L296" i="6" s="1"/>
  <c r="K295" i="6"/>
  <c r="L295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6" i="6"/>
  <c r="L276" i="6" s="1"/>
  <c r="K275" i="6"/>
  <c r="L275" i="6" s="1"/>
  <c r="K274" i="6"/>
  <c r="L274" i="6" s="1"/>
  <c r="F273" i="6"/>
  <c r="K273" i="6" s="1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F267" i="6"/>
  <c r="K267" i="6" s="1"/>
  <c r="L267" i="6" s="1"/>
  <c r="F266" i="6"/>
  <c r="K266" i="6" s="1"/>
  <c r="L266" i="6" s="1"/>
  <c r="K265" i="6"/>
  <c r="L265" i="6" s="1"/>
  <c r="F264" i="6"/>
  <c r="K264" i="6" s="1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8" i="6"/>
  <c r="L248" i="6" s="1"/>
  <c r="K246" i="6"/>
  <c r="L246" i="6" s="1"/>
  <c r="K245" i="6"/>
  <c r="L245" i="6" s="1"/>
  <c r="F244" i="6"/>
  <c r="K244" i="6" s="1"/>
  <c r="L244" i="6" s="1"/>
  <c r="K243" i="6"/>
  <c r="L243" i="6" s="1"/>
  <c r="K240" i="6"/>
  <c r="L240" i="6" s="1"/>
  <c r="K239" i="6"/>
  <c r="L239" i="6" s="1"/>
  <c r="K238" i="6"/>
  <c r="L238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8" i="6"/>
  <c r="L218" i="6" s="1"/>
  <c r="K216" i="6"/>
  <c r="L216" i="6" s="1"/>
  <c r="K214" i="6"/>
  <c r="L214" i="6" s="1"/>
  <c r="K212" i="6"/>
  <c r="L212" i="6" s="1"/>
  <c r="K211" i="6"/>
  <c r="L211" i="6" s="1"/>
  <c r="K210" i="6"/>
  <c r="L210" i="6" s="1"/>
  <c r="K208" i="6"/>
  <c r="L208" i="6" s="1"/>
  <c r="K207" i="6"/>
  <c r="L207" i="6" s="1"/>
  <c r="K206" i="6"/>
  <c r="L206" i="6" s="1"/>
  <c r="K205" i="6"/>
  <c r="K204" i="6"/>
  <c r="L204" i="6" s="1"/>
  <c r="K203" i="6"/>
  <c r="L203" i="6" s="1"/>
  <c r="K201" i="6"/>
  <c r="L201" i="6" s="1"/>
  <c r="K200" i="6"/>
  <c r="L200" i="6" s="1"/>
  <c r="K199" i="6"/>
  <c r="L199" i="6" s="1"/>
  <c r="K198" i="6"/>
  <c r="L198" i="6" s="1"/>
  <c r="K197" i="6"/>
  <c r="L197" i="6" s="1"/>
  <c r="F196" i="6"/>
  <c r="K196" i="6" s="1"/>
  <c r="L196" i="6" s="1"/>
  <c r="H195" i="6"/>
  <c r="K195" i="6" s="1"/>
  <c r="L195" i="6" s="1"/>
  <c r="K192" i="6"/>
  <c r="L192" i="6" s="1"/>
  <c r="K191" i="6"/>
  <c r="L191" i="6" s="1"/>
  <c r="K190" i="6"/>
  <c r="L190" i="6" s="1"/>
  <c r="K189" i="6"/>
  <c r="L189" i="6" s="1"/>
  <c r="K188" i="6"/>
  <c r="L188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H161" i="6"/>
  <c r="K161" i="6" s="1"/>
  <c r="L161" i="6" s="1"/>
  <c r="F160" i="6"/>
  <c r="K160" i="6" s="1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<sst xmlns="http://schemas.openxmlformats.org/spreadsheetml/2006/main" count="3319" uniqueCount="1224">
  <si>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</si>
  <si>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</si>
  <si>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</si>
  <si>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</si>
  <si>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</si>
  <si>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</si>
  <si>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</si>
  <si>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</si>
  <si>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</si>
  <si>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</si>
  <si>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</si>
  <si>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</si>
  <si>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</si>
  <si>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</si>
  <si>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</si>
  <si>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</si>
  <si>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</si>
  <si>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</si>
  <si>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</si>
  <si>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</si>
  <si>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</si>
  <si>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</si>
  <si>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</si>
  <si>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</si>
  <si>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</si>
  <si>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</si>
  <si>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</si>
  <si>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</si>
  <si>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</si>
  <si>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</si>
  <si>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</si>
  <si>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</si>
  <si>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</si>
  <si>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</si>
  <si>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</si>
  <si>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</si>
  <si>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</si>
  <si>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</si>
  <si>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</si>
  <si>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</si>
  <si>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</si>
  <si>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</si>
  <si>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</si>
  <si>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</si>
  <si>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</si>
  <si>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</si>
  <si>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</si>
  <si>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</si>
  <si>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</si>
  <si>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</si>
  <si>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</si>
  <si>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</si>
  <si>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</si>
  <si>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</si>
  <si>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</si>
  <si>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</si>
  <si>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</si>
  <si>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</si>
  <si>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</si>
  <si>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</si>
  <si>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</si>
  <si>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</si>
  <si>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</si>
  <si>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</si>
  <si>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</si>
  <si>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</si>
  <si>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</si>
  <si>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</si>
  <si>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</si>
  <si>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</si>
  <si>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</si>
  <si>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</si>
  <si>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</si>
  <si>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</si>
  <si>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</si>
  <si>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</si>
  <si>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</si>
  <si>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</si>
  <si>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</si>
  <si>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</si>
  <si>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</si>
  <si>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</si>
  <si>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</si>
  <si>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</si>
  <si>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</si>
  <si>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</si>
  <si>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</si>
  <si>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</si>
  <si>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</si>
  <si>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</si>
  <si>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</si>
  <si>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</si>
  <si>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</si>
  <si>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</si>
  <si>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</si>
  <si>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</si>
  <si>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</si>
  <si>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</si>
  <si>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</si>
  <si>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</si>
  <si>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</si>
  <si>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</si>
  <si>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</si>
  <si>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</si>
  <si>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</si>
  <si>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</si>
  <si>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</si>
  <si>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</si>
  <si>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</si>
  <si>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</si>
  <si>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</si>
  <si>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</si>
  <si>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</si>
  <si>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</si>
  <si>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</si>
  <si>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</si>
  <si>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</si>
  <si>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</si>
  <si>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</si>
  <si>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</si>
  <si>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</si>
  <si>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</si>
  <si>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</si>
  <si>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</si>
  <si>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</si>
  <si>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</si>
  <si>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</si>
  <si>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</si>
  <si>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</si>
  <si>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</si>
  <si>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</si>
  <si>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</si>
  <si>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</si>
  <si>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</si>
  <si>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</si>
  <si>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</si>
  <si>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</si>
  <si>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</si>
  <si>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</si>
  <si>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</si>
  <si>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</si>
  <si>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</si>
  <si>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</si>
  <si>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</si>
  <si>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</si>
  <si>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</si>
  <si>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</si>
  <si>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</si>
  <si>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</si>
  <si>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</si>
  <si>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</si>
  <si>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</si>
  <si>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</si>
  <si>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</si>
  <si>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</si>
  <si>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</si>
  <si>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</si>
  <si>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</si>
  <si>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</si>
  <si>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</si>
  <si>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</si>
  <si>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</si>
  <si>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</si>
  <si>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</si>
  <si>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</si>
  <si>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</si>
  <si>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</si>
  <si>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</si>
  <si>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</si>
  <si>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</si>
  <si>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</si>
  <si>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</si>
  <si>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</si>
  <si>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</si>
  <si>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</si>
  <si>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</si>
  <si>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</si>
  <si>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</si>
  <si>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</si>
  <si>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</si>
  <si>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</si>
  <si>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</si>
  <si>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</si>
  <si>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</si>
  <si>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</si>
  <si>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</si>
  <si>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</si>
  <si>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</si>
  <si>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</si>
  <si>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</si>
  <si>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</si>
  <si>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</si>
  <si>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</si>
  <si>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</si>
  <si>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</si>
  <si>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</si>
  <si>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</si>
  <si>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</si>
  <si>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</si>
  <si>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</si>
  <si>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</si>
  <si>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</si>
  <si>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</si>
  <si>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</si>
  <si>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</si>
  <si>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</si>
  <si>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</si>
  <si>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</si>
  <si>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</si>
  <si>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</si>
  <si>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</si>
  <si>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</si>
  <si>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</si>
  <si>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</si>
  <si>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</si>
  <si>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</si>
  <si>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</si>
  <si>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</si>
  <si>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</si>
  <si>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</si>
  <si>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</si>
  <si>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</si>
  <si>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</si>
  <si>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</si>
  <si>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</si>
  <si>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</si>
  <si>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</si>
  <si>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</si>
  <si>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</si>
  <si>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</si>
  <si>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</si>
  <si>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</si>
  <si>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</si>
  <si>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</si>
  <si>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</si>
  <si>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</si>
  <si>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</si>
  <si>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</si>
  <si>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</si>
  <si>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</si>
  <si>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</si>
  <si>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</si>
  <si>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</si>
  <si>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</si>
  <si>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</si>
  <si>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</si>
  <si>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</si>
  <si>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</si>
  <si>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</si>
  <si>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</si>
  <si>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</si>
  <si>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</si>
  <si>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</si>
  <si>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</si>
  <si>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</si>
  <si>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</si>
  <si>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</si>
  <si>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</si>
  <si>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</si>
  <si>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</si>
  <si>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</si>
  <si>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</si>
  <si>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</si>
  <si>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</si>
  <si>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</si>
  <si>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</si>
  <si>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</si>
  <si>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</si>
  <si>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</si>
  <si>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</si>
  <si>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</si>
  <si>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</si>
  <si>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</si>
  <si>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</si>
  <si>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</si>
  <si>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</si>
  <si>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</si>
  <si>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</si>
  <si>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</si>
  <si>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</si>
  <si>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</si>
  <si>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</si>
  <si>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</si>
  <si>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</si>
  <si>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</si>
  <si>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</si>
  <si>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</si>
  <si>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</si>
  <si>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</si>
  <si>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</si>
  <si>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</si>
  <si>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</si>
  <si>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</si>
  <si>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</si>
  <si>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</si>
  <si>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</si>
  <si>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</si>
  <si>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</si>
  <si>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</si>
  <si>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</si>
  <si>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</si>
  <si>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</si>
  <si>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</si>
  <si>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</si>
  <si>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</si>
  <si>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</si>
  <si>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</si>
  <si>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</si>
  <si>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</si>
  <si>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</si>
  <si>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</si>
  <si>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</si>
  <si>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</si>
  <si>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</si>
  <si>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</si>
  <si>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</si>
  <si>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</si>
  <si>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</si>
  <si>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</si>
  <si>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</si>
  <si>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</si>
  <si>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</si>
  <si>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</si>
  <si>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</si>
  <si>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</si>
  <si>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</si>
  <si>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</si>
  <si>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</si>
  <si>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</si>
  <si>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</si>
  <si>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</si>
  <si>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</si>
  <si>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</si>
  <si>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</si>
  <si>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</si>
  <si>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</si>
  <si>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</si>
  <si>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</si>
  <si>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</si>
  <si>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</si>
  <si>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</si>
  <si>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</si>
  <si>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</si>
  <si>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</si>
  <si>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</si>
  <si>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</si>
  <si>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</si>
  <si>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</si>
  <si>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</si>
  <si>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</si>
  <si>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</si>
  <si>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</si>
  <si>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</si>
  <si>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</si>
  <si>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</si>
  <si>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</si>
  <si>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</si>
  <si>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</si>
  <si>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</si>
  <si>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</si>
  <si>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</si>
  <si>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</si>
  <si>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</si>
  <si>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</si>
  <si>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</si>
  <si>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</si>
  <si>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</si>
  <si>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</si>
  <si>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</si>
  <si>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</si>
  <si>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</si>
  <si>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</si>
  <si>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</si>
  <si>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</si>
  <si>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</si>
  <si>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</si>
  <si>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</si>
  <si>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</si>
  <si>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</si>
  <si>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</si>
  <si>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</si>
  <si>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</si>
  <si>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</si>
  <si>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</si>
  <si>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</si>
  <si>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</si>
  <si>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</si>
  <si>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</si>
  <si>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</si>
  <si>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</si>
  <si>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</si>
  <si>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</si>
  <si>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</si>
  <si>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</si>
  <si>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</si>
  <si>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</si>
  <si>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</si>
  <si>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</si>
  <si>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</si>
  <si>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</si>
  <si>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</si>
  <si>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</si>
  <si>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</si>
  <si>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</si>
  <si>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</si>
  <si>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</si>
  <si>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</si>
  <si>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</si>
  <si>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</si>
  <si>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</si>
  <si>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</si>
  <si>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</si>
  <si>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</si>
  <si>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</si>
  <si>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</si>
  <si>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</si>
  <si>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</si>
  <si>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</si>
  <si>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</si>
  <si>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</si>
  <si>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</si>
  <si>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</si>
  <si>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</si>
  <si>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</si>
  <si>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</si>
  <si>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</si>
  <si>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</si>
  <si>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</si>
  <si>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</si>
  <si>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</si>
  <si>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</si>
  <si>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</si>
  <si>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</si>
  <si>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</si>
  <si>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</si>
  <si>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</si>
  <si>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</si>
  <si>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</si>
  <si>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</si>
  <si>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</si>
  <si>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</si>
  <si>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</si>
  <si>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</si>
  <si>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</si>
  <si>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</si>
  <si>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</si>
  <si>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</si>
  <si>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</si>
  <si>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</si>
  <si>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</si>
  <si>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</si>
  <si>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</si>
  <si>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</si>
  <si>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</si>
  <si>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</si>
  <si>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</si>
  <si>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</si>
  <si>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</si>
  <si>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</si>
  <si>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</si>
  <si>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</si>
  <si>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</si>
  <si>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</si>
  <si>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</si>
  <si>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</si>
  <si>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</si>
  <si>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</si>
  <si>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</si>
  <si>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</si>
  <si>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</si>
  <si>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</si>
  <si>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</si>
  <si>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</si>
  <si>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</si>
  <si>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</si>
  <si>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</si>
  <si>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</si>
  <si>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</si>
  <si>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</si>
  <si>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</si>
  <si>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</si>
  <si>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</si>
  <si>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</si>
  <si>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</si>
  <si>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</si>
  <si>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</si>
  <si>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</si>
  <si>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</si>
  <si>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</si>
  <si>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</si>
  <si>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</si>
  <si>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</si>
  <si>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</si>
  <si>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</si>
  <si>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</si>
  <si>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</si>
  <si>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</si>
  <si>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</si>
  <si>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</si>
  <si>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</si>
  <si>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</si>
  <si>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</si>
  <si>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</si>
  <si>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</si>
  <si>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</si>
  <si>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</si>
  <si>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</si>
  <si>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</si>
  <si>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</si>
  <si>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</si>
  <si>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</si>
  <si>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</si>
  <si>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</si>
  <si>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</si>
  <si>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</si>
  <si>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</si>
  <si>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</si>
  <si>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</si>
  <si>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</si>
  <si>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</si>
  <si>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</si>
  <si>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</si>
  <si>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</si>
  <si>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</si>
  <si>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</si>
  <si>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</si>
  <si>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</si>
  <si>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</si>
  <si>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</si>
  <si>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</si>
  <si>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</si>
  <si>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</si>
  <si>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</si>
  <si>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</si>
  <si>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</si>
  <si>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</si>
  <si>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</si>
  <si>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</si>
  <si>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</si>
  <si>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</si>
  <si>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</si>
  <si>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</si>
  <si>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</si>
  <si>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</si>
  <si>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</si>
  <si>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</si>
  <si>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</si>
  <si>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</si>
  <si>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</si>
  <si>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</si>
  <si>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</si>
  <si>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</si>
  <si>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</si>
  <si>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</si>
  <si>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</si>
  <si>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</si>
  <si>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</si>
  <si>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</si>
  <si>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</si>
  <si>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</si>
  <si>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</si>
  <si>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</si>
  <si>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</si>
  <si>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</si>
  <si>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</si>
  <si>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</si>
  <si>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</si>
  <si>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</si>
  <si>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</si>
  <si>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</si>
  <si>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</si>
  <si>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</si>
  <si>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</si>
  <si>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</si>
  <si>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</si>
  <si>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</si>
  <si>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</si>
  <si>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</si>
  <si>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</si>
  <si>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</si>
  <si>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</si>
  <si>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</si>
  <si>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</si>
  <si>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</si>
  <si>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</si>
  <si>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</si>
  <si>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</si>
  <si>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</si>
  <si>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</si>
  <si>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</si>
  <si>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</si>
  <si>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</si>
  <si>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</si>
  <si>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</si>
  <si>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</si>
  <si>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</si>
  <si>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</si>
  <si>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</si>
  <si>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</si>
  <si>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</si>
  <si>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</si>
  <si>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</si>
  <si>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</si>
  <si>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</si>
  <si>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</si>
  <si>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</si>
  <si>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</si>
  <si>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</si>
  <si>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</si>
  <si>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</si>
  <si>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</si>
  <si>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</si>
  <si>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</si>
  <si>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</si>
  <si>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</si>
  <si>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</si>
  <si>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</si>
  <si>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</si>
  <si>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</si>
  <si>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</si>
  <si>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</si>
  <si>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</si>
  <si>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</si>
  <si>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</si>
  <si>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</si>
  <si>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</si>
  <si>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</si>
  <si>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</si>
  <si>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</si>
  <si>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</si>
  <si>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</si>
  <si>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</si>
  <si>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</si>
  <si>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</si>
  <si>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</si>
  <si>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</si>
  <si>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</si>
  <si>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</si>
  <si>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</si>
  <si>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</si>
  <si>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</si>
  <si>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</si>
  <si>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</si>
  <si>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</si>
  <si>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</si>
  <si>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</si>
  <si>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</si>
  <si>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</si>
  <si>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</si>
  <si>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</si>
  <si>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</si>
  <si>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</si>
  <si>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</si>
  <si>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</si>
  <si>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</si>
  <si>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</si>
  <si>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</si>
  <si>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</si>
  <si>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</si>
  <si>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</si>
  <si>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</si>
  <si>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</si>
  <si>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</si>
  <si>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</si>
  <si>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</si>
  <si>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</si>
  <si>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</si>
  <si>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</si>
  <si>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</si>
  <si>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</si>
  <si>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</si>
  <si>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</si>
  <si>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</si>
  <si>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</si>
  <si>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</si>
  <si>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</si>
  <si>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</si>
  <si>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</si>
  <si>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</si>
  <si>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</si>
  <si>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</si>
  <si>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</si>
  <si>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</si>
  <si>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</si>
  <si>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</si>
  <si>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</si>
  <si>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</si>
  <si>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</si>
  <si>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</si>
  <si>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</si>
  <si>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</si>
  <si>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</si>
  <si>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</si>
  <si>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</si>
  <si>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</si>
  <si>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</si>
  <si>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</si>
  <si>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</si>
  <si>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</si>
  <si>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</si>
  <si>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</si>
  <si>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</si>
  <si>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</si>
  <si>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</si>
  <si>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</si>
  <si>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</si>
  <si>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</si>
  <si>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</si>
  <si>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</si>
  <si>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</si>
  <si>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</si>
  <si>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</si>
  <si>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</si>
  <si>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</si>
  <si>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</si>
  <si>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</si>
  <si>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</si>
  <si>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</si>
  <si>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</si>
  <si>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</si>
  <si>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</si>
  <si>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</si>
  <si>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</si>
  <si>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</si>
  <si>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</si>
  <si>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</si>
  <si>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</si>
  <si>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</si>
  <si>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</si>
  <si>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</si>
  <si>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</si>
  <si>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</si>
  <si>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</si>
  <si>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</si>
  <si>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</si>
  <si>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</si>
  <si>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</si>
  <si>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</si>
  <si>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</si>
  <si>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</si>
  <si>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</si>
  <si>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</si>
  <si>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</si>
  <si>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</si>
  <si>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</si>
  <si>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</si>
  <si>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</si>
  <si>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</si>
  <si>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</si>
  <si>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</si>
  <si>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</si>
  <si>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</si>
  <si>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</si>
  <si>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</si>
  <si>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</si>
  <si>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</si>
  <si>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</si>
  <si>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</si>
  <si>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</si>
  <si>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</si>
  <si>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</si>
  <si>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</si>
  <si>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</si>
  <si>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</si>
  <si>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</si>
  <si>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</si>
  <si>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</si>
  <si>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</si>
  <si>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</si>
  <si>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</si>
  <si>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</si>
  <si>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</si>
  <si>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</si>
  <si>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</si>
  <si>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</si>
  <si>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</si>
  <si>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</si>
  <si>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</si>
  <si>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</si>
  <si>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</si>
  <si>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</si>
  <si>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</si>
  <si>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</si>
  <si>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</si>
  <si>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</si>
  <si>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</si>
  <si>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</si>
  <si>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</si>
  <si>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</si>
  <si>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</si>
  <si>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</si>
  <si>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</si>
  <si>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</si>
  <si>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</si>
  <si>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</si>
  <si>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</si>
  <si>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</si>
  <si>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</si>
  <si>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</si>
  <si>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</si>
  <si>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</si>
  <si>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</si>
  <si>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</si>
  <si>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</si>
  <si>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</si>
  <si>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</si>
  <si>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</si>
  <si>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</si>
  <si>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</si>
  <si>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</si>
  <si>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</si>
  <si>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</si>
  <si>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</si>
  <si>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</si>
  <si>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</si>
  <si>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</si>
  <si>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</si>
  <si>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</si>
  <si>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</si>
  <si>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</si>
  <si>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</si>
  <si>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</si>
  <si>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</si>
  <si>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</si>
  <si>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</si>
  <si>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</si>
  <si>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</si>
  <si>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</si>
  <si>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</si>
  <si>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</si>
  <si>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</si>
  <si>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</si>
  <si>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</si>
  <si>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</si>
  <si>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</si>
  <si>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</si>
  <si>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</si>
  <si>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</si>
  <si>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</si>
  <si>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</si>
  <si>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</si>
  <si>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</si>
  <si>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</si>
  <si>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1750-1800</t>
  </si>
  <si>
    <t>1250-1300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</si>
  <si>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</si>
  <si>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</si>
  <si>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</si>
  <si>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</si>
  <si>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</si>
  <si>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</si>
  <si>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</si>
  <si>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</si>
  <si>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</si>
  <si>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</si>
  <si>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</si>
  <si>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</si>
  <si>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</si>
  <si>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</si>
  <si>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</si>
  <si>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</si>
  <si>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</si>
  <si>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</si>
  <si>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</si>
  <si>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</si>
  <si>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</si>
  <si>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</si>
  <si>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</si>
  <si>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</si>
  <si>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</si>
  <si>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</si>
  <si>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</si>
  <si>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</si>
  <si>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</si>
  <si>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1550-1600</t>
  </si>
  <si>
    <t>160-170</t>
  </si>
  <si>
    <t>Part profit of Rs.7/-</t>
  </si>
  <si>
    <t xml:space="preserve">CARBORUNIV </t>
  </si>
  <si>
    <t>900-950</t>
  </si>
  <si>
    <t>100-130</t>
  </si>
  <si>
    <t>MULTIPLIER SHARE &amp; STOCK ADVISORS PRIVATE LIMITED</t>
  </si>
  <si>
    <t>7400-8000</t>
  </si>
  <si>
    <t>Part profit of Rs.220/-</t>
  </si>
  <si>
    <t>3800-4000</t>
  </si>
  <si>
    <t>550-560</t>
  </si>
  <si>
    <t>399-403</t>
  </si>
  <si>
    <t>440-460</t>
  </si>
  <si>
    <t>Profiit of Rs.11/-</t>
  </si>
  <si>
    <t>5200-5500</t>
  </si>
  <si>
    <t>Buy&lt;&gt;</t>
  </si>
  <si>
    <t>KOTAKBANK DEC FUT</t>
  </si>
  <si>
    <t>2000-2040</t>
  </si>
  <si>
    <t>1720-1750</t>
  </si>
  <si>
    <t>110-113</t>
  </si>
  <si>
    <t>460-500</t>
  </si>
  <si>
    <t xml:space="preserve">LT DEC FUT </t>
  </si>
  <si>
    <t>2150-2190</t>
  </si>
  <si>
    <t>5630-5710</t>
  </si>
  <si>
    <t>6200-6500</t>
  </si>
  <si>
    <t>GRAVITON RESEARCH CAPITAL LLP</t>
  </si>
  <si>
    <t>Profit of Rs.33/-</t>
  </si>
  <si>
    <t>NIFTY 18650 PE 1 DEC</t>
  </si>
  <si>
    <t>JSWSTEEL DEC FUT</t>
  </si>
  <si>
    <t>755-762</t>
  </si>
  <si>
    <t>Part profit of Rs.360/-</t>
  </si>
  <si>
    <t>436-440</t>
  </si>
  <si>
    <t>470-480</t>
  </si>
  <si>
    <t>290-300</t>
  </si>
  <si>
    <t>3430-3480</t>
  </si>
  <si>
    <t>COLPAL DEC FUT</t>
  </si>
  <si>
    <t>NIFTY 18900 CE 8 DEC</t>
  </si>
  <si>
    <t>110-130</t>
  </si>
  <si>
    <t>NIFTY 18850 CE 1 DEC</t>
  </si>
  <si>
    <t>40-50</t>
  </si>
  <si>
    <t>ACC 2620 CE DEC</t>
  </si>
  <si>
    <t>100-110</t>
  </si>
  <si>
    <t>JSWSTEEL 760 CE DEC</t>
  </si>
  <si>
    <t>22-26</t>
  </si>
  <si>
    <t>Profit of Rs.12.5/-</t>
  </si>
  <si>
    <t>Loss of Rs.11/-</t>
  </si>
  <si>
    <t>Profit of Rs.27/-</t>
  </si>
  <si>
    <t>Profit of Rs.2.8/-</t>
  </si>
  <si>
    <t>TCS 3500 CE DEC</t>
  </si>
  <si>
    <t>80-100</t>
  </si>
  <si>
    <t>810-820</t>
  </si>
  <si>
    <t>KOTAKBANK 1980 CE DEC</t>
  </si>
  <si>
    <t>130-150</t>
  </si>
  <si>
    <t xml:space="preserve">NIFTY 18800 CE 8 DEC </t>
  </si>
  <si>
    <t>PIDILITIND 2750 CE DEC</t>
  </si>
  <si>
    <t>80-90</t>
  </si>
  <si>
    <t>HINDUNILVER 2640 CE DEC</t>
  </si>
  <si>
    <t>LT 2080 CE DEC</t>
  </si>
  <si>
    <t>75-85</t>
  </si>
  <si>
    <t>65-80</t>
  </si>
  <si>
    <t>MCDOWELL-N DEC FUT</t>
  </si>
  <si>
    <t>970-985</t>
  </si>
  <si>
    <t>TATACONSUM DEC FUT</t>
  </si>
  <si>
    <t>820-830</t>
  </si>
  <si>
    <t>Profit of Rs.11/-</t>
  </si>
  <si>
    <t>Profit of Rs.10.5/-</t>
  </si>
  <si>
    <t>Profit of Rs.8.5/-</t>
  </si>
  <si>
    <t>Profit of Rs.6/-</t>
  </si>
  <si>
    <t>1160-1200</t>
  </si>
  <si>
    <t>NIFTY DEC FUT</t>
  </si>
  <si>
    <t>18900-19000</t>
  </si>
  <si>
    <t>Profit of Rs.115/-</t>
  </si>
  <si>
    <t>Profit of Rs.22.5/-</t>
  </si>
  <si>
    <t>2120-2160</t>
  </si>
  <si>
    <t>LT 2100 CE DEC</t>
  </si>
  <si>
    <t>60-75</t>
  </si>
  <si>
    <t>Loss of Rs.38/-</t>
  </si>
  <si>
    <t>Retail Research Technical Calls &amp; Fundamental Performance Report for the month of Dec-2022</t>
  </si>
  <si>
    <t>LTIM</t>
  </si>
  <si>
    <t>Loss of Rs.40/-</t>
  </si>
  <si>
    <t>BATAINDIA 1740 CE DEC</t>
  </si>
  <si>
    <t>BAJFINANCE DEC FUT</t>
  </si>
  <si>
    <t>6900-7000</t>
  </si>
  <si>
    <t>BATAINDIA DEC FUT</t>
  </si>
  <si>
    <t>1780-1820</t>
  </si>
  <si>
    <t>590-598</t>
  </si>
  <si>
    <t>650-700</t>
  </si>
  <si>
    <t>121-123</t>
  </si>
  <si>
    <t>130-135</t>
  </si>
  <si>
    <t>Loss of Rs.110/-</t>
  </si>
  <si>
    <t>Loss of Rs.17/-</t>
  </si>
  <si>
    <t>PIDILITIND 2800 CE DEC</t>
  </si>
  <si>
    <t>80-85</t>
  </si>
  <si>
    <t>HDFC 2680 CE DEC</t>
  </si>
  <si>
    <t>110-112</t>
  </si>
  <si>
    <t>120-125</t>
  </si>
  <si>
    <t>Profit of Rs.12/-</t>
  </si>
  <si>
    <t>1680-1700</t>
  </si>
  <si>
    <t>Profit of Rs.18/-</t>
  </si>
  <si>
    <t>Profit of Rs.50/-</t>
  </si>
  <si>
    <t>4600-4650</t>
  </si>
  <si>
    <t>5000-5400</t>
  </si>
  <si>
    <t>Profit of Rs.295/-</t>
  </si>
  <si>
    <t>Loss of Rs.3.75/-</t>
  </si>
  <si>
    <t>Loss of Rs.10/-</t>
  </si>
  <si>
    <t>Loss of Rs.35/-</t>
  </si>
  <si>
    <t>Loss of Rs.50/-</t>
  </si>
  <si>
    <t>Loss of Rs.55/-</t>
  </si>
  <si>
    <t>335-338</t>
  </si>
  <si>
    <t>360-380</t>
  </si>
  <si>
    <t>APOLLOHOSP DEC FUT</t>
  </si>
  <si>
    <t>4900-5000</t>
  </si>
  <si>
    <t>NIFTY 18800 CE 29-DEC</t>
  </si>
  <si>
    <t>Sell</t>
  </si>
  <si>
    <t>50-10</t>
  </si>
  <si>
    <t>Profit of Rs.27.5/-</t>
  </si>
  <si>
    <t>152-148</t>
  </si>
  <si>
    <t>Profit of Rs.2.75/-</t>
  </si>
  <si>
    <t>NIFTY 18550 PE 15-DEC</t>
  </si>
  <si>
    <t>110-140</t>
  </si>
  <si>
    <t>Profit of Rs.36/-</t>
  </si>
  <si>
    <t>ITC DEC FUT</t>
  </si>
  <si>
    <t>350-355</t>
  </si>
  <si>
    <t>IRCTC DEC FUT</t>
  </si>
  <si>
    <t>740-750</t>
  </si>
  <si>
    <t>960-985</t>
  </si>
  <si>
    <t>80-95</t>
  </si>
  <si>
    <t>Loss of Rs.30/-</t>
  </si>
  <si>
    <t>Loss of Rs.22/-</t>
  </si>
  <si>
    <t>GODREJCP DEC FUT</t>
  </si>
  <si>
    <t>940-950</t>
  </si>
  <si>
    <t>Loss of Rs.12/-</t>
  </si>
  <si>
    <t>Loss of Rs. 51/-</t>
  </si>
  <si>
    <t>4050-4150</t>
  </si>
  <si>
    <t xml:space="preserve">CUMMINSIND </t>
  </si>
  <si>
    <t>1560-1590</t>
  </si>
  <si>
    <t>RELIANCE DEC FUT</t>
  </si>
  <si>
    <t>2700-2730</t>
  </si>
  <si>
    <t>TATACHEM DEC FUT</t>
  </si>
  <si>
    <t>1075-1100</t>
  </si>
  <si>
    <t xml:space="preserve">HINDUNILVR 2740 CE DEC </t>
  </si>
  <si>
    <t>70-80</t>
  </si>
  <si>
    <t>GGL</t>
  </si>
  <si>
    <t>YACOOBALI AIYUB MOHAMMED</t>
  </si>
  <si>
    <t>MANSI SHARES &amp; STOCK ADVISORS PVT LTD</t>
  </si>
  <si>
    <t>VEENA RAJESH SHAH</t>
  </si>
  <si>
    <t>XTX MARKETS LLP</t>
  </si>
  <si>
    <t>760-765</t>
  </si>
  <si>
    <t>Profit of Rs.19/-</t>
  </si>
  <si>
    <t>Profit of Rs.48.5/-</t>
  </si>
  <si>
    <t>Profit of Rs.90/-</t>
  </si>
  <si>
    <t>ABB DEC FUT</t>
  </si>
  <si>
    <t>3080-3120</t>
  </si>
  <si>
    <t>QE SECURITIES</t>
  </si>
  <si>
    <t>BP EQUITIES PVT. LTD.</t>
  </si>
  <si>
    <t>Profit of Rs.112.5/-</t>
  </si>
  <si>
    <t>Loss of Rs.18/-</t>
  </si>
  <si>
    <t>1650-1670</t>
  </si>
  <si>
    <t>TITAANIUM</t>
  </si>
  <si>
    <t>TEJAS TRADEFIN LLP</t>
  </si>
  <si>
    <t>KOTAKBANK 1900 CE DEC</t>
  </si>
  <si>
    <t>35-45</t>
  </si>
  <si>
    <t>11.0-14</t>
  </si>
  <si>
    <t>ITC 340 CE DEC</t>
  </si>
  <si>
    <t>147-150</t>
  </si>
  <si>
    <t>1460-1500</t>
  </si>
  <si>
    <t>IRCTC 680 PE DEC</t>
  </si>
  <si>
    <t>9.5-10</t>
  </si>
  <si>
    <t>4.0-1</t>
  </si>
  <si>
    <t>BANKNIFTY 43800 CE 15-DEC</t>
  </si>
  <si>
    <t>200-300</t>
  </si>
  <si>
    <t>Loss of Rs. 110/-</t>
  </si>
  <si>
    <t>Loss of Rs.45/-</t>
  </si>
  <si>
    <t>Loss of Rs. 50/-</t>
  </si>
  <si>
    <t>Loss of Rs. 37.5/-</t>
  </si>
  <si>
    <t>NFL</t>
  </si>
  <si>
    <t>National Fertilizers Limi</t>
  </si>
  <si>
    <t>Loss of Rs.3/-</t>
  </si>
  <si>
    <t>Loss of Rs.4.1/-</t>
  </si>
  <si>
    <t>Profit of Rs.45.5/-</t>
  </si>
  <si>
    <t>667-673</t>
  </si>
  <si>
    <t>700-720</t>
  </si>
  <si>
    <t>Loss of Rs.87.5/-</t>
  </si>
  <si>
    <t>Loss of Rs. 26/-</t>
  </si>
  <si>
    <t>Loss of Rs.9.5/-</t>
  </si>
  <si>
    <t>PARESH DHIRAJLAL SHAH</t>
  </si>
  <si>
    <t>ZENAB AIYUB YACOOBALI</t>
  </si>
  <si>
    <t>ARHAM SHARE PRIVATE LIMITED</t>
  </si>
  <si>
    <t>GETALONG</t>
  </si>
  <si>
    <t>GGPL</t>
  </si>
  <si>
    <t>MAHACORP</t>
  </si>
  <si>
    <t>NOUVEAU</t>
  </si>
  <si>
    <t>SYMBIOX</t>
  </si>
  <si>
    <t>SPARK FINANCE</t>
  </si>
  <si>
    <t>TTIL</t>
  </si>
  <si>
    <t>SAURABH GUPTA</t>
  </si>
  <si>
    <t>UNISTRMU</t>
  </si>
  <si>
    <t>PONNIERODE</t>
  </si>
  <si>
    <t>Ponni Sugars (Erode) Limi</t>
  </si>
  <si>
    <t>COLPAL 1600 CE DEC</t>
  </si>
  <si>
    <t>21-23</t>
  </si>
  <si>
    <t>PIDILITIND 2600 CE DEC</t>
  </si>
  <si>
    <t>37-39</t>
  </si>
  <si>
    <t>SBIN 610 CE DEC</t>
  </si>
  <si>
    <t>7-7.50</t>
  </si>
  <si>
    <t>13-15</t>
  </si>
  <si>
    <t>EPITOME TRADING AND INVESTMENTS</t>
  </si>
  <si>
    <t>TOPGAIN FINANCE PRIVATE LIMITED</t>
  </si>
  <si>
    <t>SAKHTISUG</t>
  </si>
  <si>
    <t>SHAH VARSHA SHARAD</t>
  </si>
  <si>
    <t>JAGDISHKUMAR BHAGVANDAS PATEL</t>
  </si>
  <si>
    <t>ORTINLAB</t>
  </si>
  <si>
    <t>Ortin Laboratories Ltd</t>
  </si>
  <si>
    <t>CHANDRIKABEN VIKRAMBHAI PATEL</t>
  </si>
  <si>
    <t>PANCHOLI GUNJAN</t>
  </si>
  <si>
    <t>Sakthi Sugars Ltd.</t>
  </si>
  <si>
    <t>CHETAN RASIKLAL SHAH</t>
  </si>
  <si>
    <t>SONAMCLOCK</t>
  </si>
  <si>
    <t>Sonam Clock Limited</t>
  </si>
  <si>
    <t>VENKATESH BHASKAR SHENOY</t>
  </si>
  <si>
    <t>Suzlon Energy Limited</t>
  </si>
  <si>
    <t>SHARE INDIA SECURITIES LIMITED</t>
  </si>
  <si>
    <t>1980-1990</t>
  </si>
  <si>
    <t>2080-2120</t>
  </si>
  <si>
    <t>HDFCLIFE 580 CE DEC</t>
  </si>
  <si>
    <t>8-9.0</t>
  </si>
  <si>
    <t>14-18</t>
  </si>
  <si>
    <t>UPL DEC FUT</t>
  </si>
  <si>
    <t>751.5-752.5</t>
  </si>
  <si>
    <t>765-775</t>
  </si>
  <si>
    <t>Loss of Rs. 21/-</t>
  </si>
  <si>
    <t>SHRIRAMFIN</t>
  </si>
  <si>
    <t>ACROW</t>
  </si>
  <si>
    <t>ADCON</t>
  </si>
  <si>
    <t>ANITA ROY</t>
  </si>
  <si>
    <t>BSAS SECURITIES LTD</t>
  </si>
  <si>
    <t>AFEL</t>
  </si>
  <si>
    <t>HIMMATSINGH RATHOUR</t>
  </si>
  <si>
    <t>DEEPAK GUPTA</t>
  </si>
  <si>
    <t>PRASANT KUMAR GUPTA</t>
  </si>
  <si>
    <t>ALEXANDER</t>
  </si>
  <si>
    <t>SHWETA PUNEET KULTHIA</t>
  </si>
  <si>
    <t>ANERI</t>
  </si>
  <si>
    <t>VIMAL RASIKLAL SHAH</t>
  </si>
  <si>
    <t>VIJAYA BHASKAR APPAPURAPU</t>
  </si>
  <si>
    <t>ASHOKRE</t>
  </si>
  <si>
    <t>K S N MURTHY</t>
  </si>
  <si>
    <t>BODHTREE</t>
  </si>
  <si>
    <t>DEEPIKA BALU</t>
  </si>
  <si>
    <t>CANDOUR</t>
  </si>
  <si>
    <t>AMITA JAYESH MEHTA</t>
  </si>
  <si>
    <t>SAHI TRADING PRIVATE LIMITED</t>
  </si>
  <si>
    <t>CANOPYFIN</t>
  </si>
  <si>
    <t>PRANESH DEALMARK PRIVATE LIMITED</t>
  </si>
  <si>
    <t>CEREBRAINT</t>
  </si>
  <si>
    <t>NISHCHAYA TRADINGS PRIVATE LIMITED</t>
  </si>
  <si>
    <t>VISHWAMURTHY P</t>
  </si>
  <si>
    <t>LPP DEVELOPERS PRIVATE LIMITED</t>
  </si>
  <si>
    <t>DB (INTL) OWN TRADING</t>
  </si>
  <si>
    <t>RADHEYSHYAM BHUWALKA</t>
  </si>
  <si>
    <t>GARGI</t>
  </si>
  <si>
    <t>NARENDER KUMAR DHIMAN</t>
  </si>
  <si>
    <t>SANJAY POPATLAL JAIN</t>
  </si>
  <si>
    <t>CHIRAG L GANDHI</t>
  </si>
  <si>
    <t>PARTH INFIN BROKERS PVT LTD</t>
  </si>
  <si>
    <t>GCSL</t>
  </si>
  <si>
    <t>GIRISH KUMAR AGGARWAL</t>
  </si>
  <si>
    <t>ANUPAM GUPTA</t>
  </si>
  <si>
    <t>SW CAPITAL PRIVATE LIMITED</t>
  </si>
  <si>
    <t>GREENVALLEY TIE UP PRIVATE LIMITED</t>
  </si>
  <si>
    <t>SHIV PARVATI LEASING PVT LTD</t>
  </si>
  <si>
    <t>NEERAJ ASHOK CHOTHANI</t>
  </si>
  <si>
    <t>NEELAM RAHUL JAIN</t>
  </si>
  <si>
    <t>NEHA VISHAL GALA</t>
  </si>
  <si>
    <t>MACH</t>
  </si>
  <si>
    <t>AXITA EXPORTS PRIVATE LIMITED</t>
  </si>
  <si>
    <t>BONANZA PORTFOLIO LIMITED</t>
  </si>
  <si>
    <t>MILEFUR</t>
  </si>
  <si>
    <t>DIVYA DIGAMBAR SONGHARE</t>
  </si>
  <si>
    <t>MNIL</t>
  </si>
  <si>
    <t>SANDIP BHASKERRAI PANDYA</t>
  </si>
  <si>
    <t>AMNESTI MULTISERVICES PRIVATE LIMITED</t>
  </si>
  <si>
    <t>PRADHIN</t>
  </si>
  <si>
    <t>ROJL</t>
  </si>
  <si>
    <t>PREETI JAIN</t>
  </si>
  <si>
    <t>SOFCOM</t>
  </si>
  <si>
    <t>SAGAR PORTFOLIO SERVICES LIMITED</t>
  </si>
  <si>
    <t>ASHA MEHTA</t>
  </si>
  <si>
    <t>SYLPH</t>
  </si>
  <si>
    <t>PAWAN KUMAR KHURANA</t>
  </si>
  <si>
    <t>THOBHANI JIGNESH AMRUTLAL (HUF)</t>
  </si>
  <si>
    <t>FORESIGHT HOLDINGS PVT LTD</t>
  </si>
  <si>
    <t>BAJAJHIND</t>
  </si>
  <si>
    <t>Bajaj Hindustan Sugar Ltd</t>
  </si>
  <si>
    <t>ALPHAGREP SECURITIES PRIVATE LIMITED</t>
  </si>
  <si>
    <t>ACHINTYA COMMODITIES PRIVATE LIMITED</t>
  </si>
  <si>
    <t>BTML</t>
  </si>
  <si>
    <t>Bodhi Tree Multimedia Ltd</t>
  </si>
  <si>
    <t>Cerebra Int Tech Ltd</t>
  </si>
  <si>
    <t>DB INTERNATIONAL STOCK BROKERS LIMITED</t>
  </si>
  <si>
    <t>COMPINFO</t>
  </si>
  <si>
    <t>Compuage Infocom Ltd</t>
  </si>
  <si>
    <t>NAKSHATRA GARMENTS PRIVATE LIMITED</t>
  </si>
  <si>
    <t>HEADSUP</t>
  </si>
  <si>
    <t>Heads UP Ventures Limited</t>
  </si>
  <si>
    <t>MARUTINANDAN CAPITAL PRIVATE LIMITED</t>
  </si>
  <si>
    <t>LIBAS</t>
  </si>
  <si>
    <t>Libas Consu Products Ltd</t>
  </si>
  <si>
    <t>VISHAL  VIPINBHAI BHATT</t>
  </si>
  <si>
    <t>P S SHETH</t>
  </si>
  <si>
    <t>MALUPAPER</t>
  </si>
  <si>
    <t>Malu Paper Mills Limited</t>
  </si>
  <si>
    <t>GAURAV PALIWAL</t>
  </si>
  <si>
    <t>PATRONUS RESEARCH LLP</t>
  </si>
  <si>
    <t>VASANTABEN THAKOR</t>
  </si>
  <si>
    <t>NK SECURITIES RESEARCH PRIVATE LIMITED</t>
  </si>
  <si>
    <t>PRECISION</t>
  </si>
  <si>
    <t>Precision Metaliks Ltd</t>
  </si>
  <si>
    <t>PUNEET MITTAL HUF</t>
  </si>
  <si>
    <t>PRITIKA</t>
  </si>
  <si>
    <t>Pritika Eng Compo Ltd</t>
  </si>
  <si>
    <t>ANSHUL AGARWAL</t>
  </si>
  <si>
    <t>PSP Projects Limited</t>
  </si>
  <si>
    <t>ASHWIN STOCKS AND INVESTMENT PRIVATE LIMITED</t>
  </si>
  <si>
    <t>SECURCRED</t>
  </si>
  <si>
    <t>SecUR Credentials Limited</t>
  </si>
  <si>
    <t>SPIC</t>
  </si>
  <si>
    <t>Southern Petro Ind Corp</t>
  </si>
  <si>
    <t>TIRUPATIFL</t>
  </si>
  <si>
    <t>Tirupati Forge Limited</t>
  </si>
  <si>
    <t>AEGIS INVESTMENT FUND</t>
  </si>
  <si>
    <t>TRU</t>
  </si>
  <si>
    <t>TruCap Finance Limited</t>
  </si>
  <si>
    <t>HANSRAJ COMMOSALES LLP</t>
  </si>
  <si>
    <t>VCL</t>
  </si>
  <si>
    <t>Vaxtex Cotfab Limited</t>
  </si>
  <si>
    <t>VIKRAMKUMAR KARANRAJ SAKARIA HUF DAKSH CORPORATION</t>
  </si>
  <si>
    <t>ATALREAL</t>
  </si>
  <si>
    <t>Atal Realtech Limited</t>
  </si>
  <si>
    <t>GAJIWALA SWEETY VIKRAM</t>
  </si>
  <si>
    <t>RADHEY SHYAM BHUWALKA</t>
  </si>
  <si>
    <t>NDTV</t>
  </si>
  <si>
    <t>New Delhi Television Limi</t>
  </si>
  <si>
    <t>LTS INVESTMENT FUND LTD</t>
  </si>
  <si>
    <t>MEHTA BHUPESH MAHENDRA</t>
  </si>
  <si>
    <t>PROZONINTU</t>
  </si>
  <si>
    <t>Prozone Intu Prop Limited</t>
  </si>
  <si>
    <t>DEEP GUPTA FAMILY  TRUST</t>
  </si>
  <si>
    <t>Sudarshan Chemical Inds L</t>
  </si>
  <si>
    <t>NORGES BANK ON ACCOUNT OF THE GOVERNMENT PENSION FUND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</si>
</sst>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390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/>
    <xf numFmtId="0" fontId="31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6" fontId="31" fillId="2" borderId="0" xfId="0" applyNumberFormat="1" applyFont="1" applyFill="1" applyAlignment="1">
      <alignment horizontal="center" vertical="center"/>
    </xf>
    <xf numFmtId="0" fontId="34" fillId="2" borderId="0" xfId="0" applyFont="1" applyFill="1"/>
    <xf numFmtId="49" fontId="31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/>
    <xf numFmtId="0" fontId="0" fillId="13" borderId="0" xfId="0" applyFill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32" fillId="14" borderId="20" xfId="0" applyFont="1" applyFill="1" applyBorder="1" applyAlignment="1">
      <alignment horizontal="center" vertical="center"/>
    </xf>
    <xf numFmtId="0" fontId="37" fillId="13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Alignment="1">
      <alignment horizontal="center" vertical="center"/>
    </xf>
    <xf numFmtId="165" fontId="31" fillId="12" borderId="0" xfId="0" applyNumberFormat="1" applyFont="1" applyFill="1" applyAlignment="1">
      <alignment horizontal="center" vertical="center"/>
    </xf>
    <xf numFmtId="16" fontId="31" fillId="12" borderId="0" xfId="0" applyNumberFormat="1" applyFont="1" applyFill="1" applyAlignment="1">
      <alignment horizontal="center" vertical="center"/>
    </xf>
    <xf numFmtId="0" fontId="31" fillId="12" borderId="0" xfId="0" applyFont="1" applyFill="1" applyAlignment="1">
      <alignment horizontal="left"/>
    </xf>
    <xf numFmtId="0" fontId="31" fillId="12" borderId="0" xfId="0" applyFont="1" applyFill="1" applyAlignment="1">
      <alignment horizontal="center" vertical="center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3" fillId="12" borderId="0" xfId="0" applyNumberFormat="1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2" borderId="20" xfId="0" applyFont="1" applyFill="1" applyBorder="1"/>
    <xf numFmtId="0" fontId="37" fillId="0" borderId="20" xfId="0" applyFont="1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Alignment="1">
      <alignment horizontal="center" vertical="center"/>
    </xf>
    <xf numFmtId="166" fontId="32" fillId="12" borderId="0" xfId="0" applyNumberFormat="1" applyFont="1" applyFill="1" applyAlignment="1">
      <alignment horizontal="center" vertical="center"/>
    </xf>
    <xf numFmtId="43" fontId="32" fillId="12" borderId="0" xfId="0" applyNumberFormat="1" applyFont="1" applyFill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ill="1" applyBorder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" fontId="31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1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/>
    <xf numFmtId="43" fontId="31" fillId="21" borderId="21" xfId="0" applyNumberFormat="1" applyFont="1" applyFill="1" applyBorder="1" applyAlignment="1">
      <alignment horizontal="center" vertical="top"/>
    </xf>
    <xf numFmtId="0" fontId="31" fillId="21" borderId="21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0" fillId="22" borderId="20" xfId="0" applyFill="1" applyBorder="1"/>
    <xf numFmtId="0" fontId="39" fillId="21" borderId="20" xfId="0" applyFont="1" applyFill="1" applyBorder="1"/>
    <xf numFmtId="0" fontId="39" fillId="21" borderId="20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8" borderId="20" xfId="0" applyFont="1" applyFill="1" applyBorder="1"/>
    <xf numFmtId="0" fontId="32" fillId="18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16" fontId="32" fillId="19" borderId="20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0" fontId="1" fillId="26" borderId="0" xfId="0" applyFont="1" applyFill="1"/>
    <xf numFmtId="0" fontId="1" fillId="26" borderId="22" xfId="0" applyFont="1" applyFill="1" applyBorder="1"/>
    <xf numFmtId="0" fontId="1" fillId="26" borderId="21" xfId="0" applyFont="1" applyFill="1" applyBorder="1"/>
    <xf numFmtId="0" fontId="0" fillId="27" borderId="21" xfId="0" applyFill="1" applyBorder="1"/>
    <xf numFmtId="16" fontId="32" fillId="12" borderId="20" xfId="0" applyNumberFormat="1" applyFont="1" applyFill="1" applyBorder="1" applyAlignment="1">
      <alignment horizontal="center" vertical="center"/>
    </xf>
    <xf numFmtId="16" fontId="32" fillId="20" borderId="20" xfId="0" applyNumberFormat="1" applyFont="1" applyFill="1" applyBorder="1" applyAlignment="1">
      <alignment horizontal="center" vertical="center"/>
    </xf>
    <xf numFmtId="17" fontId="32" fillId="20" borderId="20" xfId="0" applyNumberFormat="1" applyFont="1" applyFill="1" applyBorder="1" applyAlignment="1">
      <alignment horizontal="center" vertical="center"/>
    </xf>
    <xf numFmtId="0" fontId="31" fillId="26" borderId="0" xfId="0" applyFont="1" applyFill="1"/>
    <xf numFmtId="0" fontId="31" fillId="26" borderId="0" xfId="0" applyFont="1" applyFill="1" applyAlignment="1">
      <alignment horizontal="center" vertical="center"/>
    </xf>
    <xf numFmtId="165" fontId="31" fillId="26" borderId="0" xfId="0" applyNumberFormat="1" applyFont="1" applyFill="1" applyAlignment="1">
      <alignment horizontal="center" vertical="center"/>
    </xf>
    <xf numFmtId="0" fontId="0" fillId="27" borderId="0" xfId="0" applyFill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D19" sqref="D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44916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54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54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55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54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54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G20" sqref="G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57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44916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0" t="s">
        <v>16</v>
      </c>
      <c r="B9" s="382" t="s">
        <v>17</v>
      </c>
      <c r="C9" s="382" t="s">
        <v>18</v>
      </c>
      <c r="D9" s="382" t="s">
        <v>19</v>
      </c>
      <c r="E9" s="23" t="s">
        <v>20</v>
      </c>
      <c r="F9" s="23" t="s">
        <v>21</v>
      </c>
      <c r="G9" s="377" t="s">
        <v>22</v>
      </c>
      <c r="H9" s="378"/>
      <c r="I9" s="379"/>
      <c r="J9" s="377" t="s">
        <v>23</v>
      </c>
      <c r="K9" s="378"/>
      <c r="L9" s="379"/>
      <c r="M9" s="23"/>
      <c r="N9" s="24"/>
      <c r="O9" s="24"/>
      <c r="P9" s="24"/>
    </row>
    <row r="10" spans="1:16" ht="59.25" customHeight="1">
      <c r="A10" s="381"/>
      <c r="B10" s="383"/>
      <c r="C10" s="383"/>
      <c r="D10" s="38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18423.95</v>
      </c>
      <c r="F11" s="32">
        <v>18368.283333333333</v>
      </c>
      <c r="G11" s="33">
        <v>18287.566666666666</v>
      </c>
      <c r="H11" s="33">
        <v>18151.183333333334</v>
      </c>
      <c r="I11" s="33">
        <v>18070.466666666667</v>
      </c>
      <c r="J11" s="33">
        <v>18504.666666666664</v>
      </c>
      <c r="K11" s="33">
        <v>18585.383333333331</v>
      </c>
      <c r="L11" s="33">
        <v>18721.766666666663</v>
      </c>
      <c r="M11" s="34">
        <v>18449</v>
      </c>
      <c r="N11" s="34">
        <v>18231.900000000001</v>
      </c>
      <c r="O11" s="35">
        <v>12579450</v>
      </c>
      <c r="P11" s="36">
        <v>2.2586492813942902E-2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43439.5</v>
      </c>
      <c r="F12" s="37">
        <v>43324.433333333334</v>
      </c>
      <c r="G12" s="38">
        <v>43160.866666666669</v>
      </c>
      <c r="H12" s="38">
        <v>42882.233333333337</v>
      </c>
      <c r="I12" s="38">
        <v>42718.666666666672</v>
      </c>
      <c r="J12" s="38">
        <v>43603.066666666666</v>
      </c>
      <c r="K12" s="38">
        <v>43766.633333333331</v>
      </c>
      <c r="L12" s="38">
        <v>44045.266666666663</v>
      </c>
      <c r="M12" s="28">
        <v>43488</v>
      </c>
      <c r="N12" s="28">
        <v>43045.8</v>
      </c>
      <c r="O12" s="39">
        <v>3051350</v>
      </c>
      <c r="P12" s="40">
        <v>-7.8559565151743921E-2</v>
      </c>
    </row>
    <row r="13" spans="1:16" ht="12.75" customHeight="1">
      <c r="A13" s="28">
        <v>3</v>
      </c>
      <c r="B13" s="29" t="s">
        <v>35</v>
      </c>
      <c r="C13" s="30" t="s">
        <v>773</v>
      </c>
      <c r="D13" s="31">
        <v>44922</v>
      </c>
      <c r="E13" s="37">
        <v>19260.849999999999</v>
      </c>
      <c r="F13" s="37">
        <v>19222.516666666666</v>
      </c>
      <c r="G13" s="38">
        <v>19168.333333333332</v>
      </c>
      <c r="H13" s="38">
        <v>19075.816666666666</v>
      </c>
      <c r="I13" s="38">
        <v>19021.633333333331</v>
      </c>
      <c r="J13" s="38">
        <v>19315.033333333333</v>
      </c>
      <c r="K13" s="38">
        <v>19369.216666666667</v>
      </c>
      <c r="L13" s="38">
        <v>19461.733333333334</v>
      </c>
      <c r="M13" s="28">
        <v>19276.7</v>
      </c>
      <c r="N13" s="28">
        <v>19130</v>
      </c>
      <c r="O13" s="39">
        <v>9880</v>
      </c>
      <c r="P13" s="40">
        <v>-0.32697547683923706</v>
      </c>
    </row>
    <row r="14" spans="1:16" ht="12.75" customHeight="1">
      <c r="A14" s="28">
        <v>4</v>
      </c>
      <c r="B14" s="29" t="s">
        <v>35</v>
      </c>
      <c r="C14" s="30" t="s">
        <v>799</v>
      </c>
      <c r="D14" s="31">
        <v>44922</v>
      </c>
      <c r="E14" s="37">
        <v>7680.75</v>
      </c>
      <c r="F14" s="37">
        <v>2560.25</v>
      </c>
      <c r="G14" s="38">
        <v>5120.5</v>
      </c>
      <c r="H14" s="38">
        <v>2560.25</v>
      </c>
      <c r="I14" s="38">
        <v>5120.5</v>
      </c>
      <c r="J14" s="38">
        <v>5120.5</v>
      </c>
      <c r="K14" s="38">
        <v>2560.25</v>
      </c>
      <c r="L14" s="38">
        <v>5120.5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623.04999999999995</v>
      </c>
      <c r="F15" s="37">
        <v>622.76666666666665</v>
      </c>
      <c r="G15" s="38">
        <v>616.5333333333333</v>
      </c>
      <c r="H15" s="38">
        <v>610.01666666666665</v>
      </c>
      <c r="I15" s="38">
        <v>603.7833333333333</v>
      </c>
      <c r="J15" s="38">
        <v>629.2833333333333</v>
      </c>
      <c r="K15" s="38">
        <v>635.51666666666665</v>
      </c>
      <c r="L15" s="38">
        <v>642.0333333333333</v>
      </c>
      <c r="M15" s="28">
        <v>629</v>
      </c>
      <c r="N15" s="28">
        <v>616.25</v>
      </c>
      <c r="O15" s="39">
        <v>4170950</v>
      </c>
      <c r="P15" s="40">
        <v>1.974231088944306E-2</v>
      </c>
    </row>
    <row r="16" spans="1:16" ht="12.75" customHeight="1">
      <c r="A16" s="28">
        <v>6</v>
      </c>
      <c r="B16" s="29" t="s">
        <v>70</v>
      </c>
      <c r="C16" s="30" t="s">
        <v>287</v>
      </c>
      <c r="D16" s="31">
        <v>44924</v>
      </c>
      <c r="E16" s="37">
        <v>2934.7</v>
      </c>
      <c r="F16" s="37">
        <v>2921.5833333333335</v>
      </c>
      <c r="G16" s="38">
        <v>2901.166666666667</v>
      </c>
      <c r="H16" s="38">
        <v>2867.6333333333337</v>
      </c>
      <c r="I16" s="38">
        <v>2847.2166666666672</v>
      </c>
      <c r="J16" s="38">
        <v>2955.1166666666668</v>
      </c>
      <c r="K16" s="38">
        <v>2975.5333333333338</v>
      </c>
      <c r="L16" s="38">
        <v>3009.0666666666666</v>
      </c>
      <c r="M16" s="28">
        <v>2942</v>
      </c>
      <c r="N16" s="28">
        <v>2888.05</v>
      </c>
      <c r="O16" s="39">
        <v>1996250</v>
      </c>
      <c r="P16" s="40">
        <v>-2.6575643057418018E-2</v>
      </c>
    </row>
    <row r="17" spans="1:16" ht="12.75" customHeight="1">
      <c r="A17" s="28">
        <v>7</v>
      </c>
      <c r="B17" s="29" t="s">
        <v>47</v>
      </c>
      <c r="C17" s="30" t="s">
        <v>236</v>
      </c>
      <c r="D17" s="31">
        <v>44924</v>
      </c>
      <c r="E17" s="37">
        <v>20924.5</v>
      </c>
      <c r="F17" s="37">
        <v>20919.366666666669</v>
      </c>
      <c r="G17" s="38">
        <v>20772.333333333336</v>
      </c>
      <c r="H17" s="38">
        <v>20620.166666666668</v>
      </c>
      <c r="I17" s="38">
        <v>20473.133333333335</v>
      </c>
      <c r="J17" s="38">
        <v>21071.533333333336</v>
      </c>
      <c r="K17" s="38">
        <v>21218.566666666669</v>
      </c>
      <c r="L17" s="38">
        <v>21370.733333333337</v>
      </c>
      <c r="M17" s="28">
        <v>21066.400000000001</v>
      </c>
      <c r="N17" s="28">
        <v>20767.2</v>
      </c>
      <c r="O17" s="39">
        <v>43720</v>
      </c>
      <c r="P17" s="40">
        <v>-3.6463081130355514E-3</v>
      </c>
    </row>
    <row r="18" spans="1:16" ht="12.75" customHeight="1">
      <c r="A18" s="28">
        <v>8</v>
      </c>
      <c r="B18" s="29" t="s">
        <v>44</v>
      </c>
      <c r="C18" s="30" t="s">
        <v>240</v>
      </c>
      <c r="D18" s="31">
        <v>44924</v>
      </c>
      <c r="E18" s="37">
        <v>154.1</v>
      </c>
      <c r="F18" s="37">
        <v>153.54999999999998</v>
      </c>
      <c r="G18" s="38">
        <v>151.64999999999998</v>
      </c>
      <c r="H18" s="38">
        <v>149.19999999999999</v>
      </c>
      <c r="I18" s="38">
        <v>147.29999999999998</v>
      </c>
      <c r="J18" s="38">
        <v>155.99999999999997</v>
      </c>
      <c r="K18" s="38">
        <v>157.9</v>
      </c>
      <c r="L18" s="38">
        <v>160.34999999999997</v>
      </c>
      <c r="M18" s="28">
        <v>155.44999999999999</v>
      </c>
      <c r="N18" s="28">
        <v>151.1</v>
      </c>
      <c r="O18" s="39">
        <v>33042600</v>
      </c>
      <c r="P18" s="40">
        <v>1.0903684123575086E-2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305.60000000000002</v>
      </c>
      <c r="F19" s="37">
        <v>305.51666666666665</v>
      </c>
      <c r="G19" s="38">
        <v>302.33333333333331</v>
      </c>
      <c r="H19" s="38">
        <v>299.06666666666666</v>
      </c>
      <c r="I19" s="38">
        <v>295.88333333333333</v>
      </c>
      <c r="J19" s="38">
        <v>308.7833333333333</v>
      </c>
      <c r="K19" s="38">
        <v>311.9666666666667</v>
      </c>
      <c r="L19" s="38">
        <v>315.23333333333329</v>
      </c>
      <c r="M19" s="28">
        <v>308.7</v>
      </c>
      <c r="N19" s="28">
        <v>302.25</v>
      </c>
      <c r="O19" s="39">
        <v>13943800</v>
      </c>
      <c r="P19" s="40">
        <v>7.4640791192386643E-4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2602.9</v>
      </c>
      <c r="F20" s="37">
        <v>2608.65</v>
      </c>
      <c r="G20" s="38">
        <v>2572.3000000000002</v>
      </c>
      <c r="H20" s="38">
        <v>2541.7000000000003</v>
      </c>
      <c r="I20" s="38">
        <v>2505.3500000000004</v>
      </c>
      <c r="J20" s="38">
        <v>2639.25</v>
      </c>
      <c r="K20" s="38">
        <v>2675.5999999999995</v>
      </c>
      <c r="L20" s="38">
        <v>2706.2</v>
      </c>
      <c r="M20" s="28">
        <v>2645</v>
      </c>
      <c r="N20" s="28">
        <v>2578.0500000000002</v>
      </c>
      <c r="O20" s="39">
        <v>2780250</v>
      </c>
      <c r="P20" s="40">
        <v>-8.8235294117647058E-3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4183.6000000000004</v>
      </c>
      <c r="F21" s="37">
        <v>4153.0999999999995</v>
      </c>
      <c r="G21" s="38">
        <v>4114.1999999999989</v>
      </c>
      <c r="H21" s="38">
        <v>4044.7999999999993</v>
      </c>
      <c r="I21" s="38">
        <v>4005.8999999999987</v>
      </c>
      <c r="J21" s="38">
        <v>4222.4999999999991</v>
      </c>
      <c r="K21" s="38">
        <v>4261.3999999999987</v>
      </c>
      <c r="L21" s="38">
        <v>4330.7999999999993</v>
      </c>
      <c r="M21" s="28">
        <v>4192</v>
      </c>
      <c r="N21" s="28">
        <v>4083.7</v>
      </c>
      <c r="O21" s="39">
        <v>15364000</v>
      </c>
      <c r="P21" s="40">
        <v>4.7485938298960285E-2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887.9</v>
      </c>
      <c r="F22" s="37">
        <v>886.55000000000007</v>
      </c>
      <c r="G22" s="38">
        <v>874.10000000000014</v>
      </c>
      <c r="H22" s="38">
        <v>860.30000000000007</v>
      </c>
      <c r="I22" s="38">
        <v>847.85000000000014</v>
      </c>
      <c r="J22" s="38">
        <v>900.35000000000014</v>
      </c>
      <c r="K22" s="38">
        <v>912.80000000000018</v>
      </c>
      <c r="L22" s="38">
        <v>926.60000000000014</v>
      </c>
      <c r="M22" s="28">
        <v>899</v>
      </c>
      <c r="N22" s="28">
        <v>872.75</v>
      </c>
      <c r="O22" s="39">
        <v>66946875</v>
      </c>
      <c r="P22" s="40">
        <v>2.78981810011515E-3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3013.8</v>
      </c>
      <c r="F23" s="37">
        <v>3009.85</v>
      </c>
      <c r="G23" s="38">
        <v>2975.6499999999996</v>
      </c>
      <c r="H23" s="38">
        <v>2937.4999999999995</v>
      </c>
      <c r="I23" s="38">
        <v>2903.2999999999993</v>
      </c>
      <c r="J23" s="38">
        <v>3048</v>
      </c>
      <c r="K23" s="38">
        <v>3082.2</v>
      </c>
      <c r="L23" s="38">
        <v>3120.3500000000004</v>
      </c>
      <c r="M23" s="28">
        <v>3044.05</v>
      </c>
      <c r="N23" s="28">
        <v>2971.7</v>
      </c>
      <c r="O23" s="39">
        <v>262400</v>
      </c>
      <c r="P23" s="40">
        <v>-1.7228464419475654E-2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646.54999999999995</v>
      </c>
      <c r="F24" s="37">
        <v>648.43333333333328</v>
      </c>
      <c r="G24" s="38">
        <v>640.31666666666661</v>
      </c>
      <c r="H24" s="38">
        <v>634.08333333333337</v>
      </c>
      <c r="I24" s="38">
        <v>625.9666666666667</v>
      </c>
      <c r="J24" s="38">
        <v>654.66666666666652</v>
      </c>
      <c r="K24" s="38">
        <v>662.78333333333308</v>
      </c>
      <c r="L24" s="38">
        <v>669.01666666666642</v>
      </c>
      <c r="M24" s="28">
        <v>656.55</v>
      </c>
      <c r="N24" s="28">
        <v>642.20000000000005</v>
      </c>
      <c r="O24" s="39">
        <v>4739000</v>
      </c>
      <c r="P24" s="40">
        <v>-3.659280341532832E-2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562.5</v>
      </c>
      <c r="F25" s="37">
        <v>561.80000000000007</v>
      </c>
      <c r="G25" s="38">
        <v>556.35000000000014</v>
      </c>
      <c r="H25" s="38">
        <v>550.20000000000005</v>
      </c>
      <c r="I25" s="38">
        <v>544.75000000000011</v>
      </c>
      <c r="J25" s="38">
        <v>567.95000000000016</v>
      </c>
      <c r="K25" s="38">
        <v>573.4000000000002</v>
      </c>
      <c r="L25" s="38">
        <v>579.55000000000018</v>
      </c>
      <c r="M25" s="28">
        <v>567.25</v>
      </c>
      <c r="N25" s="28">
        <v>555.65</v>
      </c>
      <c r="O25" s="39">
        <v>80191800</v>
      </c>
      <c r="P25" s="40">
        <v>1.0547566120763961E-2</v>
      </c>
    </row>
    <row r="26" spans="1:16" ht="12.75" customHeight="1">
      <c r="A26" s="28">
        <v>16</v>
      </c>
      <c r="B26" s="213" t="s">
        <v>44</v>
      </c>
      <c r="C26" s="30" t="s">
        <v>53</v>
      </c>
      <c r="D26" s="31">
        <v>44924</v>
      </c>
      <c r="E26" s="37">
        <v>4613.7</v>
      </c>
      <c r="F26" s="37">
        <v>4600.8166666666666</v>
      </c>
      <c r="G26" s="38">
        <v>4570.6333333333332</v>
      </c>
      <c r="H26" s="38">
        <v>4527.5666666666666</v>
      </c>
      <c r="I26" s="38">
        <v>4497.3833333333332</v>
      </c>
      <c r="J26" s="38">
        <v>4643.8833333333332</v>
      </c>
      <c r="K26" s="38">
        <v>4674.0666666666657</v>
      </c>
      <c r="L26" s="38">
        <v>4717.1333333333332</v>
      </c>
      <c r="M26" s="28">
        <v>4631</v>
      </c>
      <c r="N26" s="28">
        <v>4557.75</v>
      </c>
      <c r="O26" s="39">
        <v>1526500</v>
      </c>
      <c r="P26" s="40">
        <v>-9.489820747830318E-3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328.5</v>
      </c>
      <c r="F27" s="37">
        <v>326.18333333333334</v>
      </c>
      <c r="G27" s="38">
        <v>322.7166666666667</v>
      </c>
      <c r="H27" s="38">
        <v>316.93333333333334</v>
      </c>
      <c r="I27" s="38">
        <v>313.4666666666667</v>
      </c>
      <c r="J27" s="38">
        <v>331.9666666666667</v>
      </c>
      <c r="K27" s="38">
        <v>335.43333333333328</v>
      </c>
      <c r="L27" s="38">
        <v>341.2166666666667</v>
      </c>
      <c r="M27" s="28">
        <v>329.65</v>
      </c>
      <c r="N27" s="28">
        <v>320.39999999999998</v>
      </c>
      <c r="O27" s="39">
        <v>15785000</v>
      </c>
      <c r="P27" s="40">
        <v>5.9431524547803614E-2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145.65</v>
      </c>
      <c r="F28" s="37">
        <v>144.9</v>
      </c>
      <c r="G28" s="38">
        <v>143.55000000000001</v>
      </c>
      <c r="H28" s="38">
        <v>141.45000000000002</v>
      </c>
      <c r="I28" s="38">
        <v>140.10000000000002</v>
      </c>
      <c r="J28" s="38">
        <v>147</v>
      </c>
      <c r="K28" s="38">
        <v>148.34999999999997</v>
      </c>
      <c r="L28" s="38">
        <v>150.44999999999999</v>
      </c>
      <c r="M28" s="28">
        <v>146.25</v>
      </c>
      <c r="N28" s="28">
        <v>142.80000000000001</v>
      </c>
      <c r="O28" s="39">
        <v>72790000</v>
      </c>
      <c r="P28" s="40">
        <v>-1.4686971235194586E-2</v>
      </c>
    </row>
    <row r="29" spans="1:16" ht="12.75" customHeight="1">
      <c r="A29" s="28">
        <v>19</v>
      </c>
      <c r="B29" s="29" t="s">
        <v>56</v>
      </c>
      <c r="C29" s="30" t="s">
        <v>57</v>
      </c>
      <c r="D29" s="31">
        <v>44924</v>
      </c>
      <c r="E29" s="37">
        <v>3086.6</v>
      </c>
      <c r="F29" s="37">
        <v>3067.9833333333336</v>
      </c>
      <c r="G29" s="38">
        <v>3042.6166666666672</v>
      </c>
      <c r="H29" s="38">
        <v>2998.6333333333337</v>
      </c>
      <c r="I29" s="38">
        <v>2973.2666666666673</v>
      </c>
      <c r="J29" s="38">
        <v>3111.9666666666672</v>
      </c>
      <c r="K29" s="38">
        <v>3137.3333333333339</v>
      </c>
      <c r="L29" s="38">
        <v>3181.3166666666671</v>
      </c>
      <c r="M29" s="28">
        <v>3093.35</v>
      </c>
      <c r="N29" s="28">
        <v>3024</v>
      </c>
      <c r="O29" s="39">
        <v>5871800</v>
      </c>
      <c r="P29" s="40">
        <v>-1.7699411134903639E-2</v>
      </c>
    </row>
    <row r="30" spans="1:16" ht="12.75" customHeight="1">
      <c r="A30" s="28">
        <v>20</v>
      </c>
      <c r="B30" s="29" t="s">
        <v>44</v>
      </c>
      <c r="C30" s="30" t="s">
        <v>300</v>
      </c>
      <c r="D30" s="31">
        <v>44924</v>
      </c>
      <c r="E30" s="37">
        <v>2016.6</v>
      </c>
      <c r="F30" s="37">
        <v>2019.6833333333332</v>
      </c>
      <c r="G30" s="38">
        <v>1989.5166666666664</v>
      </c>
      <c r="H30" s="38">
        <v>1962.4333333333332</v>
      </c>
      <c r="I30" s="38">
        <v>1932.2666666666664</v>
      </c>
      <c r="J30" s="38">
        <v>2046.7666666666664</v>
      </c>
      <c r="K30" s="38">
        <v>2076.9333333333329</v>
      </c>
      <c r="L30" s="38">
        <v>2104.0166666666664</v>
      </c>
      <c r="M30" s="28">
        <v>2049.85</v>
      </c>
      <c r="N30" s="28">
        <v>1992.6</v>
      </c>
      <c r="O30" s="39">
        <v>1639825</v>
      </c>
      <c r="P30" s="40">
        <v>5.0564638462834988E-3</v>
      </c>
    </row>
    <row r="31" spans="1:16" ht="12.75" customHeight="1">
      <c r="A31" s="28">
        <v>21</v>
      </c>
      <c r="B31" s="29" t="s">
        <v>44</v>
      </c>
      <c r="C31" s="30" t="s">
        <v>301</v>
      </c>
      <c r="D31" s="31">
        <v>44924</v>
      </c>
      <c r="E31" s="37">
        <v>8248.9</v>
      </c>
      <c r="F31" s="37">
        <v>8188.8</v>
      </c>
      <c r="G31" s="38">
        <v>8100.1</v>
      </c>
      <c r="H31" s="38">
        <v>7951.3</v>
      </c>
      <c r="I31" s="38">
        <v>7862.6</v>
      </c>
      <c r="J31" s="38">
        <v>8337.6</v>
      </c>
      <c r="K31" s="38">
        <v>8426.2999999999993</v>
      </c>
      <c r="L31" s="38">
        <v>8575.1</v>
      </c>
      <c r="M31" s="28">
        <v>8277.5</v>
      </c>
      <c r="N31" s="28">
        <v>8040</v>
      </c>
      <c r="O31" s="39">
        <v>125925</v>
      </c>
      <c r="P31" s="40">
        <v>-7.0963926670609108E-3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675.15</v>
      </c>
      <c r="F32" s="37">
        <v>676.01666666666665</v>
      </c>
      <c r="G32" s="38">
        <v>669.58333333333326</v>
      </c>
      <c r="H32" s="38">
        <v>664.01666666666665</v>
      </c>
      <c r="I32" s="38">
        <v>657.58333333333326</v>
      </c>
      <c r="J32" s="38">
        <v>681.58333333333326</v>
      </c>
      <c r="K32" s="38">
        <v>688.01666666666665</v>
      </c>
      <c r="L32" s="38">
        <v>693.58333333333326</v>
      </c>
      <c r="M32" s="28">
        <v>682.45</v>
      </c>
      <c r="N32" s="28">
        <v>670.45</v>
      </c>
      <c r="O32" s="39">
        <v>8573000</v>
      </c>
      <c r="P32" s="40">
        <v>6.6932832315641146E-3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439.9</v>
      </c>
      <c r="F33" s="37">
        <v>438.96666666666664</v>
      </c>
      <c r="G33" s="38">
        <v>435.73333333333329</v>
      </c>
      <c r="H33" s="38">
        <v>431.56666666666666</v>
      </c>
      <c r="I33" s="38">
        <v>428.33333333333331</v>
      </c>
      <c r="J33" s="38">
        <v>443.13333333333327</v>
      </c>
      <c r="K33" s="38">
        <v>446.36666666666662</v>
      </c>
      <c r="L33" s="38">
        <v>450.53333333333325</v>
      </c>
      <c r="M33" s="28">
        <v>442.2</v>
      </c>
      <c r="N33" s="28">
        <v>434.8</v>
      </c>
      <c r="O33" s="39">
        <v>15891000</v>
      </c>
      <c r="P33" s="40">
        <v>1.1778937985483256E-2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948.65</v>
      </c>
      <c r="F34" s="37">
        <v>946.61666666666667</v>
      </c>
      <c r="G34" s="38">
        <v>941.63333333333333</v>
      </c>
      <c r="H34" s="38">
        <v>934.61666666666667</v>
      </c>
      <c r="I34" s="38">
        <v>929.63333333333333</v>
      </c>
      <c r="J34" s="38">
        <v>953.63333333333333</v>
      </c>
      <c r="K34" s="38">
        <v>958.61666666666667</v>
      </c>
      <c r="L34" s="38">
        <v>965.63333333333333</v>
      </c>
      <c r="M34" s="28">
        <v>951.6</v>
      </c>
      <c r="N34" s="28">
        <v>939.6</v>
      </c>
      <c r="O34" s="39">
        <v>46084800</v>
      </c>
      <c r="P34" s="40">
        <v>3.7217090693026519E-2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3622.85</v>
      </c>
      <c r="F35" s="37">
        <v>3615.6333333333332</v>
      </c>
      <c r="G35" s="38">
        <v>3593.2166666666662</v>
      </c>
      <c r="H35" s="38">
        <v>3563.583333333333</v>
      </c>
      <c r="I35" s="38">
        <v>3541.1666666666661</v>
      </c>
      <c r="J35" s="38">
        <v>3645.2666666666664</v>
      </c>
      <c r="K35" s="38">
        <v>3667.6833333333334</v>
      </c>
      <c r="L35" s="38">
        <v>3697.3166666666666</v>
      </c>
      <c r="M35" s="28">
        <v>3638.05</v>
      </c>
      <c r="N35" s="28">
        <v>3586</v>
      </c>
      <c r="O35" s="39">
        <v>1200750</v>
      </c>
      <c r="P35" s="40">
        <v>-1.2541118421052632E-2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1620</v>
      </c>
      <c r="F36" s="37">
        <v>1613.5</v>
      </c>
      <c r="G36" s="38">
        <v>1604.5</v>
      </c>
      <c r="H36" s="38">
        <v>1589</v>
      </c>
      <c r="I36" s="38">
        <v>1580</v>
      </c>
      <c r="J36" s="38">
        <v>1629</v>
      </c>
      <c r="K36" s="38">
        <v>1638</v>
      </c>
      <c r="L36" s="38">
        <v>1653.5</v>
      </c>
      <c r="M36" s="28">
        <v>1622.5</v>
      </c>
      <c r="N36" s="28">
        <v>1598</v>
      </c>
      <c r="O36" s="39">
        <v>8589500</v>
      </c>
      <c r="P36" s="40">
        <v>3.7980600677807643E-3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6661.15</v>
      </c>
      <c r="F37" s="37">
        <v>6657.6166666666659</v>
      </c>
      <c r="G37" s="38">
        <v>6598.2333333333318</v>
      </c>
      <c r="H37" s="38">
        <v>6535.3166666666657</v>
      </c>
      <c r="I37" s="38">
        <v>6475.9333333333316</v>
      </c>
      <c r="J37" s="38">
        <v>6720.5333333333319</v>
      </c>
      <c r="K37" s="38">
        <v>6779.9166666666652</v>
      </c>
      <c r="L37" s="38">
        <v>6842.8333333333321</v>
      </c>
      <c r="M37" s="28">
        <v>6717</v>
      </c>
      <c r="N37" s="28">
        <v>6594.7</v>
      </c>
      <c r="O37" s="39">
        <v>6375625</v>
      </c>
      <c r="P37" s="40">
        <v>-1.1749730735337316E-3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2136.4</v>
      </c>
      <c r="F38" s="37">
        <v>2129.2000000000003</v>
      </c>
      <c r="G38" s="38">
        <v>2108.8000000000006</v>
      </c>
      <c r="H38" s="38">
        <v>2081.2000000000003</v>
      </c>
      <c r="I38" s="38">
        <v>2060.8000000000006</v>
      </c>
      <c r="J38" s="38">
        <v>2156.8000000000006</v>
      </c>
      <c r="K38" s="38">
        <v>2177.2000000000003</v>
      </c>
      <c r="L38" s="38">
        <v>2204.8000000000006</v>
      </c>
      <c r="M38" s="28">
        <v>2149.6</v>
      </c>
      <c r="N38" s="28">
        <v>2101.6</v>
      </c>
      <c r="O38" s="39">
        <v>2129400</v>
      </c>
      <c r="P38" s="40">
        <v>2.6612669945039052E-2</v>
      </c>
    </row>
    <row r="39" spans="1:16" ht="12.75" customHeight="1">
      <c r="A39" s="28">
        <v>29</v>
      </c>
      <c r="B39" s="29" t="s">
        <v>44</v>
      </c>
      <c r="C39" s="30" t="s">
        <v>307</v>
      </c>
      <c r="D39" s="31">
        <v>44924</v>
      </c>
      <c r="E39" s="37">
        <v>406.9</v>
      </c>
      <c r="F39" s="37">
        <v>400.83333333333331</v>
      </c>
      <c r="G39" s="38">
        <v>394.16666666666663</v>
      </c>
      <c r="H39" s="38">
        <v>381.43333333333334</v>
      </c>
      <c r="I39" s="38">
        <v>374.76666666666665</v>
      </c>
      <c r="J39" s="38">
        <v>413.56666666666661</v>
      </c>
      <c r="K39" s="38">
        <v>420.23333333333323</v>
      </c>
      <c r="L39" s="38">
        <v>432.96666666666658</v>
      </c>
      <c r="M39" s="28">
        <v>407.5</v>
      </c>
      <c r="N39" s="28">
        <v>388.1</v>
      </c>
      <c r="O39" s="39">
        <v>8523200</v>
      </c>
      <c r="P39" s="40">
        <v>-5.9498587570621472E-2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244.5</v>
      </c>
      <c r="F40" s="37">
        <v>243.76666666666665</v>
      </c>
      <c r="G40" s="38">
        <v>241.1333333333333</v>
      </c>
      <c r="H40" s="38">
        <v>237.76666666666665</v>
      </c>
      <c r="I40" s="38">
        <v>235.1333333333333</v>
      </c>
      <c r="J40" s="38">
        <v>247.1333333333333</v>
      </c>
      <c r="K40" s="38">
        <v>249.76666666666662</v>
      </c>
      <c r="L40" s="38">
        <v>253.1333333333333</v>
      </c>
      <c r="M40" s="28">
        <v>246.4</v>
      </c>
      <c r="N40" s="28">
        <v>240.4</v>
      </c>
      <c r="O40" s="39">
        <v>52572600</v>
      </c>
      <c r="P40" s="40">
        <v>1.5471803073499756E-2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184.3</v>
      </c>
      <c r="F41" s="37">
        <v>183.11666666666667</v>
      </c>
      <c r="G41" s="38">
        <v>180.93333333333334</v>
      </c>
      <c r="H41" s="38">
        <v>177.56666666666666</v>
      </c>
      <c r="I41" s="38">
        <v>175.38333333333333</v>
      </c>
      <c r="J41" s="38">
        <v>186.48333333333335</v>
      </c>
      <c r="K41" s="38">
        <v>188.66666666666669</v>
      </c>
      <c r="L41" s="38">
        <v>192.03333333333336</v>
      </c>
      <c r="M41" s="28">
        <v>185.3</v>
      </c>
      <c r="N41" s="28">
        <v>179.75</v>
      </c>
      <c r="O41" s="39">
        <v>90090000</v>
      </c>
      <c r="P41" s="40">
        <v>6.4043915827996338E-3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1650.4</v>
      </c>
      <c r="F42" s="37">
        <v>1654.6833333333334</v>
      </c>
      <c r="G42" s="38">
        <v>1635.7166666666667</v>
      </c>
      <c r="H42" s="38">
        <v>1621.0333333333333</v>
      </c>
      <c r="I42" s="38">
        <v>1602.0666666666666</v>
      </c>
      <c r="J42" s="38">
        <v>1669.3666666666668</v>
      </c>
      <c r="K42" s="38">
        <v>1688.3333333333335</v>
      </c>
      <c r="L42" s="38">
        <v>1703.0166666666669</v>
      </c>
      <c r="M42" s="28">
        <v>1673.65</v>
      </c>
      <c r="N42" s="28">
        <v>1640</v>
      </c>
      <c r="O42" s="39">
        <v>2676850</v>
      </c>
      <c r="P42" s="40">
        <v>2.907284068083307E-2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101.5</v>
      </c>
      <c r="F43" s="37">
        <v>100.85000000000001</v>
      </c>
      <c r="G43" s="38">
        <v>99.90000000000002</v>
      </c>
      <c r="H43" s="38">
        <v>98.300000000000011</v>
      </c>
      <c r="I43" s="38">
        <v>97.350000000000023</v>
      </c>
      <c r="J43" s="38">
        <v>102.45000000000002</v>
      </c>
      <c r="K43" s="38">
        <v>103.4</v>
      </c>
      <c r="L43" s="38">
        <v>105.00000000000001</v>
      </c>
      <c r="M43" s="28">
        <v>101.8</v>
      </c>
      <c r="N43" s="28">
        <v>99.25</v>
      </c>
      <c r="O43" s="39">
        <v>119392200</v>
      </c>
      <c r="P43" s="40">
        <v>1.3156621843861856E-2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592.65</v>
      </c>
      <c r="F44" s="37">
        <v>590.46666666666658</v>
      </c>
      <c r="G44" s="38">
        <v>586.98333333333312</v>
      </c>
      <c r="H44" s="38">
        <v>581.31666666666649</v>
      </c>
      <c r="I44" s="38">
        <v>577.83333333333303</v>
      </c>
      <c r="J44" s="38">
        <v>596.13333333333321</v>
      </c>
      <c r="K44" s="38">
        <v>599.61666666666656</v>
      </c>
      <c r="L44" s="38">
        <v>605.2833333333333</v>
      </c>
      <c r="M44" s="28">
        <v>593.95000000000005</v>
      </c>
      <c r="N44" s="28">
        <v>584.79999999999995</v>
      </c>
      <c r="O44" s="39">
        <v>6327200</v>
      </c>
      <c r="P44" s="40">
        <v>7.8850534431400034E-3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898.05</v>
      </c>
      <c r="F45" s="37">
        <v>892.75</v>
      </c>
      <c r="G45" s="38">
        <v>884.85</v>
      </c>
      <c r="H45" s="38">
        <v>871.65</v>
      </c>
      <c r="I45" s="38">
        <v>863.75</v>
      </c>
      <c r="J45" s="38">
        <v>905.95</v>
      </c>
      <c r="K45" s="38">
        <v>913.85000000000014</v>
      </c>
      <c r="L45" s="38">
        <v>927.05000000000007</v>
      </c>
      <c r="M45" s="28">
        <v>900.65</v>
      </c>
      <c r="N45" s="28">
        <v>879.55</v>
      </c>
      <c r="O45" s="39">
        <v>6331000</v>
      </c>
      <c r="P45" s="40">
        <v>-2.3636936653009771E-3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830.05</v>
      </c>
      <c r="F46" s="37">
        <v>831.1</v>
      </c>
      <c r="G46" s="38">
        <v>822.2</v>
      </c>
      <c r="H46" s="38">
        <v>814.35</v>
      </c>
      <c r="I46" s="38">
        <v>805.45</v>
      </c>
      <c r="J46" s="38">
        <v>838.95</v>
      </c>
      <c r="K46" s="38">
        <v>847.84999999999991</v>
      </c>
      <c r="L46" s="38">
        <v>855.7</v>
      </c>
      <c r="M46" s="28">
        <v>840</v>
      </c>
      <c r="N46" s="28">
        <v>823.25</v>
      </c>
      <c r="O46" s="39">
        <v>39710950</v>
      </c>
      <c r="P46" s="40">
        <v>1.7476815227709757E-2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84.2</v>
      </c>
      <c r="F47" s="37">
        <v>83.433333333333337</v>
      </c>
      <c r="G47" s="38">
        <v>82.466666666666669</v>
      </c>
      <c r="H47" s="38">
        <v>80.733333333333334</v>
      </c>
      <c r="I47" s="38">
        <v>79.766666666666666</v>
      </c>
      <c r="J47" s="38">
        <v>85.166666666666671</v>
      </c>
      <c r="K47" s="38">
        <v>86.13333333333334</v>
      </c>
      <c r="L47" s="38">
        <v>87.866666666666674</v>
      </c>
      <c r="M47" s="28">
        <v>84.4</v>
      </c>
      <c r="N47" s="28">
        <v>81.7</v>
      </c>
      <c r="O47" s="39">
        <v>90342000</v>
      </c>
      <c r="P47" s="40">
        <v>-1.2056493282810886E-2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262.8</v>
      </c>
      <c r="F48" s="37">
        <v>262.2166666666667</v>
      </c>
      <c r="G48" s="38">
        <v>260.03333333333342</v>
      </c>
      <c r="H48" s="38">
        <v>257.26666666666671</v>
      </c>
      <c r="I48" s="38">
        <v>255.08333333333343</v>
      </c>
      <c r="J48" s="38">
        <v>264.98333333333341</v>
      </c>
      <c r="K48" s="38">
        <v>267.16666666666669</v>
      </c>
      <c r="L48" s="38">
        <v>269.93333333333339</v>
      </c>
      <c r="M48" s="28">
        <v>264.39999999999998</v>
      </c>
      <c r="N48" s="28">
        <v>259.45</v>
      </c>
      <c r="O48" s="39">
        <v>24260400</v>
      </c>
      <c r="P48" s="40">
        <v>1.2964563526361279E-2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17657.45</v>
      </c>
      <c r="F49" s="37">
        <v>17595.533333333336</v>
      </c>
      <c r="G49" s="38">
        <v>17479.216666666674</v>
      </c>
      <c r="H49" s="38">
        <v>17300.983333333337</v>
      </c>
      <c r="I49" s="38">
        <v>17184.666666666675</v>
      </c>
      <c r="J49" s="38">
        <v>17773.766666666674</v>
      </c>
      <c r="K49" s="38">
        <v>17890.083333333332</v>
      </c>
      <c r="L49" s="38">
        <v>18068.316666666673</v>
      </c>
      <c r="M49" s="28">
        <v>17711.849999999999</v>
      </c>
      <c r="N49" s="28">
        <v>17417.3</v>
      </c>
      <c r="O49" s="39">
        <v>135650</v>
      </c>
      <c r="P49" s="40">
        <v>8.5501858736059481E-3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341.35</v>
      </c>
      <c r="F50" s="37">
        <v>339.8</v>
      </c>
      <c r="G50" s="38">
        <v>337.05</v>
      </c>
      <c r="H50" s="38">
        <v>332.75</v>
      </c>
      <c r="I50" s="38">
        <v>330</v>
      </c>
      <c r="J50" s="38">
        <v>344.1</v>
      </c>
      <c r="K50" s="38">
        <v>346.85</v>
      </c>
      <c r="L50" s="38">
        <v>351.15000000000003</v>
      </c>
      <c r="M50" s="28">
        <v>342.55</v>
      </c>
      <c r="N50" s="28">
        <v>335.5</v>
      </c>
      <c r="O50" s="39">
        <v>19098000</v>
      </c>
      <c r="P50" s="40">
        <v>-1.3298614340184135E-2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4507.1499999999996</v>
      </c>
      <c r="F51" s="37">
        <v>4501.6166666666659</v>
      </c>
      <c r="G51" s="38">
        <v>4473.2333333333318</v>
      </c>
      <c r="H51" s="38">
        <v>4439.3166666666657</v>
      </c>
      <c r="I51" s="38">
        <v>4410.9333333333316</v>
      </c>
      <c r="J51" s="38">
        <v>4535.5333333333319</v>
      </c>
      <c r="K51" s="38">
        <v>4563.9166666666652</v>
      </c>
      <c r="L51" s="38">
        <v>4597.8333333333321</v>
      </c>
      <c r="M51" s="28">
        <v>4530</v>
      </c>
      <c r="N51" s="28">
        <v>4467.7</v>
      </c>
      <c r="O51" s="39">
        <v>1379200</v>
      </c>
      <c r="P51" s="40">
        <v>-3.9286709389802173E-2</v>
      </c>
    </row>
    <row r="52" spans="1:16" ht="12.75" customHeight="1">
      <c r="A52" s="28">
        <v>42</v>
      </c>
      <c r="B52" s="29" t="s">
        <v>86</v>
      </c>
      <c r="C52" s="30" t="s">
        <v>312</v>
      </c>
      <c r="D52" s="31">
        <v>44924</v>
      </c>
      <c r="E52" s="37">
        <v>299.5</v>
      </c>
      <c r="F52" s="37">
        <v>297.45</v>
      </c>
      <c r="G52" s="38">
        <v>294.29999999999995</v>
      </c>
      <c r="H52" s="38">
        <v>289.09999999999997</v>
      </c>
      <c r="I52" s="38">
        <v>285.94999999999993</v>
      </c>
      <c r="J52" s="38">
        <v>302.64999999999998</v>
      </c>
      <c r="K52" s="38">
        <v>305.79999999999995</v>
      </c>
      <c r="L52" s="38">
        <v>311</v>
      </c>
      <c r="M52" s="28">
        <v>300.60000000000002</v>
      </c>
      <c r="N52" s="28">
        <v>292.25</v>
      </c>
      <c r="O52" s="39">
        <v>9035700</v>
      </c>
      <c r="P52" s="40">
        <v>4.5470716413928049E-3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323.3</v>
      </c>
      <c r="F53" s="37">
        <v>320.55</v>
      </c>
      <c r="G53" s="38">
        <v>316.05</v>
      </c>
      <c r="H53" s="38">
        <v>308.8</v>
      </c>
      <c r="I53" s="38">
        <v>304.3</v>
      </c>
      <c r="J53" s="38">
        <v>327.8</v>
      </c>
      <c r="K53" s="38">
        <v>332.3</v>
      </c>
      <c r="L53" s="38">
        <v>339.55</v>
      </c>
      <c r="M53" s="28">
        <v>325.05</v>
      </c>
      <c r="N53" s="28">
        <v>313.3</v>
      </c>
      <c r="O53" s="39">
        <v>47366100</v>
      </c>
      <c r="P53" s="40">
        <v>3.776391829261315E-3</v>
      </c>
    </row>
    <row r="54" spans="1:16" ht="12.75" customHeight="1">
      <c r="A54" s="28">
        <v>44</v>
      </c>
      <c r="B54" s="29" t="s">
        <v>63</v>
      </c>
      <c r="C54" s="30" t="s">
        <v>319</v>
      </c>
      <c r="D54" s="31">
        <v>44924</v>
      </c>
      <c r="E54" s="37">
        <v>548.15</v>
      </c>
      <c r="F54" s="37">
        <v>543.29999999999995</v>
      </c>
      <c r="G54" s="38">
        <v>536.89999999999986</v>
      </c>
      <c r="H54" s="38">
        <v>525.64999999999986</v>
      </c>
      <c r="I54" s="38">
        <v>519.24999999999977</v>
      </c>
      <c r="J54" s="38">
        <v>554.54999999999995</v>
      </c>
      <c r="K54" s="38">
        <v>560.95000000000005</v>
      </c>
      <c r="L54" s="38">
        <v>572.20000000000005</v>
      </c>
      <c r="M54" s="28">
        <v>549.70000000000005</v>
      </c>
      <c r="N54" s="28">
        <v>532.04999999999995</v>
      </c>
      <c r="O54" s="39">
        <v>4739475</v>
      </c>
      <c r="P54" s="40">
        <v>-1.0584164461632404E-2</v>
      </c>
    </row>
    <row r="55" spans="1:16" ht="12.75" customHeight="1">
      <c r="A55" s="28">
        <v>45</v>
      </c>
      <c r="B55" s="29" t="s">
        <v>44</v>
      </c>
      <c r="C55" s="30" t="s">
        <v>330</v>
      </c>
      <c r="D55" s="31">
        <v>44924</v>
      </c>
      <c r="E55" s="37">
        <v>306.3</v>
      </c>
      <c r="F55" s="37">
        <v>303.43333333333334</v>
      </c>
      <c r="G55" s="38">
        <v>299.9666666666667</v>
      </c>
      <c r="H55" s="38">
        <v>293.63333333333338</v>
      </c>
      <c r="I55" s="38">
        <v>290.16666666666674</v>
      </c>
      <c r="J55" s="38">
        <v>309.76666666666665</v>
      </c>
      <c r="K55" s="38">
        <v>313.23333333333323</v>
      </c>
      <c r="L55" s="38">
        <v>319.56666666666661</v>
      </c>
      <c r="M55" s="28">
        <v>306.89999999999998</v>
      </c>
      <c r="N55" s="28">
        <v>297.10000000000002</v>
      </c>
      <c r="O55" s="39">
        <v>9691500</v>
      </c>
      <c r="P55" s="40">
        <v>-1.6291108404384896E-2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750.2</v>
      </c>
      <c r="F56" s="37">
        <v>747.43333333333339</v>
      </c>
      <c r="G56" s="38">
        <v>742.36666666666679</v>
      </c>
      <c r="H56" s="38">
        <v>734.53333333333342</v>
      </c>
      <c r="I56" s="38">
        <v>729.46666666666681</v>
      </c>
      <c r="J56" s="38">
        <v>755.26666666666677</v>
      </c>
      <c r="K56" s="38">
        <v>760.33333333333337</v>
      </c>
      <c r="L56" s="38">
        <v>768.16666666666674</v>
      </c>
      <c r="M56" s="28">
        <v>752.5</v>
      </c>
      <c r="N56" s="28">
        <v>739.6</v>
      </c>
      <c r="O56" s="39">
        <v>6965000</v>
      </c>
      <c r="P56" s="40">
        <v>-9.5982936366868117E-3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1096.3499999999999</v>
      </c>
      <c r="F57" s="37">
        <v>1096.45</v>
      </c>
      <c r="G57" s="38">
        <v>1091.45</v>
      </c>
      <c r="H57" s="38">
        <v>1086.55</v>
      </c>
      <c r="I57" s="38">
        <v>1081.55</v>
      </c>
      <c r="J57" s="38">
        <v>1101.3500000000001</v>
      </c>
      <c r="K57" s="38">
        <v>1106.3500000000001</v>
      </c>
      <c r="L57" s="38">
        <v>1111.2500000000002</v>
      </c>
      <c r="M57" s="28">
        <v>1101.45</v>
      </c>
      <c r="N57" s="28">
        <v>1091.55</v>
      </c>
      <c r="O57" s="39">
        <v>7561450</v>
      </c>
      <c r="P57" s="40">
        <v>-1.7234096477147926E-2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227.05</v>
      </c>
      <c r="F58" s="37">
        <v>226.15</v>
      </c>
      <c r="G58" s="38">
        <v>224.9</v>
      </c>
      <c r="H58" s="38">
        <v>222.75</v>
      </c>
      <c r="I58" s="38">
        <v>221.5</v>
      </c>
      <c r="J58" s="38">
        <v>228.3</v>
      </c>
      <c r="K58" s="38">
        <v>229.55</v>
      </c>
      <c r="L58" s="38">
        <v>231.70000000000002</v>
      </c>
      <c r="M58" s="28">
        <v>227.4</v>
      </c>
      <c r="N58" s="28">
        <v>224</v>
      </c>
      <c r="O58" s="39">
        <v>27791400</v>
      </c>
      <c r="P58" s="40">
        <v>4.5544253833308028E-3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3905</v>
      </c>
      <c r="F59" s="37">
        <v>3881.0833333333335</v>
      </c>
      <c r="G59" s="38">
        <v>3847.166666666667</v>
      </c>
      <c r="H59" s="38">
        <v>3789.3333333333335</v>
      </c>
      <c r="I59" s="38">
        <v>3755.416666666667</v>
      </c>
      <c r="J59" s="38">
        <v>3938.916666666667</v>
      </c>
      <c r="K59" s="38">
        <v>3972.8333333333339</v>
      </c>
      <c r="L59" s="38">
        <v>4030.666666666667</v>
      </c>
      <c r="M59" s="28">
        <v>3915</v>
      </c>
      <c r="N59" s="28">
        <v>3823.25</v>
      </c>
      <c r="O59" s="39">
        <v>692100</v>
      </c>
      <c r="P59" s="40">
        <v>-3.1892572387746537E-2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1603.85</v>
      </c>
      <c r="F60" s="37">
        <v>1602.3833333333332</v>
      </c>
      <c r="G60" s="38">
        <v>1595.7666666666664</v>
      </c>
      <c r="H60" s="38">
        <v>1587.6833333333332</v>
      </c>
      <c r="I60" s="38">
        <v>1581.0666666666664</v>
      </c>
      <c r="J60" s="38">
        <v>1610.4666666666665</v>
      </c>
      <c r="K60" s="38">
        <v>1617.0833333333333</v>
      </c>
      <c r="L60" s="38">
        <v>1625.1666666666665</v>
      </c>
      <c r="M60" s="28">
        <v>1609</v>
      </c>
      <c r="N60" s="28">
        <v>1594.3</v>
      </c>
      <c r="O60" s="39">
        <v>2346400</v>
      </c>
      <c r="P60" s="40">
        <v>3.1423013616639233E-3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749.05</v>
      </c>
      <c r="F61" s="37">
        <v>745.2166666666667</v>
      </c>
      <c r="G61" s="38">
        <v>739.93333333333339</v>
      </c>
      <c r="H61" s="38">
        <v>730.81666666666672</v>
      </c>
      <c r="I61" s="38">
        <v>725.53333333333342</v>
      </c>
      <c r="J61" s="38">
        <v>754.33333333333337</v>
      </c>
      <c r="K61" s="38">
        <v>759.61666666666667</v>
      </c>
      <c r="L61" s="38">
        <v>768.73333333333335</v>
      </c>
      <c r="M61" s="28">
        <v>750.5</v>
      </c>
      <c r="N61" s="28">
        <v>736.1</v>
      </c>
      <c r="O61" s="39">
        <v>7570000</v>
      </c>
      <c r="P61" s="40">
        <v>-3.3329076746264848E-2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928.9</v>
      </c>
      <c r="F62" s="37">
        <v>931.2833333333333</v>
      </c>
      <c r="G62" s="38">
        <v>917.71666666666658</v>
      </c>
      <c r="H62" s="38">
        <v>906.5333333333333</v>
      </c>
      <c r="I62" s="38">
        <v>892.96666666666658</v>
      </c>
      <c r="J62" s="38">
        <v>942.46666666666658</v>
      </c>
      <c r="K62" s="38">
        <v>956.03333333333319</v>
      </c>
      <c r="L62" s="38">
        <v>967.21666666666658</v>
      </c>
      <c r="M62" s="28">
        <v>944.85</v>
      </c>
      <c r="N62" s="28">
        <v>920.1</v>
      </c>
      <c r="O62" s="39">
        <v>3327100</v>
      </c>
      <c r="P62" s="40">
        <v>1.2784998934583422E-2</v>
      </c>
    </row>
    <row r="63" spans="1:16" ht="12.75" customHeight="1">
      <c r="A63" s="28">
        <v>53</v>
      </c>
      <c r="B63" s="29" t="s">
        <v>70</v>
      </c>
      <c r="C63" s="30" t="s">
        <v>248</v>
      </c>
      <c r="D63" s="31">
        <v>44924</v>
      </c>
      <c r="E63" s="37">
        <v>354.15</v>
      </c>
      <c r="F63" s="37">
        <v>352.05</v>
      </c>
      <c r="G63" s="38">
        <v>349.55</v>
      </c>
      <c r="H63" s="38">
        <v>344.95</v>
      </c>
      <c r="I63" s="38">
        <v>342.45</v>
      </c>
      <c r="J63" s="38">
        <v>356.65000000000003</v>
      </c>
      <c r="K63" s="38">
        <v>359.15000000000003</v>
      </c>
      <c r="L63" s="38">
        <v>363.75000000000006</v>
      </c>
      <c r="M63" s="28">
        <v>354.55</v>
      </c>
      <c r="N63" s="28">
        <v>347.45</v>
      </c>
      <c r="O63" s="39">
        <v>5220000</v>
      </c>
      <c r="P63" s="40">
        <v>-3.4406215316315207E-2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189.75</v>
      </c>
      <c r="F64" s="37">
        <v>190.31666666666669</v>
      </c>
      <c r="G64" s="38">
        <v>186.13333333333338</v>
      </c>
      <c r="H64" s="38">
        <v>182.51666666666668</v>
      </c>
      <c r="I64" s="38">
        <v>178.33333333333337</v>
      </c>
      <c r="J64" s="38">
        <v>193.93333333333339</v>
      </c>
      <c r="K64" s="38">
        <v>198.11666666666673</v>
      </c>
      <c r="L64" s="38">
        <v>201.73333333333341</v>
      </c>
      <c r="M64" s="28">
        <v>194.5</v>
      </c>
      <c r="N64" s="28">
        <v>186.7</v>
      </c>
      <c r="O64" s="39">
        <v>11125000</v>
      </c>
      <c r="P64" s="40">
        <v>2.8188539741219962E-2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1485.75</v>
      </c>
      <c r="F65" s="37">
        <v>1477.8833333333332</v>
      </c>
      <c r="G65" s="38">
        <v>1467.8166666666664</v>
      </c>
      <c r="H65" s="38">
        <v>1449.8833333333332</v>
      </c>
      <c r="I65" s="38">
        <v>1439.8166666666664</v>
      </c>
      <c r="J65" s="38">
        <v>1495.8166666666664</v>
      </c>
      <c r="K65" s="38">
        <v>1505.883333333333</v>
      </c>
      <c r="L65" s="38">
        <v>1523.8166666666664</v>
      </c>
      <c r="M65" s="28">
        <v>1487.95</v>
      </c>
      <c r="N65" s="28">
        <v>1459.95</v>
      </c>
      <c r="O65" s="39">
        <v>2443200</v>
      </c>
      <c r="P65" s="40">
        <v>3.5868735690663955E-2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581.5</v>
      </c>
      <c r="F66" s="37">
        <v>579.4</v>
      </c>
      <c r="G66" s="38">
        <v>574.29999999999995</v>
      </c>
      <c r="H66" s="38">
        <v>567.1</v>
      </c>
      <c r="I66" s="38">
        <v>562</v>
      </c>
      <c r="J66" s="38">
        <v>586.59999999999991</v>
      </c>
      <c r="K66" s="38">
        <v>591.70000000000005</v>
      </c>
      <c r="L66" s="38">
        <v>598.89999999999986</v>
      </c>
      <c r="M66" s="28">
        <v>584.5</v>
      </c>
      <c r="N66" s="28">
        <v>572.20000000000005</v>
      </c>
      <c r="O66" s="39">
        <v>11970000</v>
      </c>
      <c r="P66" s="40">
        <v>8.2400813835198372E-2</v>
      </c>
    </row>
    <row r="67" spans="1:16" ht="12.75" customHeight="1">
      <c r="A67" s="28">
        <v>57</v>
      </c>
      <c r="B67" s="29" t="s">
        <v>42</v>
      </c>
      <c r="C67" s="30" t="s">
        <v>249</v>
      </c>
      <c r="D67" s="31">
        <v>44924</v>
      </c>
      <c r="E67" s="37">
        <v>1869</v>
      </c>
      <c r="F67" s="37">
        <v>1876.1000000000001</v>
      </c>
      <c r="G67" s="38">
        <v>1835.1500000000003</v>
      </c>
      <c r="H67" s="38">
        <v>1801.3000000000002</v>
      </c>
      <c r="I67" s="38">
        <v>1760.3500000000004</v>
      </c>
      <c r="J67" s="38">
        <v>1909.9500000000003</v>
      </c>
      <c r="K67" s="38">
        <v>1950.9</v>
      </c>
      <c r="L67" s="38">
        <v>1984.7500000000002</v>
      </c>
      <c r="M67" s="28">
        <v>1917.05</v>
      </c>
      <c r="N67" s="28">
        <v>1842.25</v>
      </c>
      <c r="O67" s="39">
        <v>1398000</v>
      </c>
      <c r="P67" s="40">
        <v>2.0437956204379562E-2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2093</v>
      </c>
      <c r="F68" s="37">
        <v>2083.5</v>
      </c>
      <c r="G68" s="38">
        <v>2065.65</v>
      </c>
      <c r="H68" s="38">
        <v>2038.3000000000002</v>
      </c>
      <c r="I68" s="38">
        <v>2020.4500000000003</v>
      </c>
      <c r="J68" s="38">
        <v>2110.85</v>
      </c>
      <c r="K68" s="38">
        <v>2128.7000000000003</v>
      </c>
      <c r="L68" s="38">
        <v>2156.0499999999997</v>
      </c>
      <c r="M68" s="28">
        <v>2101.35</v>
      </c>
      <c r="N68" s="28">
        <v>2056.15</v>
      </c>
      <c r="O68" s="39">
        <v>1584500</v>
      </c>
      <c r="P68" s="40">
        <v>1.6356638871071201E-2</v>
      </c>
    </row>
    <row r="69" spans="1:16" ht="12.75" customHeight="1">
      <c r="A69" s="28">
        <v>59</v>
      </c>
      <c r="B69" s="29" t="s">
        <v>44</v>
      </c>
      <c r="C69" s="30" t="s">
        <v>338</v>
      </c>
      <c r="D69" s="31">
        <v>44924</v>
      </c>
      <c r="E69" s="37">
        <v>220.45</v>
      </c>
      <c r="F69" s="37">
        <v>220.48333333333335</v>
      </c>
      <c r="G69" s="38">
        <v>218.9666666666667</v>
      </c>
      <c r="H69" s="38">
        <v>217.48333333333335</v>
      </c>
      <c r="I69" s="38">
        <v>215.9666666666667</v>
      </c>
      <c r="J69" s="38">
        <v>221.9666666666667</v>
      </c>
      <c r="K69" s="38">
        <v>223.48333333333335</v>
      </c>
      <c r="L69" s="38">
        <v>224.9666666666667</v>
      </c>
      <c r="M69" s="28">
        <v>222</v>
      </c>
      <c r="N69" s="28">
        <v>219</v>
      </c>
      <c r="O69" s="39">
        <v>17261700</v>
      </c>
      <c r="P69" s="40">
        <v>-7.9140660022759407E-3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3349.85</v>
      </c>
      <c r="F70" s="37">
        <v>3339.8833333333337</v>
      </c>
      <c r="G70" s="38">
        <v>3318.2666666666673</v>
      </c>
      <c r="H70" s="38">
        <v>3286.6833333333338</v>
      </c>
      <c r="I70" s="38">
        <v>3265.0666666666675</v>
      </c>
      <c r="J70" s="38">
        <v>3371.4666666666672</v>
      </c>
      <c r="K70" s="38">
        <v>3393.083333333333</v>
      </c>
      <c r="L70" s="38">
        <v>3424.666666666667</v>
      </c>
      <c r="M70" s="28">
        <v>3361.5</v>
      </c>
      <c r="N70" s="28">
        <v>3308.3</v>
      </c>
      <c r="O70" s="39">
        <v>2751900</v>
      </c>
      <c r="P70" s="40">
        <v>-4.2876526458616015E-3</v>
      </c>
    </row>
    <row r="71" spans="1:16" ht="12.75" customHeight="1">
      <c r="A71" s="28">
        <v>61</v>
      </c>
      <c r="B71" s="29" t="s">
        <v>44</v>
      </c>
      <c r="C71" s="30" t="s">
        <v>251</v>
      </c>
      <c r="D71" s="31">
        <v>44924</v>
      </c>
      <c r="E71" s="37">
        <v>4072.55</v>
      </c>
      <c r="F71" s="37">
        <v>4041.3666666666668</v>
      </c>
      <c r="G71" s="38">
        <v>3984.7333333333336</v>
      </c>
      <c r="H71" s="38">
        <v>3896.916666666667</v>
      </c>
      <c r="I71" s="38">
        <v>3840.2833333333338</v>
      </c>
      <c r="J71" s="38">
        <v>4129.1833333333334</v>
      </c>
      <c r="K71" s="38">
        <v>4185.8166666666666</v>
      </c>
      <c r="L71" s="38">
        <v>4273.6333333333332</v>
      </c>
      <c r="M71" s="28">
        <v>4098</v>
      </c>
      <c r="N71" s="28">
        <v>3953.55</v>
      </c>
      <c r="O71" s="39">
        <v>599875</v>
      </c>
      <c r="P71" s="40">
        <v>2.4332977588046957E-2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390.2</v>
      </c>
      <c r="F72" s="37">
        <v>389.86666666666662</v>
      </c>
      <c r="G72" s="38">
        <v>382.48333333333323</v>
      </c>
      <c r="H72" s="38">
        <v>374.76666666666659</v>
      </c>
      <c r="I72" s="38">
        <v>367.38333333333321</v>
      </c>
      <c r="J72" s="38">
        <v>397.58333333333326</v>
      </c>
      <c r="K72" s="38">
        <v>404.96666666666658</v>
      </c>
      <c r="L72" s="38">
        <v>412.68333333333328</v>
      </c>
      <c r="M72" s="28">
        <v>397.25</v>
      </c>
      <c r="N72" s="28">
        <v>382.15</v>
      </c>
      <c r="O72" s="39">
        <v>45894750</v>
      </c>
      <c r="P72" s="40">
        <v>-3.9531373535542299E-4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4379.3500000000004</v>
      </c>
      <c r="F73" s="37">
        <v>4368.75</v>
      </c>
      <c r="G73" s="38">
        <v>4332.6000000000004</v>
      </c>
      <c r="H73" s="38">
        <v>4285.8500000000004</v>
      </c>
      <c r="I73" s="38">
        <v>4249.7000000000007</v>
      </c>
      <c r="J73" s="38">
        <v>4415.5</v>
      </c>
      <c r="K73" s="38">
        <v>4451.6499999999996</v>
      </c>
      <c r="L73" s="38">
        <v>4498.3999999999996</v>
      </c>
      <c r="M73" s="28">
        <v>4404.8999999999996</v>
      </c>
      <c r="N73" s="28">
        <v>4322</v>
      </c>
      <c r="O73" s="39">
        <v>2340250</v>
      </c>
      <c r="P73" s="40">
        <v>-6.4742092973890898E-3</v>
      </c>
    </row>
    <row r="74" spans="1:16" ht="12.75" customHeight="1">
      <c r="A74" s="28">
        <v>64</v>
      </c>
      <c r="B74" s="29" t="s">
        <v>49</v>
      </c>
      <c r="C74" s="41" t="s">
        <v>99</v>
      </c>
      <c r="D74" s="31">
        <v>44924</v>
      </c>
      <c r="E74" s="37">
        <v>3319.95</v>
      </c>
      <c r="F74" s="37">
        <v>3336.7999999999997</v>
      </c>
      <c r="G74" s="38">
        <v>3279.1499999999996</v>
      </c>
      <c r="H74" s="38">
        <v>3238.35</v>
      </c>
      <c r="I74" s="38">
        <v>3180.7</v>
      </c>
      <c r="J74" s="38">
        <v>3377.5999999999995</v>
      </c>
      <c r="K74" s="38">
        <v>3435.25</v>
      </c>
      <c r="L74" s="38">
        <v>3476.0499999999993</v>
      </c>
      <c r="M74" s="28">
        <v>3394.45</v>
      </c>
      <c r="N74" s="28">
        <v>3296</v>
      </c>
      <c r="O74" s="39">
        <v>2999850</v>
      </c>
      <c r="P74" s="40">
        <v>3.5582673835558506E-2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2198.35</v>
      </c>
      <c r="F75" s="37">
        <v>2202.5166666666669</v>
      </c>
      <c r="G75" s="38">
        <v>2178.8833333333337</v>
      </c>
      <c r="H75" s="38">
        <v>2159.416666666667</v>
      </c>
      <c r="I75" s="38">
        <v>2135.7833333333338</v>
      </c>
      <c r="J75" s="38">
        <v>2221.9833333333336</v>
      </c>
      <c r="K75" s="38">
        <v>2245.6166666666668</v>
      </c>
      <c r="L75" s="38">
        <v>2265.0833333333335</v>
      </c>
      <c r="M75" s="28">
        <v>2226.15</v>
      </c>
      <c r="N75" s="28">
        <v>2183.0500000000002</v>
      </c>
      <c r="O75" s="39">
        <v>1167650</v>
      </c>
      <c r="P75" s="40">
        <v>-4.7080979284369113E-4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191</v>
      </c>
      <c r="F76" s="37">
        <v>190.26666666666665</v>
      </c>
      <c r="G76" s="38">
        <v>188.73333333333329</v>
      </c>
      <c r="H76" s="38">
        <v>186.46666666666664</v>
      </c>
      <c r="I76" s="38">
        <v>184.93333333333328</v>
      </c>
      <c r="J76" s="38">
        <v>192.5333333333333</v>
      </c>
      <c r="K76" s="38">
        <v>194.06666666666666</v>
      </c>
      <c r="L76" s="38">
        <v>196.33333333333331</v>
      </c>
      <c r="M76" s="28">
        <v>191.8</v>
      </c>
      <c r="N76" s="28">
        <v>188</v>
      </c>
      <c r="O76" s="39">
        <v>25635600</v>
      </c>
      <c r="P76" s="40">
        <v>2.2519352568613651E-3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135.4</v>
      </c>
      <c r="F77" s="37">
        <v>135.58333333333334</v>
      </c>
      <c r="G77" s="38">
        <v>133.4666666666667</v>
      </c>
      <c r="H77" s="38">
        <v>131.53333333333336</v>
      </c>
      <c r="I77" s="38">
        <v>129.41666666666671</v>
      </c>
      <c r="J77" s="38">
        <v>137.51666666666668</v>
      </c>
      <c r="K77" s="38">
        <v>139.6333333333333</v>
      </c>
      <c r="L77" s="38">
        <v>141.56666666666666</v>
      </c>
      <c r="M77" s="28">
        <v>137.69999999999999</v>
      </c>
      <c r="N77" s="28">
        <v>133.65</v>
      </c>
      <c r="O77" s="39">
        <v>77310000</v>
      </c>
      <c r="P77" s="40">
        <v>3.2245143200480671E-2</v>
      </c>
    </row>
    <row r="78" spans="1:16" ht="12.75" customHeight="1">
      <c r="A78" s="28">
        <v>68</v>
      </c>
      <c r="B78" s="29" t="s">
        <v>86</v>
      </c>
      <c r="C78" s="30" t="s">
        <v>350</v>
      </c>
      <c r="D78" s="31">
        <v>44924</v>
      </c>
      <c r="E78" s="37">
        <v>104.4</v>
      </c>
      <c r="F78" s="37">
        <v>103.91666666666667</v>
      </c>
      <c r="G78" s="38">
        <v>103.08333333333334</v>
      </c>
      <c r="H78" s="38">
        <v>101.76666666666667</v>
      </c>
      <c r="I78" s="38">
        <v>100.93333333333334</v>
      </c>
      <c r="J78" s="38">
        <v>105.23333333333335</v>
      </c>
      <c r="K78" s="38">
        <v>106.06666666666669</v>
      </c>
      <c r="L78" s="38">
        <v>107.38333333333335</v>
      </c>
      <c r="M78" s="28">
        <v>104.75</v>
      </c>
      <c r="N78" s="28">
        <v>102.6</v>
      </c>
      <c r="O78" s="39">
        <v>19219200</v>
      </c>
      <c r="P78" s="40">
        <v>5.3892215568862277E-2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98.15</v>
      </c>
      <c r="F79" s="37">
        <v>97.600000000000009</v>
      </c>
      <c r="G79" s="38">
        <v>96.800000000000011</v>
      </c>
      <c r="H79" s="38">
        <v>95.45</v>
      </c>
      <c r="I79" s="38">
        <v>94.65</v>
      </c>
      <c r="J79" s="38">
        <v>98.950000000000017</v>
      </c>
      <c r="K79" s="38">
        <v>99.75</v>
      </c>
      <c r="L79" s="38">
        <v>101.10000000000002</v>
      </c>
      <c r="M79" s="28">
        <v>98.4</v>
      </c>
      <c r="N79" s="28">
        <v>96.25</v>
      </c>
      <c r="O79" s="39">
        <v>63153300</v>
      </c>
      <c r="P79" s="40">
        <v>-1.0749605847785582E-2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410.8</v>
      </c>
      <c r="F80" s="37">
        <v>412.41666666666669</v>
      </c>
      <c r="G80" s="38">
        <v>405.53333333333336</v>
      </c>
      <c r="H80" s="38">
        <v>400.26666666666665</v>
      </c>
      <c r="I80" s="38">
        <v>393.38333333333333</v>
      </c>
      <c r="J80" s="38">
        <v>417.68333333333339</v>
      </c>
      <c r="K80" s="38">
        <v>424.56666666666672</v>
      </c>
      <c r="L80" s="38">
        <v>429.83333333333343</v>
      </c>
      <c r="M80" s="28">
        <v>419.3</v>
      </c>
      <c r="N80" s="28">
        <v>407.15</v>
      </c>
      <c r="O80" s="39">
        <v>5709800</v>
      </c>
      <c r="P80" s="40">
        <v>3.6345981069234326E-2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42.85</v>
      </c>
      <c r="F81" s="37">
        <v>42.716666666666669</v>
      </c>
      <c r="G81" s="38">
        <v>42.233333333333334</v>
      </c>
      <c r="H81" s="38">
        <v>41.616666666666667</v>
      </c>
      <c r="I81" s="38">
        <v>41.133333333333333</v>
      </c>
      <c r="J81" s="38">
        <v>43.333333333333336</v>
      </c>
      <c r="K81" s="38">
        <v>43.81666666666667</v>
      </c>
      <c r="L81" s="38">
        <v>44.433333333333337</v>
      </c>
      <c r="M81" s="28">
        <v>43.2</v>
      </c>
      <c r="N81" s="28">
        <v>42.1</v>
      </c>
      <c r="O81" s="39">
        <v>155025000</v>
      </c>
      <c r="P81" s="40">
        <v>6.5741417092768442E-3</v>
      </c>
    </row>
    <row r="82" spans="1:16" ht="12.75" customHeight="1">
      <c r="A82" s="28">
        <v>72</v>
      </c>
      <c r="B82" s="29" t="s">
        <v>44</v>
      </c>
      <c r="C82" s="30" t="s">
        <v>365</v>
      </c>
      <c r="D82" s="31">
        <v>44924</v>
      </c>
      <c r="E82" s="37">
        <v>570.65</v>
      </c>
      <c r="F82" s="37">
        <v>571.01666666666677</v>
      </c>
      <c r="G82" s="38">
        <v>567.03333333333353</v>
      </c>
      <c r="H82" s="38">
        <v>563.41666666666674</v>
      </c>
      <c r="I82" s="38">
        <v>559.43333333333351</v>
      </c>
      <c r="J82" s="38">
        <v>574.63333333333355</v>
      </c>
      <c r="K82" s="38">
        <v>578.6166666666669</v>
      </c>
      <c r="L82" s="38">
        <v>582.23333333333358</v>
      </c>
      <c r="M82" s="28">
        <v>575</v>
      </c>
      <c r="N82" s="28">
        <v>567.4</v>
      </c>
      <c r="O82" s="39">
        <v>6592300</v>
      </c>
      <c r="P82" s="40">
        <v>-1.4765883038663299E-2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895.8</v>
      </c>
      <c r="F83" s="37">
        <v>898.7833333333333</v>
      </c>
      <c r="G83" s="38">
        <v>887.51666666666665</v>
      </c>
      <c r="H83" s="38">
        <v>879.23333333333335</v>
      </c>
      <c r="I83" s="38">
        <v>867.9666666666667</v>
      </c>
      <c r="J83" s="38">
        <v>907.06666666666661</v>
      </c>
      <c r="K83" s="38">
        <v>918.33333333333326</v>
      </c>
      <c r="L83" s="38">
        <v>926.61666666666656</v>
      </c>
      <c r="M83" s="28">
        <v>910.05</v>
      </c>
      <c r="N83" s="28">
        <v>890.5</v>
      </c>
      <c r="O83" s="39">
        <v>5209000</v>
      </c>
      <c r="P83" s="40">
        <v>2.1161985378991919E-3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1279.6500000000001</v>
      </c>
      <c r="F84" s="37">
        <v>1284.4333333333334</v>
      </c>
      <c r="G84" s="38">
        <v>1251.9166666666667</v>
      </c>
      <c r="H84" s="38">
        <v>1224.1833333333334</v>
      </c>
      <c r="I84" s="38">
        <v>1191.6666666666667</v>
      </c>
      <c r="J84" s="38">
        <v>1312.1666666666667</v>
      </c>
      <c r="K84" s="38">
        <v>1344.6833333333332</v>
      </c>
      <c r="L84" s="38">
        <v>1372.4166666666667</v>
      </c>
      <c r="M84" s="28">
        <v>1316.95</v>
      </c>
      <c r="N84" s="28">
        <v>1256.7</v>
      </c>
      <c r="O84" s="39">
        <v>4094225</v>
      </c>
      <c r="P84" s="40">
        <v>3.1362373967970071E-2</v>
      </c>
    </row>
    <row r="85" spans="1:16" ht="12.75" customHeight="1">
      <c r="A85" s="28">
        <v>75</v>
      </c>
      <c r="B85" s="29" t="s">
        <v>47</v>
      </c>
      <c r="C85" s="214" t="s">
        <v>109</v>
      </c>
      <c r="D85" s="31">
        <v>44924</v>
      </c>
      <c r="E85" s="37">
        <v>324.14999999999998</v>
      </c>
      <c r="F85" s="37">
        <v>324.09999999999997</v>
      </c>
      <c r="G85" s="38">
        <v>321.69999999999993</v>
      </c>
      <c r="H85" s="38">
        <v>319.24999999999994</v>
      </c>
      <c r="I85" s="38">
        <v>316.84999999999991</v>
      </c>
      <c r="J85" s="38">
        <v>326.54999999999995</v>
      </c>
      <c r="K85" s="38">
        <v>328.94999999999993</v>
      </c>
      <c r="L85" s="38">
        <v>331.4</v>
      </c>
      <c r="M85" s="28">
        <v>326.5</v>
      </c>
      <c r="N85" s="28">
        <v>321.64999999999998</v>
      </c>
      <c r="O85" s="39">
        <v>7598000</v>
      </c>
      <c r="P85" s="40">
        <v>1.6318887105403961E-2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1761.7</v>
      </c>
      <c r="F86" s="37">
        <v>1754.9666666666665</v>
      </c>
      <c r="G86" s="38">
        <v>1739.133333333333</v>
      </c>
      <c r="H86" s="38">
        <v>1716.5666666666666</v>
      </c>
      <c r="I86" s="38">
        <v>1700.7333333333331</v>
      </c>
      <c r="J86" s="38">
        <v>1777.5333333333328</v>
      </c>
      <c r="K86" s="38">
        <v>1793.3666666666663</v>
      </c>
      <c r="L86" s="38">
        <v>1815.9333333333327</v>
      </c>
      <c r="M86" s="28">
        <v>1770.8</v>
      </c>
      <c r="N86" s="28">
        <v>1732.4</v>
      </c>
      <c r="O86" s="39">
        <v>7256100</v>
      </c>
      <c r="P86" s="40">
        <v>-2.3510971786833857E-3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525.54999999999995</v>
      </c>
      <c r="F87" s="37">
        <v>523.5333333333333</v>
      </c>
      <c r="G87" s="38">
        <v>520.06666666666661</v>
      </c>
      <c r="H87" s="38">
        <v>514.58333333333326</v>
      </c>
      <c r="I87" s="38">
        <v>511.11666666666656</v>
      </c>
      <c r="J87" s="38">
        <v>529.01666666666665</v>
      </c>
      <c r="K87" s="38">
        <v>532.48333333333335</v>
      </c>
      <c r="L87" s="38">
        <v>537.9666666666667</v>
      </c>
      <c r="M87" s="28">
        <v>527</v>
      </c>
      <c r="N87" s="28">
        <v>518.04999999999995</v>
      </c>
      <c r="O87" s="39">
        <v>4818750</v>
      </c>
      <c r="P87" s="40">
        <v>2.3400936037441498E-3</v>
      </c>
    </row>
    <row r="88" spans="1:16" ht="12.75" customHeight="1">
      <c r="A88" s="28">
        <v>78</v>
      </c>
      <c r="B88" s="29" t="s">
        <v>44</v>
      </c>
      <c r="C88" s="30" t="s">
        <v>259</v>
      </c>
      <c r="D88" s="31">
        <v>44924</v>
      </c>
      <c r="E88" s="37">
        <v>2664.95</v>
      </c>
      <c r="F88" s="37">
        <v>2650.6166666666663</v>
      </c>
      <c r="G88" s="38">
        <v>2626.3833333333328</v>
      </c>
      <c r="H88" s="38">
        <v>2587.8166666666666</v>
      </c>
      <c r="I88" s="38">
        <v>2563.583333333333</v>
      </c>
      <c r="J88" s="38">
        <v>2689.1833333333325</v>
      </c>
      <c r="K88" s="38">
        <v>2713.4166666666661</v>
      </c>
      <c r="L88" s="38">
        <v>2751.9833333333322</v>
      </c>
      <c r="M88" s="28">
        <v>2674.85</v>
      </c>
      <c r="N88" s="28">
        <v>2612.0500000000002</v>
      </c>
      <c r="O88" s="39">
        <v>3766250</v>
      </c>
      <c r="P88" s="40">
        <v>-8.333552752837094E-3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1175.9000000000001</v>
      </c>
      <c r="F89" s="37">
        <v>1171.7333333333333</v>
      </c>
      <c r="G89" s="38">
        <v>1164.5166666666667</v>
      </c>
      <c r="H89" s="38">
        <v>1153.1333333333332</v>
      </c>
      <c r="I89" s="38">
        <v>1145.9166666666665</v>
      </c>
      <c r="J89" s="38">
        <v>1183.1166666666668</v>
      </c>
      <c r="K89" s="38">
        <v>1190.3333333333335</v>
      </c>
      <c r="L89" s="38">
        <v>1201.7166666666669</v>
      </c>
      <c r="M89" s="28">
        <v>1178.95</v>
      </c>
      <c r="N89" s="28">
        <v>1160.3499999999999</v>
      </c>
      <c r="O89" s="39">
        <v>5080000</v>
      </c>
      <c r="P89" s="40">
        <v>-3.8789025543992432E-2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1034.1500000000001</v>
      </c>
      <c r="F90" s="37">
        <v>1028.3833333333334</v>
      </c>
      <c r="G90" s="38">
        <v>1020.7666666666669</v>
      </c>
      <c r="H90" s="38">
        <v>1007.3833333333334</v>
      </c>
      <c r="I90" s="38">
        <v>999.76666666666688</v>
      </c>
      <c r="J90" s="38">
        <v>1041.7666666666669</v>
      </c>
      <c r="K90" s="38">
        <v>1049.3833333333332</v>
      </c>
      <c r="L90" s="38">
        <v>1062.7666666666669</v>
      </c>
      <c r="M90" s="28">
        <v>1036</v>
      </c>
      <c r="N90" s="28">
        <v>1015</v>
      </c>
      <c r="O90" s="39">
        <v>10698800</v>
      </c>
      <c r="P90" s="40">
        <v>1.9632223022053531E-4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2704</v>
      </c>
      <c r="F91" s="37">
        <v>2698.4833333333331</v>
      </c>
      <c r="G91" s="38">
        <v>2688.3166666666662</v>
      </c>
      <c r="H91" s="38">
        <v>2672.6333333333332</v>
      </c>
      <c r="I91" s="38">
        <v>2662.4666666666662</v>
      </c>
      <c r="J91" s="38">
        <v>2714.1666666666661</v>
      </c>
      <c r="K91" s="38">
        <v>2724.333333333333</v>
      </c>
      <c r="L91" s="38">
        <v>2740.016666666666</v>
      </c>
      <c r="M91" s="28">
        <v>2708.65</v>
      </c>
      <c r="N91" s="28">
        <v>2682.8</v>
      </c>
      <c r="O91" s="39">
        <v>15404700</v>
      </c>
      <c r="P91" s="40">
        <v>-3.9343710244705531E-2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2270.15</v>
      </c>
      <c r="F92" s="37">
        <v>2270.9333333333338</v>
      </c>
      <c r="G92" s="38">
        <v>2233.3166666666675</v>
      </c>
      <c r="H92" s="38">
        <v>2196.4833333333336</v>
      </c>
      <c r="I92" s="38">
        <v>2158.8666666666672</v>
      </c>
      <c r="J92" s="38">
        <v>2307.7666666666678</v>
      </c>
      <c r="K92" s="38">
        <v>2345.3833333333337</v>
      </c>
      <c r="L92" s="38">
        <v>2382.2166666666681</v>
      </c>
      <c r="M92" s="28">
        <v>2308.5500000000002</v>
      </c>
      <c r="N92" s="28">
        <v>2234.1</v>
      </c>
      <c r="O92" s="39">
        <v>1885800</v>
      </c>
      <c r="P92" s="40">
        <v>4.33195020746888E-2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1641.05</v>
      </c>
      <c r="F93" s="37">
        <v>1638.6333333333332</v>
      </c>
      <c r="G93" s="38">
        <v>1634.0166666666664</v>
      </c>
      <c r="H93" s="38">
        <v>1626.9833333333331</v>
      </c>
      <c r="I93" s="38">
        <v>1622.3666666666663</v>
      </c>
      <c r="J93" s="38">
        <v>1645.6666666666665</v>
      </c>
      <c r="K93" s="38">
        <v>1650.2833333333333</v>
      </c>
      <c r="L93" s="38">
        <v>1657.3166666666666</v>
      </c>
      <c r="M93" s="28">
        <v>1643.25</v>
      </c>
      <c r="N93" s="28">
        <v>1631.6</v>
      </c>
      <c r="O93" s="39">
        <v>58637700</v>
      </c>
      <c r="P93" s="40">
        <v>-4.8072884093009359E-3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581.29999999999995</v>
      </c>
      <c r="F94" s="37">
        <v>582.30000000000007</v>
      </c>
      <c r="G94" s="38">
        <v>577.50000000000011</v>
      </c>
      <c r="H94" s="38">
        <v>573.70000000000005</v>
      </c>
      <c r="I94" s="38">
        <v>568.90000000000009</v>
      </c>
      <c r="J94" s="38">
        <v>586.10000000000014</v>
      </c>
      <c r="K94" s="38">
        <v>590.90000000000009</v>
      </c>
      <c r="L94" s="38">
        <v>594.70000000000016</v>
      </c>
      <c r="M94" s="28">
        <v>587.1</v>
      </c>
      <c r="N94" s="28">
        <v>578.5</v>
      </c>
      <c r="O94" s="39">
        <v>14573900</v>
      </c>
      <c r="P94" s="40">
        <v>1.5638175546186277E-2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2767.85</v>
      </c>
      <c r="F95" s="37">
        <v>2768.8166666666671</v>
      </c>
      <c r="G95" s="38">
        <v>2741.6333333333341</v>
      </c>
      <c r="H95" s="38">
        <v>2715.416666666667</v>
      </c>
      <c r="I95" s="38">
        <v>2688.233333333334</v>
      </c>
      <c r="J95" s="38">
        <v>2795.0333333333342</v>
      </c>
      <c r="K95" s="38">
        <v>2822.2166666666676</v>
      </c>
      <c r="L95" s="38">
        <v>2848.4333333333343</v>
      </c>
      <c r="M95" s="28">
        <v>2796</v>
      </c>
      <c r="N95" s="28">
        <v>2742.6</v>
      </c>
      <c r="O95" s="39">
        <v>2695200</v>
      </c>
      <c r="P95" s="40">
        <v>-1.7282870269087727E-2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457.15</v>
      </c>
      <c r="F96" s="37">
        <v>453.38333333333338</v>
      </c>
      <c r="G96" s="38">
        <v>447.86666666666679</v>
      </c>
      <c r="H96" s="38">
        <v>438.58333333333343</v>
      </c>
      <c r="I96" s="38">
        <v>433.06666666666683</v>
      </c>
      <c r="J96" s="38">
        <v>462.66666666666674</v>
      </c>
      <c r="K96" s="38">
        <v>468.18333333333328</v>
      </c>
      <c r="L96" s="38">
        <v>477.4666666666667</v>
      </c>
      <c r="M96" s="28">
        <v>458.9</v>
      </c>
      <c r="N96" s="28">
        <v>444.1</v>
      </c>
      <c r="O96" s="39">
        <v>19054125</v>
      </c>
      <c r="P96" s="40">
        <v>-2.7414366177230598E-4</v>
      </c>
    </row>
    <row r="97" spans="1:16" ht="12.75" customHeight="1">
      <c r="A97" s="28">
        <v>87</v>
      </c>
      <c r="B97" s="29" t="s">
        <v>119</v>
      </c>
      <c r="C97" s="30" t="s">
        <v>374</v>
      </c>
      <c r="D97" s="31">
        <v>44924</v>
      </c>
      <c r="E97" s="37">
        <v>112.5</v>
      </c>
      <c r="F97" s="37">
        <v>112.03333333333335</v>
      </c>
      <c r="G97" s="38">
        <v>111.06666666666669</v>
      </c>
      <c r="H97" s="38">
        <v>109.63333333333334</v>
      </c>
      <c r="I97" s="38">
        <v>108.66666666666669</v>
      </c>
      <c r="J97" s="38">
        <v>113.4666666666667</v>
      </c>
      <c r="K97" s="38">
        <v>114.43333333333337</v>
      </c>
      <c r="L97" s="38">
        <v>115.8666666666667</v>
      </c>
      <c r="M97" s="28">
        <v>113</v>
      </c>
      <c r="N97" s="28">
        <v>110.6</v>
      </c>
      <c r="O97" s="39">
        <v>20902600</v>
      </c>
      <c r="P97" s="40">
        <v>6.5635187780201578E-3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242.45</v>
      </c>
      <c r="F98" s="37">
        <v>242.38333333333333</v>
      </c>
      <c r="G98" s="38">
        <v>240.06666666666666</v>
      </c>
      <c r="H98" s="38">
        <v>237.68333333333334</v>
      </c>
      <c r="I98" s="38">
        <v>235.36666666666667</v>
      </c>
      <c r="J98" s="38">
        <v>244.76666666666665</v>
      </c>
      <c r="K98" s="38">
        <v>247.08333333333331</v>
      </c>
      <c r="L98" s="38">
        <v>249.46666666666664</v>
      </c>
      <c r="M98" s="28">
        <v>244.7</v>
      </c>
      <c r="N98" s="28">
        <v>240</v>
      </c>
      <c r="O98" s="39">
        <v>23201100</v>
      </c>
      <c r="P98" s="40">
        <v>3.2192192192192194E-2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2684.2</v>
      </c>
      <c r="F99" s="37">
        <v>2689.65</v>
      </c>
      <c r="G99" s="38">
        <v>2659.55</v>
      </c>
      <c r="H99" s="38">
        <v>2634.9</v>
      </c>
      <c r="I99" s="38">
        <v>2604.8000000000002</v>
      </c>
      <c r="J99" s="38">
        <v>2714.3</v>
      </c>
      <c r="K99" s="38">
        <v>2744.3999999999996</v>
      </c>
      <c r="L99" s="38">
        <v>2769.05</v>
      </c>
      <c r="M99" s="28">
        <v>2719.75</v>
      </c>
      <c r="N99" s="28">
        <v>2665</v>
      </c>
      <c r="O99" s="39">
        <v>6988200</v>
      </c>
      <c r="P99" s="40">
        <v>-4.2746003248696251E-3</v>
      </c>
    </row>
    <row r="100" spans="1:16" ht="12.75" customHeight="1">
      <c r="A100" s="28">
        <v>90</v>
      </c>
      <c r="B100" s="29" t="s">
        <v>44</v>
      </c>
      <c r="C100" s="30" t="s">
        <v>375</v>
      </c>
      <c r="D100" s="31">
        <v>44924</v>
      </c>
      <c r="E100" s="37">
        <v>40441.699999999997</v>
      </c>
      <c r="F100" s="37">
        <v>40825.566666666666</v>
      </c>
      <c r="G100" s="38">
        <v>39861.133333333331</v>
      </c>
      <c r="H100" s="38">
        <v>39280.566666666666</v>
      </c>
      <c r="I100" s="38">
        <v>38316.133333333331</v>
      </c>
      <c r="J100" s="38">
        <v>41406.133333333331</v>
      </c>
      <c r="K100" s="38">
        <v>42370.566666666666</v>
      </c>
      <c r="L100" s="38">
        <v>42951.133333333331</v>
      </c>
      <c r="M100" s="28">
        <v>41790</v>
      </c>
      <c r="N100" s="28">
        <v>40245</v>
      </c>
      <c r="O100" s="39">
        <v>38985</v>
      </c>
      <c r="P100" s="40">
        <v>-2.6861089792785879E-3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153.75</v>
      </c>
      <c r="F101" s="37">
        <v>153.08333333333334</v>
      </c>
      <c r="G101" s="38">
        <v>151.16666666666669</v>
      </c>
      <c r="H101" s="38">
        <v>148.58333333333334</v>
      </c>
      <c r="I101" s="38">
        <v>146.66666666666669</v>
      </c>
      <c r="J101" s="38">
        <v>155.66666666666669</v>
      </c>
      <c r="K101" s="38">
        <v>157.58333333333337</v>
      </c>
      <c r="L101" s="38">
        <v>160.16666666666669</v>
      </c>
      <c r="M101" s="28">
        <v>155</v>
      </c>
      <c r="N101" s="28">
        <v>150.5</v>
      </c>
      <c r="O101" s="39">
        <v>46092000</v>
      </c>
      <c r="P101" s="40">
        <v>-2.7102330293819657E-2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912.3</v>
      </c>
      <c r="F102" s="37">
        <v>908.93333333333339</v>
      </c>
      <c r="G102" s="38">
        <v>902.91666666666674</v>
      </c>
      <c r="H102" s="38">
        <v>893.5333333333333</v>
      </c>
      <c r="I102" s="38">
        <v>887.51666666666665</v>
      </c>
      <c r="J102" s="38">
        <v>918.31666666666683</v>
      </c>
      <c r="K102" s="38">
        <v>924.33333333333348</v>
      </c>
      <c r="L102" s="38">
        <v>933.71666666666692</v>
      </c>
      <c r="M102" s="28">
        <v>914.95</v>
      </c>
      <c r="N102" s="28">
        <v>899.55</v>
      </c>
      <c r="O102" s="39">
        <v>69713650</v>
      </c>
      <c r="P102" s="40">
        <v>-6.7119305518401617E-3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1241.25</v>
      </c>
      <c r="F103" s="37">
        <v>1242.7333333333333</v>
      </c>
      <c r="G103" s="38">
        <v>1232.5166666666667</v>
      </c>
      <c r="H103" s="38">
        <v>1223.7833333333333</v>
      </c>
      <c r="I103" s="38">
        <v>1213.5666666666666</v>
      </c>
      <c r="J103" s="38">
        <v>1251.4666666666667</v>
      </c>
      <c r="K103" s="38">
        <v>1261.6833333333334</v>
      </c>
      <c r="L103" s="38">
        <v>1270.4166666666667</v>
      </c>
      <c r="M103" s="28">
        <v>1252.95</v>
      </c>
      <c r="N103" s="28">
        <v>1234</v>
      </c>
      <c r="O103" s="39">
        <v>3221075</v>
      </c>
      <c r="P103" s="40">
        <v>8.3821181479510377E-3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455.05</v>
      </c>
      <c r="F104" s="37">
        <v>453.35000000000008</v>
      </c>
      <c r="G104" s="38">
        <v>449.55000000000018</v>
      </c>
      <c r="H104" s="38">
        <v>444.05000000000013</v>
      </c>
      <c r="I104" s="38">
        <v>440.25000000000023</v>
      </c>
      <c r="J104" s="38">
        <v>458.85000000000014</v>
      </c>
      <c r="K104" s="38">
        <v>462.65</v>
      </c>
      <c r="L104" s="38">
        <v>468.15000000000009</v>
      </c>
      <c r="M104" s="28">
        <v>457.15</v>
      </c>
      <c r="N104" s="28">
        <v>447.85</v>
      </c>
      <c r="O104" s="39">
        <v>20023500</v>
      </c>
      <c r="P104" s="40">
        <v>-1.3158867450284616E-2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8.3000000000000007</v>
      </c>
      <c r="F105" s="37">
        <v>8.2666666666666675</v>
      </c>
      <c r="G105" s="38">
        <v>8.1333333333333346</v>
      </c>
      <c r="H105" s="38">
        <v>7.9666666666666668</v>
      </c>
      <c r="I105" s="38">
        <v>7.8333333333333339</v>
      </c>
      <c r="J105" s="38">
        <v>8.4333333333333353</v>
      </c>
      <c r="K105" s="38">
        <v>8.5666666666666682</v>
      </c>
      <c r="L105" s="38">
        <v>8.7333333333333361</v>
      </c>
      <c r="M105" s="28">
        <v>8.4</v>
      </c>
      <c r="N105" s="28">
        <v>8.1</v>
      </c>
      <c r="O105" s="39">
        <v>628950000</v>
      </c>
      <c r="P105" s="40">
        <v>6.1590145576707724E-3</v>
      </c>
    </row>
    <row r="106" spans="1:16" ht="12.75" customHeight="1">
      <c r="A106" s="28">
        <v>96</v>
      </c>
      <c r="B106" s="29" t="s">
        <v>63</v>
      </c>
      <c r="C106" s="30" t="s">
        <v>379</v>
      </c>
      <c r="D106" s="31">
        <v>44924</v>
      </c>
      <c r="E106" s="37">
        <v>84.25</v>
      </c>
      <c r="F106" s="37">
        <v>84.266666666666666</v>
      </c>
      <c r="G106" s="38">
        <v>82.133333333333326</v>
      </c>
      <c r="H106" s="38">
        <v>80.016666666666666</v>
      </c>
      <c r="I106" s="38">
        <v>77.883333333333326</v>
      </c>
      <c r="J106" s="38">
        <v>86.383333333333326</v>
      </c>
      <c r="K106" s="38">
        <v>88.51666666666668</v>
      </c>
      <c r="L106" s="38">
        <v>90.633333333333326</v>
      </c>
      <c r="M106" s="28">
        <v>86.4</v>
      </c>
      <c r="N106" s="28">
        <v>82.15</v>
      </c>
      <c r="O106" s="39">
        <v>107380000</v>
      </c>
      <c r="P106" s="40">
        <v>1.1015911872705019E-2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61.65</v>
      </c>
      <c r="F107" s="37">
        <v>61.699999999999996</v>
      </c>
      <c r="G107" s="38">
        <v>60.499999999999993</v>
      </c>
      <c r="H107" s="38">
        <v>59.349999999999994</v>
      </c>
      <c r="I107" s="38">
        <v>58.149999999999991</v>
      </c>
      <c r="J107" s="38">
        <v>62.849999999999994</v>
      </c>
      <c r="K107" s="38">
        <v>64.05</v>
      </c>
      <c r="L107" s="38">
        <v>65.199999999999989</v>
      </c>
      <c r="M107" s="28">
        <v>62.9</v>
      </c>
      <c r="N107" s="28">
        <v>60.55</v>
      </c>
      <c r="O107" s="39">
        <v>174435000</v>
      </c>
      <c r="P107" s="40">
        <v>1.1191460055096419E-3</v>
      </c>
    </row>
    <row r="108" spans="1:16" ht="12.75" customHeight="1">
      <c r="A108" s="28">
        <v>98</v>
      </c>
      <c r="B108" s="29" t="s">
        <v>44</v>
      </c>
      <c r="C108" s="30" t="s">
        <v>389</v>
      </c>
      <c r="D108" s="31">
        <v>44924</v>
      </c>
      <c r="E108" s="37">
        <v>144.5</v>
      </c>
      <c r="F108" s="37">
        <v>144.41666666666666</v>
      </c>
      <c r="G108" s="38">
        <v>142.93333333333331</v>
      </c>
      <c r="H108" s="38">
        <v>141.36666666666665</v>
      </c>
      <c r="I108" s="38">
        <v>139.8833333333333</v>
      </c>
      <c r="J108" s="38">
        <v>145.98333333333332</v>
      </c>
      <c r="K108" s="38">
        <v>147.46666666666667</v>
      </c>
      <c r="L108" s="38">
        <v>149.03333333333333</v>
      </c>
      <c r="M108" s="28">
        <v>145.9</v>
      </c>
      <c r="N108" s="28">
        <v>142.85</v>
      </c>
      <c r="O108" s="39">
        <v>53748750</v>
      </c>
      <c r="P108" s="40">
        <v>1.6164480680609713E-2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444.4</v>
      </c>
      <c r="F109" s="37">
        <v>442.7166666666667</v>
      </c>
      <c r="G109" s="38">
        <v>439.53333333333342</v>
      </c>
      <c r="H109" s="38">
        <v>434.66666666666674</v>
      </c>
      <c r="I109" s="38">
        <v>431.48333333333346</v>
      </c>
      <c r="J109" s="38">
        <v>447.58333333333337</v>
      </c>
      <c r="K109" s="38">
        <v>450.76666666666665</v>
      </c>
      <c r="L109" s="38">
        <v>455.63333333333333</v>
      </c>
      <c r="M109" s="28">
        <v>445.9</v>
      </c>
      <c r="N109" s="28">
        <v>437.85</v>
      </c>
      <c r="O109" s="39">
        <v>8625375</v>
      </c>
      <c r="P109" s="40">
        <v>7.0637341467330228E-3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325.7</v>
      </c>
      <c r="F110" s="37">
        <v>325.68333333333334</v>
      </c>
      <c r="G110" s="38">
        <v>321.61666666666667</v>
      </c>
      <c r="H110" s="38">
        <v>317.53333333333336</v>
      </c>
      <c r="I110" s="38">
        <v>313.4666666666667</v>
      </c>
      <c r="J110" s="38">
        <v>329.76666666666665</v>
      </c>
      <c r="K110" s="38">
        <v>333.83333333333337</v>
      </c>
      <c r="L110" s="38">
        <v>337.91666666666663</v>
      </c>
      <c r="M110" s="28">
        <v>329.75</v>
      </c>
      <c r="N110" s="28">
        <v>321.60000000000002</v>
      </c>
      <c r="O110" s="39">
        <v>33109024</v>
      </c>
      <c r="P110" s="40">
        <v>1.1266902185891424E-2</v>
      </c>
    </row>
    <row r="111" spans="1:16" ht="12.75" customHeight="1">
      <c r="A111" s="28">
        <v>101</v>
      </c>
      <c r="B111" s="29" t="s">
        <v>42</v>
      </c>
      <c r="C111" s="30" t="s">
        <v>386</v>
      </c>
      <c r="D111" s="31">
        <v>44924</v>
      </c>
      <c r="E111" s="37">
        <v>233.05</v>
      </c>
      <c r="F111" s="37">
        <v>231.61666666666667</v>
      </c>
      <c r="G111" s="38">
        <v>228.98333333333335</v>
      </c>
      <c r="H111" s="38">
        <v>224.91666666666669</v>
      </c>
      <c r="I111" s="38">
        <v>222.28333333333336</v>
      </c>
      <c r="J111" s="38">
        <v>235.68333333333334</v>
      </c>
      <c r="K111" s="38">
        <v>238.31666666666666</v>
      </c>
      <c r="L111" s="38">
        <v>242.38333333333333</v>
      </c>
      <c r="M111" s="28">
        <v>234.25</v>
      </c>
      <c r="N111" s="28">
        <v>227.55</v>
      </c>
      <c r="O111" s="39">
        <v>16135600</v>
      </c>
      <c r="P111" s="40">
        <v>-1.1371712864250177E-2</v>
      </c>
    </row>
    <row r="112" spans="1:16" ht="12.75" customHeight="1">
      <c r="A112" s="28">
        <v>102</v>
      </c>
      <c r="B112" s="29" t="s">
        <v>44</v>
      </c>
      <c r="C112" s="30" t="s">
        <v>262</v>
      </c>
      <c r="D112" s="31">
        <v>44924</v>
      </c>
      <c r="E112" s="37">
        <v>4507.8999999999996</v>
      </c>
      <c r="F112" s="37">
        <v>4508.4333333333334</v>
      </c>
      <c r="G112" s="38">
        <v>4451.4666666666672</v>
      </c>
      <c r="H112" s="38">
        <v>4395.0333333333338</v>
      </c>
      <c r="I112" s="38">
        <v>4338.0666666666675</v>
      </c>
      <c r="J112" s="38">
        <v>4564.8666666666668</v>
      </c>
      <c r="K112" s="38">
        <v>4621.8333333333321</v>
      </c>
      <c r="L112" s="38">
        <v>4678.2666666666664</v>
      </c>
      <c r="M112" s="28">
        <v>4565.3999999999996</v>
      </c>
      <c r="N112" s="28">
        <v>4452</v>
      </c>
      <c r="O112" s="39">
        <v>313350</v>
      </c>
      <c r="P112" s="40">
        <v>3.8270377733598412E-2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2067.9</v>
      </c>
      <c r="F113" s="37">
        <v>2061.8333333333335</v>
      </c>
      <c r="G113" s="38">
        <v>2018.666666666667</v>
      </c>
      <c r="H113" s="38">
        <v>1969.4333333333334</v>
      </c>
      <c r="I113" s="38">
        <v>1926.2666666666669</v>
      </c>
      <c r="J113" s="38">
        <v>2111.0666666666671</v>
      </c>
      <c r="K113" s="38">
        <v>2154.233333333334</v>
      </c>
      <c r="L113" s="38">
        <v>2203.4666666666672</v>
      </c>
      <c r="M113" s="28">
        <v>2105</v>
      </c>
      <c r="N113" s="28">
        <v>2012.6</v>
      </c>
      <c r="O113" s="39">
        <v>3227100</v>
      </c>
      <c r="P113" s="40">
        <v>2.2360942886425045E-3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1232.2</v>
      </c>
      <c r="F114" s="37">
        <v>1227.1166666666668</v>
      </c>
      <c r="G114" s="38">
        <v>1217.2833333333335</v>
      </c>
      <c r="H114" s="38">
        <v>1202.3666666666668</v>
      </c>
      <c r="I114" s="38">
        <v>1192.5333333333335</v>
      </c>
      <c r="J114" s="38">
        <v>1242.0333333333335</v>
      </c>
      <c r="K114" s="38">
        <v>1251.8666666666666</v>
      </c>
      <c r="L114" s="38">
        <v>1266.7833333333335</v>
      </c>
      <c r="M114" s="28">
        <v>1236.95</v>
      </c>
      <c r="N114" s="28">
        <v>1212.2</v>
      </c>
      <c r="O114" s="39">
        <v>27174600</v>
      </c>
      <c r="P114" s="40">
        <v>-8.5700213429650302E-3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192.2</v>
      </c>
      <c r="F115" s="37">
        <v>192.81666666666669</v>
      </c>
      <c r="G115" s="38">
        <v>188.58333333333337</v>
      </c>
      <c r="H115" s="38">
        <v>184.96666666666667</v>
      </c>
      <c r="I115" s="38">
        <v>180.73333333333335</v>
      </c>
      <c r="J115" s="38">
        <v>196.43333333333339</v>
      </c>
      <c r="K115" s="38">
        <v>200.66666666666669</v>
      </c>
      <c r="L115" s="38">
        <v>204.28333333333342</v>
      </c>
      <c r="M115" s="28">
        <v>197.05</v>
      </c>
      <c r="N115" s="28">
        <v>189.2</v>
      </c>
      <c r="O115" s="39">
        <v>15377600</v>
      </c>
      <c r="P115" s="40">
        <v>4.1532334534420637E-2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1511.75</v>
      </c>
      <c r="F116" s="37">
        <v>1504.9333333333334</v>
      </c>
      <c r="G116" s="38">
        <v>1492.4666666666667</v>
      </c>
      <c r="H116" s="38">
        <v>1473.1833333333334</v>
      </c>
      <c r="I116" s="38">
        <v>1460.7166666666667</v>
      </c>
      <c r="J116" s="38">
        <v>1524.2166666666667</v>
      </c>
      <c r="K116" s="38">
        <v>1536.6833333333334</v>
      </c>
      <c r="L116" s="38">
        <v>1555.9666666666667</v>
      </c>
      <c r="M116" s="28">
        <v>1517.4</v>
      </c>
      <c r="N116" s="28">
        <v>1485.65</v>
      </c>
      <c r="O116" s="39">
        <v>32428600</v>
      </c>
      <c r="P116" s="40">
        <v>3.7390351555971002E-3</v>
      </c>
    </row>
    <row r="117" spans="1:16" ht="12.75" customHeight="1">
      <c r="A117" s="28">
        <v>107</v>
      </c>
      <c r="B117" s="29" t="s">
        <v>86</v>
      </c>
      <c r="C117" s="30" t="s">
        <v>394</v>
      </c>
      <c r="D117" s="31">
        <v>44924</v>
      </c>
      <c r="E117" s="37">
        <v>433.55</v>
      </c>
      <c r="F117" s="37">
        <v>430.09999999999997</v>
      </c>
      <c r="G117" s="38">
        <v>423.19999999999993</v>
      </c>
      <c r="H117" s="38">
        <v>412.84999999999997</v>
      </c>
      <c r="I117" s="38">
        <v>405.94999999999993</v>
      </c>
      <c r="J117" s="38">
        <v>440.44999999999993</v>
      </c>
      <c r="K117" s="38">
        <v>447.34999999999991</v>
      </c>
      <c r="L117" s="38">
        <v>457.69999999999993</v>
      </c>
      <c r="M117" s="28">
        <v>437</v>
      </c>
      <c r="N117" s="28">
        <v>419.75</v>
      </c>
      <c r="O117" s="39">
        <v>5569000</v>
      </c>
      <c r="P117" s="40">
        <v>3.1071283829423157E-3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77.95</v>
      </c>
      <c r="F118" s="37">
        <v>77.816666666666677</v>
      </c>
      <c r="G118" s="38">
        <v>77.28333333333336</v>
      </c>
      <c r="H118" s="38">
        <v>76.616666666666688</v>
      </c>
      <c r="I118" s="38">
        <v>76.083333333333371</v>
      </c>
      <c r="J118" s="38">
        <v>78.483333333333348</v>
      </c>
      <c r="K118" s="38">
        <v>79.01666666666668</v>
      </c>
      <c r="L118" s="38">
        <v>79.683333333333337</v>
      </c>
      <c r="M118" s="28">
        <v>78.349999999999994</v>
      </c>
      <c r="N118" s="28">
        <v>77.150000000000006</v>
      </c>
      <c r="O118" s="39">
        <v>84103500</v>
      </c>
      <c r="P118" s="40">
        <v>-1.3892104653855058E-3</v>
      </c>
    </row>
    <row r="119" spans="1:16" ht="12.75" customHeight="1">
      <c r="A119" s="28">
        <v>109</v>
      </c>
      <c r="B119" s="29" t="s">
        <v>47</v>
      </c>
      <c r="C119" s="30" t="s">
        <v>263</v>
      </c>
      <c r="D119" s="31">
        <v>44924</v>
      </c>
      <c r="E119" s="37">
        <v>874.25</v>
      </c>
      <c r="F119" s="37">
        <v>867.61666666666667</v>
      </c>
      <c r="G119" s="38">
        <v>858.0333333333333</v>
      </c>
      <c r="H119" s="38">
        <v>841.81666666666661</v>
      </c>
      <c r="I119" s="38">
        <v>832.23333333333323</v>
      </c>
      <c r="J119" s="38">
        <v>883.83333333333337</v>
      </c>
      <c r="K119" s="38">
        <v>893.41666666666663</v>
      </c>
      <c r="L119" s="38">
        <v>909.63333333333344</v>
      </c>
      <c r="M119" s="28">
        <v>877.2</v>
      </c>
      <c r="N119" s="28">
        <v>851.4</v>
      </c>
      <c r="O119" s="39">
        <v>1881750</v>
      </c>
      <c r="P119" s="40">
        <v>-7.8821110349554489E-3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675.05</v>
      </c>
      <c r="F120" s="37">
        <v>673.88333333333333</v>
      </c>
      <c r="G120" s="38">
        <v>669.26666666666665</v>
      </c>
      <c r="H120" s="38">
        <v>663.48333333333335</v>
      </c>
      <c r="I120" s="38">
        <v>658.86666666666667</v>
      </c>
      <c r="J120" s="38">
        <v>679.66666666666663</v>
      </c>
      <c r="K120" s="38">
        <v>684.28333333333319</v>
      </c>
      <c r="L120" s="38">
        <v>690.06666666666661</v>
      </c>
      <c r="M120" s="28">
        <v>678.5</v>
      </c>
      <c r="N120" s="28">
        <v>668.1</v>
      </c>
      <c r="O120" s="39">
        <v>20074250</v>
      </c>
      <c r="P120" s="40">
        <v>-1.3544309240228748E-2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340.6</v>
      </c>
      <c r="F121" s="37">
        <v>340.05</v>
      </c>
      <c r="G121" s="38">
        <v>337.90000000000003</v>
      </c>
      <c r="H121" s="38">
        <v>335.20000000000005</v>
      </c>
      <c r="I121" s="38">
        <v>333.05000000000007</v>
      </c>
      <c r="J121" s="38">
        <v>342.75</v>
      </c>
      <c r="K121" s="38">
        <v>344.9</v>
      </c>
      <c r="L121" s="38">
        <v>347.59999999999997</v>
      </c>
      <c r="M121" s="28">
        <v>342.2</v>
      </c>
      <c r="N121" s="28">
        <v>337.35</v>
      </c>
      <c r="O121" s="39">
        <v>75772800</v>
      </c>
      <c r="P121" s="40">
        <v>-1.1294599052172279E-2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547.29999999999995</v>
      </c>
      <c r="F122" s="37">
        <v>545.4</v>
      </c>
      <c r="G122" s="38">
        <v>539.54999999999995</v>
      </c>
      <c r="H122" s="38">
        <v>531.79999999999995</v>
      </c>
      <c r="I122" s="38">
        <v>525.94999999999993</v>
      </c>
      <c r="J122" s="38">
        <v>553.15</v>
      </c>
      <c r="K122" s="38">
        <v>559.00000000000011</v>
      </c>
      <c r="L122" s="38">
        <v>566.75</v>
      </c>
      <c r="M122" s="28">
        <v>551.25</v>
      </c>
      <c r="N122" s="28">
        <v>537.65</v>
      </c>
      <c r="O122" s="39">
        <v>22255000</v>
      </c>
      <c r="P122" s="40">
        <v>-3.0796797133098158E-3</v>
      </c>
    </row>
    <row r="123" spans="1:16" ht="12.75" customHeight="1">
      <c r="A123" s="28">
        <v>113</v>
      </c>
      <c r="B123" s="29" t="s">
        <v>42</v>
      </c>
      <c r="C123" s="30" t="s">
        <v>396</v>
      </c>
      <c r="D123" s="31">
        <v>44924</v>
      </c>
      <c r="E123" s="37">
        <v>3094.9</v>
      </c>
      <c r="F123" s="37">
        <v>3076.9</v>
      </c>
      <c r="G123" s="38">
        <v>3049</v>
      </c>
      <c r="H123" s="38">
        <v>3003.1</v>
      </c>
      <c r="I123" s="38">
        <v>2975.2</v>
      </c>
      <c r="J123" s="38">
        <v>3122.8</v>
      </c>
      <c r="K123" s="38">
        <v>3150.7000000000007</v>
      </c>
      <c r="L123" s="38">
        <v>3196.6000000000004</v>
      </c>
      <c r="M123" s="28">
        <v>3104.8</v>
      </c>
      <c r="N123" s="28">
        <v>3031</v>
      </c>
      <c r="O123" s="39">
        <v>595250</v>
      </c>
      <c r="P123" s="40">
        <v>-2.5136154168412233E-3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745.25</v>
      </c>
      <c r="F124" s="37">
        <v>742.4</v>
      </c>
      <c r="G124" s="38">
        <v>737.15</v>
      </c>
      <c r="H124" s="38">
        <v>729.05</v>
      </c>
      <c r="I124" s="38">
        <v>723.8</v>
      </c>
      <c r="J124" s="38">
        <v>750.5</v>
      </c>
      <c r="K124" s="38">
        <v>755.75</v>
      </c>
      <c r="L124" s="38">
        <v>763.85</v>
      </c>
      <c r="M124" s="28">
        <v>747.65</v>
      </c>
      <c r="N124" s="28">
        <v>734.3</v>
      </c>
      <c r="O124" s="39">
        <v>22511250</v>
      </c>
      <c r="P124" s="40">
        <v>-1.0327022375215147E-2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522.5</v>
      </c>
      <c r="F125" s="37">
        <v>520.11666666666667</v>
      </c>
      <c r="G125" s="38">
        <v>516.68333333333339</v>
      </c>
      <c r="H125" s="38">
        <v>510.86666666666667</v>
      </c>
      <c r="I125" s="38">
        <v>507.43333333333339</v>
      </c>
      <c r="J125" s="38">
        <v>525.93333333333339</v>
      </c>
      <c r="K125" s="38">
        <v>529.36666666666656</v>
      </c>
      <c r="L125" s="38">
        <v>535.18333333333339</v>
      </c>
      <c r="M125" s="28">
        <v>523.54999999999995</v>
      </c>
      <c r="N125" s="28">
        <v>514.29999999999995</v>
      </c>
      <c r="O125" s="39">
        <v>16918750</v>
      </c>
      <c r="P125" s="40">
        <v>3.6333975975085275E-3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1854.35</v>
      </c>
      <c r="F126" s="37">
        <v>1853.7666666666664</v>
      </c>
      <c r="G126" s="38">
        <v>1843.6833333333329</v>
      </c>
      <c r="H126" s="38">
        <v>1833.0166666666664</v>
      </c>
      <c r="I126" s="38">
        <v>1822.9333333333329</v>
      </c>
      <c r="J126" s="38">
        <v>1864.4333333333329</v>
      </c>
      <c r="K126" s="38">
        <v>1874.5166666666664</v>
      </c>
      <c r="L126" s="38">
        <v>1885.1833333333329</v>
      </c>
      <c r="M126" s="28">
        <v>1863.85</v>
      </c>
      <c r="N126" s="28">
        <v>1843.1</v>
      </c>
      <c r="O126" s="39">
        <v>31151600</v>
      </c>
      <c r="P126" s="40">
        <v>1.0154241645244217E-3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91.7</v>
      </c>
      <c r="F127" s="37">
        <v>91.75</v>
      </c>
      <c r="G127" s="38">
        <v>90.15</v>
      </c>
      <c r="H127" s="38">
        <v>88.600000000000009</v>
      </c>
      <c r="I127" s="38">
        <v>87.000000000000014</v>
      </c>
      <c r="J127" s="38">
        <v>93.3</v>
      </c>
      <c r="K127" s="38">
        <v>94.899999999999991</v>
      </c>
      <c r="L127" s="38">
        <v>96.449999999999989</v>
      </c>
      <c r="M127" s="28">
        <v>93.35</v>
      </c>
      <c r="N127" s="28">
        <v>90.2</v>
      </c>
      <c r="O127" s="39">
        <v>64270648</v>
      </c>
      <c r="P127" s="40">
        <v>2.1705206412257056E-2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2291.6</v>
      </c>
      <c r="F128" s="37">
        <v>2281.6666666666665</v>
      </c>
      <c r="G128" s="38">
        <v>2252.333333333333</v>
      </c>
      <c r="H128" s="38">
        <v>2213.0666666666666</v>
      </c>
      <c r="I128" s="38">
        <v>2183.7333333333331</v>
      </c>
      <c r="J128" s="38">
        <v>2320.9333333333329</v>
      </c>
      <c r="K128" s="38">
        <v>2350.266666666666</v>
      </c>
      <c r="L128" s="38">
        <v>2389.5333333333328</v>
      </c>
      <c r="M128" s="28">
        <v>2311</v>
      </c>
      <c r="N128" s="28">
        <v>2242.4</v>
      </c>
      <c r="O128" s="39">
        <v>1591500</v>
      </c>
      <c r="P128" s="40">
        <v>-2.819548872180451E-3</v>
      </c>
    </row>
    <row r="129" spans="1:16" ht="12.75" customHeight="1">
      <c r="A129" s="28">
        <v>119</v>
      </c>
      <c r="B129" s="29" t="s">
        <v>47</v>
      </c>
      <c r="C129" s="30" t="s">
        <v>265</v>
      </c>
      <c r="D129" s="31">
        <v>44924</v>
      </c>
      <c r="E129" s="37">
        <v>387.3</v>
      </c>
      <c r="F129" s="37">
        <v>384.76666666666665</v>
      </c>
      <c r="G129" s="38">
        <v>379.5333333333333</v>
      </c>
      <c r="H129" s="38">
        <v>371.76666666666665</v>
      </c>
      <c r="I129" s="38">
        <v>366.5333333333333</v>
      </c>
      <c r="J129" s="38">
        <v>392.5333333333333</v>
      </c>
      <c r="K129" s="38">
        <v>397.76666666666665</v>
      </c>
      <c r="L129" s="38">
        <v>405.5333333333333</v>
      </c>
      <c r="M129" s="28">
        <v>390</v>
      </c>
      <c r="N129" s="28">
        <v>377</v>
      </c>
      <c r="O129" s="39">
        <v>11568300</v>
      </c>
      <c r="P129" s="40">
        <v>2.1005622092971944E-2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414.05</v>
      </c>
      <c r="F130" s="37">
        <v>411.5</v>
      </c>
      <c r="G130" s="38">
        <v>408.3</v>
      </c>
      <c r="H130" s="38">
        <v>402.55</v>
      </c>
      <c r="I130" s="38">
        <v>399.35</v>
      </c>
      <c r="J130" s="38">
        <v>417.25</v>
      </c>
      <c r="K130" s="38">
        <v>420.45000000000005</v>
      </c>
      <c r="L130" s="38">
        <v>426.2</v>
      </c>
      <c r="M130" s="28">
        <v>414.7</v>
      </c>
      <c r="N130" s="28">
        <v>405.75</v>
      </c>
      <c r="O130" s="39">
        <v>11026000</v>
      </c>
      <c r="P130" s="40">
        <v>-5.9502344031734586E-3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2161.6</v>
      </c>
      <c r="F131" s="37">
        <v>2159.9833333333331</v>
      </c>
      <c r="G131" s="38">
        <v>2139.0666666666662</v>
      </c>
      <c r="H131" s="38">
        <v>2116.5333333333328</v>
      </c>
      <c r="I131" s="38">
        <v>2095.6166666666659</v>
      </c>
      <c r="J131" s="38">
        <v>2182.5166666666664</v>
      </c>
      <c r="K131" s="38">
        <v>2203.4333333333334</v>
      </c>
      <c r="L131" s="38">
        <v>2225.9666666666667</v>
      </c>
      <c r="M131" s="28">
        <v>2180.9</v>
      </c>
      <c r="N131" s="28">
        <v>2137.4499999999998</v>
      </c>
      <c r="O131" s="39">
        <v>7956600</v>
      </c>
      <c r="P131" s="40">
        <v>-3.4580663948747814E-2</v>
      </c>
    </row>
    <row r="132" spans="1:16" ht="12.75" customHeight="1">
      <c r="A132" s="28">
        <v>122</v>
      </c>
      <c r="B132" s="29" t="s">
        <v>86</v>
      </c>
      <c r="C132" s="30" t="s">
        <v>952</v>
      </c>
      <c r="D132" s="31">
        <v>44924</v>
      </c>
      <c r="E132" s="37">
        <v>4379.05</v>
      </c>
      <c r="F132" s="37">
        <v>4356.3166666666666</v>
      </c>
      <c r="G132" s="38">
        <v>4327.833333333333</v>
      </c>
      <c r="H132" s="38">
        <v>4276.6166666666668</v>
      </c>
      <c r="I132" s="38">
        <v>4248.1333333333332</v>
      </c>
      <c r="J132" s="38">
        <v>4407.5333333333328</v>
      </c>
      <c r="K132" s="38">
        <v>4436.0166666666664</v>
      </c>
      <c r="L132" s="38">
        <v>4487.2333333333327</v>
      </c>
      <c r="M132" s="28">
        <v>4384.8</v>
      </c>
      <c r="N132" s="28">
        <v>4305.1000000000004</v>
      </c>
      <c r="O132" s="39">
        <v>2247300</v>
      </c>
      <c r="P132" s="40">
        <v>-5.5754679410593387E-3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3958.1</v>
      </c>
      <c r="F133" s="37">
        <v>3946.3166666666671</v>
      </c>
      <c r="G133" s="38">
        <v>3915.8833333333341</v>
      </c>
      <c r="H133" s="38">
        <v>3873.666666666667</v>
      </c>
      <c r="I133" s="38">
        <v>3843.233333333334</v>
      </c>
      <c r="J133" s="38">
        <v>3988.5333333333342</v>
      </c>
      <c r="K133" s="38">
        <v>4018.9666666666676</v>
      </c>
      <c r="L133" s="38">
        <v>4061.1833333333343</v>
      </c>
      <c r="M133" s="28">
        <v>3976.75</v>
      </c>
      <c r="N133" s="28">
        <v>3904.1</v>
      </c>
      <c r="O133" s="39">
        <v>1124200</v>
      </c>
      <c r="P133" s="40">
        <v>-1.1257695690413369E-2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727.35</v>
      </c>
      <c r="F134" s="37">
        <v>726.61666666666667</v>
      </c>
      <c r="G134" s="38">
        <v>720.23333333333335</v>
      </c>
      <c r="H134" s="38">
        <v>713.11666666666667</v>
      </c>
      <c r="I134" s="38">
        <v>706.73333333333335</v>
      </c>
      <c r="J134" s="38">
        <v>733.73333333333335</v>
      </c>
      <c r="K134" s="38">
        <v>740.11666666666679</v>
      </c>
      <c r="L134" s="38">
        <v>747.23333333333335</v>
      </c>
      <c r="M134" s="28">
        <v>733</v>
      </c>
      <c r="N134" s="28">
        <v>719.5</v>
      </c>
      <c r="O134" s="39">
        <v>7080500</v>
      </c>
      <c r="P134" s="40">
        <v>1.5234613040828763E-2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1278.95</v>
      </c>
      <c r="F135" s="37">
        <v>1279.9833333333333</v>
      </c>
      <c r="G135" s="38">
        <v>1267.0166666666667</v>
      </c>
      <c r="H135" s="38">
        <v>1255.0833333333333</v>
      </c>
      <c r="I135" s="38">
        <v>1242.1166666666666</v>
      </c>
      <c r="J135" s="38">
        <v>1291.9166666666667</v>
      </c>
      <c r="K135" s="38">
        <v>1304.8833333333334</v>
      </c>
      <c r="L135" s="38">
        <v>1316.8166666666668</v>
      </c>
      <c r="M135" s="28">
        <v>1292.95</v>
      </c>
      <c r="N135" s="28">
        <v>1268.05</v>
      </c>
      <c r="O135" s="39">
        <v>10411100</v>
      </c>
      <c r="P135" s="40">
        <v>-2.7844957186744231E-2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235</v>
      </c>
      <c r="F136" s="37">
        <v>234.08333333333334</v>
      </c>
      <c r="G136" s="38">
        <v>231.4666666666667</v>
      </c>
      <c r="H136" s="38">
        <v>227.93333333333337</v>
      </c>
      <c r="I136" s="38">
        <v>225.31666666666672</v>
      </c>
      <c r="J136" s="38">
        <v>237.61666666666667</v>
      </c>
      <c r="K136" s="38">
        <v>240.23333333333329</v>
      </c>
      <c r="L136" s="38">
        <v>243.76666666666665</v>
      </c>
      <c r="M136" s="28">
        <v>236.7</v>
      </c>
      <c r="N136" s="28">
        <v>230.55</v>
      </c>
      <c r="O136" s="39">
        <v>22028000</v>
      </c>
      <c r="P136" s="40">
        <v>2.6659209545115584E-2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116.6</v>
      </c>
      <c r="F137" s="37">
        <v>116.51666666666665</v>
      </c>
      <c r="G137" s="38">
        <v>114.93333333333331</v>
      </c>
      <c r="H137" s="38">
        <v>113.26666666666665</v>
      </c>
      <c r="I137" s="38">
        <v>111.68333333333331</v>
      </c>
      <c r="J137" s="38">
        <v>118.18333333333331</v>
      </c>
      <c r="K137" s="38">
        <v>119.76666666666665</v>
      </c>
      <c r="L137" s="38">
        <v>121.43333333333331</v>
      </c>
      <c r="M137" s="28">
        <v>118.1</v>
      </c>
      <c r="N137" s="28">
        <v>114.85</v>
      </c>
      <c r="O137" s="39">
        <v>41274000</v>
      </c>
      <c r="P137" s="40">
        <v>-1.700485853100886E-2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527.04999999999995</v>
      </c>
      <c r="F138" s="37">
        <v>525.4666666666667</v>
      </c>
      <c r="G138" s="38">
        <v>521.83333333333337</v>
      </c>
      <c r="H138" s="38">
        <v>516.61666666666667</v>
      </c>
      <c r="I138" s="38">
        <v>512.98333333333335</v>
      </c>
      <c r="J138" s="38">
        <v>530.68333333333339</v>
      </c>
      <c r="K138" s="38">
        <v>534.31666666666661</v>
      </c>
      <c r="L138" s="38">
        <v>539.53333333333342</v>
      </c>
      <c r="M138" s="28">
        <v>529.1</v>
      </c>
      <c r="N138" s="28">
        <v>520.25</v>
      </c>
      <c r="O138" s="39">
        <v>8118000</v>
      </c>
      <c r="P138" s="40">
        <v>1.1815734370326054E-2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8540.65</v>
      </c>
      <c r="F139" s="37">
        <v>8531.0833333333339</v>
      </c>
      <c r="G139" s="38">
        <v>8477.6666666666679</v>
      </c>
      <c r="H139" s="38">
        <v>8414.6833333333343</v>
      </c>
      <c r="I139" s="38">
        <v>8361.2666666666682</v>
      </c>
      <c r="J139" s="38">
        <v>8594.0666666666675</v>
      </c>
      <c r="K139" s="38">
        <v>8647.4833333333354</v>
      </c>
      <c r="L139" s="38">
        <v>8710.4666666666672</v>
      </c>
      <c r="M139" s="28">
        <v>8584.5</v>
      </c>
      <c r="N139" s="28">
        <v>8468.1</v>
      </c>
      <c r="O139" s="39">
        <v>3613400</v>
      </c>
      <c r="P139" s="40">
        <v>1.1448565430370889E-2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920.4</v>
      </c>
      <c r="F140" s="37">
        <v>917.2833333333333</v>
      </c>
      <c r="G140" s="38">
        <v>912.11666666666656</v>
      </c>
      <c r="H140" s="38">
        <v>903.83333333333326</v>
      </c>
      <c r="I140" s="38">
        <v>898.66666666666652</v>
      </c>
      <c r="J140" s="38">
        <v>925.56666666666661</v>
      </c>
      <c r="K140" s="38">
        <v>930.73333333333335</v>
      </c>
      <c r="L140" s="38">
        <v>939.01666666666665</v>
      </c>
      <c r="M140" s="28">
        <v>922.45</v>
      </c>
      <c r="N140" s="28">
        <v>909</v>
      </c>
      <c r="O140" s="39">
        <v>15011250</v>
      </c>
      <c r="P140" s="40">
        <v>-5.3010850658494158E-3</v>
      </c>
    </row>
    <row r="141" spans="1:16" ht="12.75" customHeight="1">
      <c r="A141" s="28">
        <v>131</v>
      </c>
      <c r="B141" s="29" t="s">
        <v>44</v>
      </c>
      <c r="C141" s="30" t="s">
        <v>427</v>
      </c>
      <c r="D141" s="31">
        <v>44924</v>
      </c>
      <c r="E141" s="37">
        <v>1651.25</v>
      </c>
      <c r="F141" s="37">
        <v>1664.4833333333333</v>
      </c>
      <c r="G141" s="38">
        <v>1630.2166666666667</v>
      </c>
      <c r="H141" s="38">
        <v>1609.1833333333334</v>
      </c>
      <c r="I141" s="38">
        <v>1574.9166666666667</v>
      </c>
      <c r="J141" s="38">
        <v>1685.5166666666667</v>
      </c>
      <c r="K141" s="38">
        <v>1719.7833333333335</v>
      </c>
      <c r="L141" s="38">
        <v>1740.8166666666666</v>
      </c>
      <c r="M141" s="28">
        <v>1698.75</v>
      </c>
      <c r="N141" s="28">
        <v>1643.45</v>
      </c>
      <c r="O141" s="39">
        <v>1951600</v>
      </c>
      <c r="P141" s="40">
        <v>-4.2206517471535136E-2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1288.1500000000001</v>
      </c>
      <c r="F142" s="37">
        <v>1286.3833333333332</v>
      </c>
      <c r="G142" s="38">
        <v>1273.7166666666665</v>
      </c>
      <c r="H142" s="38">
        <v>1259.2833333333333</v>
      </c>
      <c r="I142" s="38">
        <v>1246.6166666666666</v>
      </c>
      <c r="J142" s="38">
        <v>1300.8166666666664</v>
      </c>
      <c r="K142" s="38">
        <v>1313.4833333333333</v>
      </c>
      <c r="L142" s="38">
        <v>1327.9166666666663</v>
      </c>
      <c r="M142" s="28">
        <v>1299.05</v>
      </c>
      <c r="N142" s="28">
        <v>1271.95</v>
      </c>
      <c r="O142" s="39">
        <v>1876500</v>
      </c>
      <c r="P142" s="40">
        <v>6.1068702290076333E-2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700.35</v>
      </c>
      <c r="F143" s="37">
        <v>703.70000000000016</v>
      </c>
      <c r="G143" s="38">
        <v>686.85000000000036</v>
      </c>
      <c r="H143" s="38">
        <v>673.35000000000025</v>
      </c>
      <c r="I143" s="38">
        <v>656.50000000000045</v>
      </c>
      <c r="J143" s="38">
        <v>717.20000000000027</v>
      </c>
      <c r="K143" s="38">
        <v>734.05</v>
      </c>
      <c r="L143" s="38">
        <v>747.55000000000018</v>
      </c>
      <c r="M143" s="28">
        <v>720.55</v>
      </c>
      <c r="N143" s="28">
        <v>690.2</v>
      </c>
      <c r="O143" s="39">
        <v>5606900</v>
      </c>
      <c r="P143" s="40">
        <v>3.6529680365296802E-2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912</v>
      </c>
      <c r="F144" s="37">
        <v>907.11666666666667</v>
      </c>
      <c r="G144" s="38">
        <v>897.23333333333335</v>
      </c>
      <c r="H144" s="38">
        <v>882.4666666666667</v>
      </c>
      <c r="I144" s="38">
        <v>872.58333333333337</v>
      </c>
      <c r="J144" s="38">
        <v>921.88333333333333</v>
      </c>
      <c r="K144" s="38">
        <v>931.76666666666677</v>
      </c>
      <c r="L144" s="38">
        <v>946.5333333333333</v>
      </c>
      <c r="M144" s="28">
        <v>917</v>
      </c>
      <c r="N144" s="28">
        <v>892.35</v>
      </c>
      <c r="O144" s="39">
        <v>3016800</v>
      </c>
      <c r="P144" s="40">
        <v>4.6337402885682576E-2</v>
      </c>
    </row>
    <row r="145" spans="1:16" ht="12.75" customHeight="1">
      <c r="A145" s="28">
        <v>135</v>
      </c>
      <c r="B145" s="29" t="s">
        <v>49</v>
      </c>
      <c r="C145" s="30" t="s">
        <v>808</v>
      </c>
      <c r="D145" s="31">
        <v>44924</v>
      </c>
      <c r="E145" s="37">
        <v>69.8</v>
      </c>
      <c r="F145" s="37">
        <v>69.8</v>
      </c>
      <c r="G145" s="38">
        <v>68.699999999999989</v>
      </c>
      <c r="H145" s="38">
        <v>67.599999999999994</v>
      </c>
      <c r="I145" s="38">
        <v>66.499999999999986</v>
      </c>
      <c r="J145" s="38">
        <v>70.899999999999991</v>
      </c>
      <c r="K145" s="38">
        <v>71.999999999999986</v>
      </c>
      <c r="L145" s="38">
        <v>73.099999999999994</v>
      </c>
      <c r="M145" s="28">
        <v>70.900000000000006</v>
      </c>
      <c r="N145" s="28">
        <v>68.7</v>
      </c>
      <c r="O145" s="39">
        <v>97915500</v>
      </c>
      <c r="P145" s="40">
        <v>1.5257558790593505E-2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44924</v>
      </c>
      <c r="E146" s="37">
        <v>1954.15</v>
      </c>
      <c r="F146" s="37">
        <v>1940.55</v>
      </c>
      <c r="G146" s="38">
        <v>1918.6999999999998</v>
      </c>
      <c r="H146" s="38">
        <v>1883.2499999999998</v>
      </c>
      <c r="I146" s="38">
        <v>1861.3999999999996</v>
      </c>
      <c r="J146" s="38">
        <v>1976</v>
      </c>
      <c r="K146" s="38">
        <v>1997.85</v>
      </c>
      <c r="L146" s="38">
        <v>2033.3000000000002</v>
      </c>
      <c r="M146" s="28">
        <v>1962.4</v>
      </c>
      <c r="N146" s="28">
        <v>1905.1</v>
      </c>
      <c r="O146" s="39">
        <v>2599525</v>
      </c>
      <c r="P146" s="40">
        <v>-2.941231378112982E-2</v>
      </c>
    </row>
    <row r="147" spans="1:16" ht="12.75" customHeight="1">
      <c r="A147" s="28">
        <v>137</v>
      </c>
      <c r="B147" s="29" t="s">
        <v>49</v>
      </c>
      <c r="C147" s="30" t="s">
        <v>159</v>
      </c>
      <c r="D147" s="31">
        <v>44924</v>
      </c>
      <c r="E147" s="37">
        <v>89376.15</v>
      </c>
      <c r="F147" s="37">
        <v>89369.75</v>
      </c>
      <c r="G147" s="38">
        <v>88665.1</v>
      </c>
      <c r="H147" s="38">
        <v>87954.05</v>
      </c>
      <c r="I147" s="38">
        <v>87249.400000000009</v>
      </c>
      <c r="J147" s="38">
        <v>90080.8</v>
      </c>
      <c r="K147" s="38">
        <v>90785.45</v>
      </c>
      <c r="L147" s="38">
        <v>91496.5</v>
      </c>
      <c r="M147" s="28">
        <v>90074.4</v>
      </c>
      <c r="N147" s="28">
        <v>88658.7</v>
      </c>
      <c r="O147" s="39">
        <v>55130</v>
      </c>
      <c r="P147" s="40">
        <v>2.1493422271632388E-2</v>
      </c>
    </row>
    <row r="148" spans="1:16" ht="12.75" customHeight="1">
      <c r="A148" s="28">
        <v>138</v>
      </c>
      <c r="B148" s="29" t="s">
        <v>63</v>
      </c>
      <c r="C148" s="30" t="s">
        <v>160</v>
      </c>
      <c r="D148" s="31">
        <v>44924</v>
      </c>
      <c r="E148" s="37">
        <v>1090.7</v>
      </c>
      <c r="F148" s="37">
        <v>1086.2833333333335</v>
      </c>
      <c r="G148" s="38">
        <v>1077.4666666666672</v>
      </c>
      <c r="H148" s="38">
        <v>1064.2333333333336</v>
      </c>
      <c r="I148" s="38">
        <v>1055.4166666666672</v>
      </c>
      <c r="J148" s="38">
        <v>1099.5166666666671</v>
      </c>
      <c r="K148" s="38">
        <v>1108.3333333333333</v>
      </c>
      <c r="L148" s="38">
        <v>1121.5666666666671</v>
      </c>
      <c r="M148" s="28">
        <v>1095.0999999999999</v>
      </c>
      <c r="N148" s="28">
        <v>1073.05</v>
      </c>
      <c r="O148" s="39">
        <v>7840475</v>
      </c>
      <c r="P148" s="40">
        <v>-6.0312751567244121E-3</v>
      </c>
    </row>
    <row r="149" spans="1:16" ht="12.75" customHeight="1">
      <c r="A149" s="28">
        <v>139</v>
      </c>
      <c r="B149" s="29" t="s">
        <v>119</v>
      </c>
      <c r="C149" s="30" t="s">
        <v>162</v>
      </c>
      <c r="D149" s="31">
        <v>44924</v>
      </c>
      <c r="E149" s="37">
        <v>78.3</v>
      </c>
      <c r="F149" s="37">
        <v>77.666666666666671</v>
      </c>
      <c r="G149" s="38">
        <v>76.933333333333337</v>
      </c>
      <c r="H149" s="38">
        <v>75.566666666666663</v>
      </c>
      <c r="I149" s="38">
        <v>74.833333333333329</v>
      </c>
      <c r="J149" s="38">
        <v>79.033333333333346</v>
      </c>
      <c r="K149" s="38">
        <v>79.766666666666666</v>
      </c>
      <c r="L149" s="38">
        <v>81.133333333333354</v>
      </c>
      <c r="M149" s="28">
        <v>78.400000000000006</v>
      </c>
      <c r="N149" s="28">
        <v>76.3</v>
      </c>
      <c r="O149" s="39">
        <v>60125750</v>
      </c>
      <c r="P149" s="40">
        <v>-1.2924170538308735E-2</v>
      </c>
    </row>
    <row r="150" spans="1:16" ht="12.75" customHeight="1">
      <c r="A150" s="28">
        <v>140</v>
      </c>
      <c r="B150" s="29" t="s">
        <v>44</v>
      </c>
      <c r="C150" s="30" t="s">
        <v>163</v>
      </c>
      <c r="D150" s="31">
        <v>44924</v>
      </c>
      <c r="E150" s="37">
        <v>4229.75</v>
      </c>
      <c r="F150" s="37">
        <v>4201.5333333333328</v>
      </c>
      <c r="G150" s="38">
        <v>4151.6666666666661</v>
      </c>
      <c r="H150" s="38">
        <v>4073.583333333333</v>
      </c>
      <c r="I150" s="38">
        <v>4023.7166666666662</v>
      </c>
      <c r="J150" s="38">
        <v>4279.6166666666659</v>
      </c>
      <c r="K150" s="38">
        <v>4329.4833333333327</v>
      </c>
      <c r="L150" s="38">
        <v>4407.5666666666657</v>
      </c>
      <c r="M150" s="28">
        <v>4251.3999999999996</v>
      </c>
      <c r="N150" s="28">
        <v>4123.45</v>
      </c>
      <c r="O150" s="39">
        <v>1098375</v>
      </c>
      <c r="P150" s="40">
        <v>-8.7986463620981382E-3</v>
      </c>
    </row>
    <row r="151" spans="1:16" ht="12.75" customHeight="1">
      <c r="A151" s="28">
        <v>141</v>
      </c>
      <c r="B151" s="29" t="s">
        <v>38</v>
      </c>
      <c r="C151" s="30" t="s">
        <v>164</v>
      </c>
      <c r="D151" s="31">
        <v>44924</v>
      </c>
      <c r="E151" s="37">
        <v>4226.8500000000004</v>
      </c>
      <c r="F151" s="37">
        <v>4188.0333333333328</v>
      </c>
      <c r="G151" s="38">
        <v>4141.1166666666659</v>
      </c>
      <c r="H151" s="38">
        <v>4055.3833333333332</v>
      </c>
      <c r="I151" s="38">
        <v>4008.4666666666662</v>
      </c>
      <c r="J151" s="38">
        <v>4273.7666666666655</v>
      </c>
      <c r="K151" s="38">
        <v>4320.6833333333334</v>
      </c>
      <c r="L151" s="38">
        <v>4406.4166666666652</v>
      </c>
      <c r="M151" s="28">
        <v>4234.95</v>
      </c>
      <c r="N151" s="28">
        <v>4102.3</v>
      </c>
      <c r="O151" s="39">
        <v>467775</v>
      </c>
      <c r="P151" s="40">
        <v>-1.5314177455004737E-2</v>
      </c>
    </row>
    <row r="152" spans="1:16" ht="12.75" customHeight="1">
      <c r="A152" s="28">
        <v>142</v>
      </c>
      <c r="B152" s="29" t="s">
        <v>56</v>
      </c>
      <c r="C152" s="30" t="s">
        <v>165</v>
      </c>
      <c r="D152" s="31">
        <v>44924</v>
      </c>
      <c r="E152" s="37">
        <v>20167.55</v>
      </c>
      <c r="F152" s="37">
        <v>20090</v>
      </c>
      <c r="G152" s="38">
        <v>19982.349999999999</v>
      </c>
      <c r="H152" s="38">
        <v>19797.149999999998</v>
      </c>
      <c r="I152" s="38">
        <v>19689.499999999996</v>
      </c>
      <c r="J152" s="38">
        <v>20275.2</v>
      </c>
      <c r="K152" s="38">
        <v>20382.850000000002</v>
      </c>
      <c r="L152" s="38">
        <v>20568.050000000003</v>
      </c>
      <c r="M152" s="28">
        <v>20197.650000000001</v>
      </c>
      <c r="N152" s="28">
        <v>19904.8</v>
      </c>
      <c r="O152" s="39">
        <v>255720</v>
      </c>
      <c r="P152" s="40">
        <v>-2.8419452887537992E-2</v>
      </c>
    </row>
    <row r="153" spans="1:16" ht="12.75" customHeight="1">
      <c r="A153" s="28">
        <v>143</v>
      </c>
      <c r="B153" s="29" t="s">
        <v>119</v>
      </c>
      <c r="C153" s="30" t="s">
        <v>166</v>
      </c>
      <c r="D153" s="31">
        <v>44924</v>
      </c>
      <c r="E153" s="37">
        <v>121.8</v>
      </c>
      <c r="F153" s="37">
        <v>122.2</v>
      </c>
      <c r="G153" s="38">
        <v>120</v>
      </c>
      <c r="H153" s="38">
        <v>118.2</v>
      </c>
      <c r="I153" s="38">
        <v>116</v>
      </c>
      <c r="J153" s="38">
        <v>124</v>
      </c>
      <c r="K153" s="38">
        <v>126.20000000000002</v>
      </c>
      <c r="L153" s="38">
        <v>128</v>
      </c>
      <c r="M153" s="28">
        <v>124.4</v>
      </c>
      <c r="N153" s="28">
        <v>120.4</v>
      </c>
      <c r="O153" s="39">
        <v>29725850</v>
      </c>
      <c r="P153" s="40">
        <v>-1.4123581754925925E-2</v>
      </c>
    </row>
    <row r="154" spans="1:16" ht="12.75" customHeight="1">
      <c r="A154" s="28">
        <v>144</v>
      </c>
      <c r="B154" s="29" t="s">
        <v>167</v>
      </c>
      <c r="C154" s="30" t="s">
        <v>168</v>
      </c>
      <c r="D154" s="31">
        <v>44924</v>
      </c>
      <c r="E154" s="37">
        <v>170.15</v>
      </c>
      <c r="F154" s="37">
        <v>170.23333333333335</v>
      </c>
      <c r="G154" s="38">
        <v>168.76666666666671</v>
      </c>
      <c r="H154" s="38">
        <v>167.38333333333335</v>
      </c>
      <c r="I154" s="38">
        <v>165.91666666666671</v>
      </c>
      <c r="J154" s="38">
        <v>171.6166666666667</v>
      </c>
      <c r="K154" s="38">
        <v>173.08333333333334</v>
      </c>
      <c r="L154" s="38">
        <v>174.4666666666667</v>
      </c>
      <c r="M154" s="28">
        <v>171.7</v>
      </c>
      <c r="N154" s="28">
        <v>168.85</v>
      </c>
      <c r="O154" s="39">
        <v>54856800</v>
      </c>
      <c r="P154" s="40">
        <v>3.1181789834736512E-4</v>
      </c>
    </row>
    <row r="155" spans="1:16" ht="12.75" customHeight="1">
      <c r="A155" s="28">
        <v>145</v>
      </c>
      <c r="B155" s="29" t="s">
        <v>96</v>
      </c>
      <c r="C155" s="30" t="s">
        <v>267</v>
      </c>
      <c r="D155" s="31">
        <v>44924</v>
      </c>
      <c r="E155" s="37">
        <v>881.25</v>
      </c>
      <c r="F155" s="37">
        <v>878.26666666666677</v>
      </c>
      <c r="G155" s="38">
        <v>868.48333333333358</v>
      </c>
      <c r="H155" s="38">
        <v>855.71666666666681</v>
      </c>
      <c r="I155" s="38">
        <v>845.93333333333362</v>
      </c>
      <c r="J155" s="38">
        <v>891.03333333333353</v>
      </c>
      <c r="K155" s="38">
        <v>900.81666666666661</v>
      </c>
      <c r="L155" s="38">
        <v>913.58333333333348</v>
      </c>
      <c r="M155" s="28">
        <v>888.05</v>
      </c>
      <c r="N155" s="28">
        <v>865.5</v>
      </c>
      <c r="O155" s="39">
        <v>6546400</v>
      </c>
      <c r="P155" s="40">
        <v>-2.1381227282446012E-4</v>
      </c>
    </row>
    <row r="156" spans="1:16" ht="12.75" customHeight="1">
      <c r="A156" s="28">
        <v>146</v>
      </c>
      <c r="B156" s="29" t="s">
        <v>86</v>
      </c>
      <c r="C156" s="30" t="s">
        <v>435</v>
      </c>
      <c r="D156" s="31">
        <v>44924</v>
      </c>
      <c r="E156" s="37">
        <v>3031.45</v>
      </c>
      <c r="F156" s="37">
        <v>3021.15</v>
      </c>
      <c r="G156" s="38">
        <v>3000.3</v>
      </c>
      <c r="H156" s="38">
        <v>2969.15</v>
      </c>
      <c r="I156" s="38">
        <v>2948.3</v>
      </c>
      <c r="J156" s="38">
        <v>3052.3</v>
      </c>
      <c r="K156" s="38">
        <v>3073.1499999999996</v>
      </c>
      <c r="L156" s="38">
        <v>3104.3</v>
      </c>
      <c r="M156" s="28">
        <v>3042</v>
      </c>
      <c r="N156" s="28">
        <v>2990</v>
      </c>
      <c r="O156" s="39">
        <v>575600</v>
      </c>
      <c r="P156" s="40">
        <v>0</v>
      </c>
    </row>
    <row r="157" spans="1:16" ht="12.75" customHeight="1">
      <c r="A157" s="28">
        <v>147</v>
      </c>
      <c r="B157" s="29" t="s">
        <v>79</v>
      </c>
      <c r="C157" s="30" t="s">
        <v>169</v>
      </c>
      <c r="D157" s="31">
        <v>44924</v>
      </c>
      <c r="E157" s="37">
        <v>146.05000000000001</v>
      </c>
      <c r="F157" s="37">
        <v>145.4</v>
      </c>
      <c r="G157" s="38">
        <v>144.10000000000002</v>
      </c>
      <c r="H157" s="38">
        <v>142.15</v>
      </c>
      <c r="I157" s="38">
        <v>140.85000000000002</v>
      </c>
      <c r="J157" s="38">
        <v>147.35000000000002</v>
      </c>
      <c r="K157" s="38">
        <v>148.65000000000003</v>
      </c>
      <c r="L157" s="38">
        <v>150.60000000000002</v>
      </c>
      <c r="M157" s="28">
        <v>146.69999999999999</v>
      </c>
      <c r="N157" s="28">
        <v>143.44999999999999</v>
      </c>
      <c r="O157" s="39">
        <v>34141800</v>
      </c>
      <c r="P157" s="40">
        <v>-3.6086956521739127E-2</v>
      </c>
    </row>
    <row r="158" spans="1:16" ht="12.75" customHeight="1">
      <c r="A158" s="28">
        <v>148</v>
      </c>
      <c r="B158" s="29" t="s">
        <v>40</v>
      </c>
      <c r="C158" s="30" t="s">
        <v>170</v>
      </c>
      <c r="D158" s="31">
        <v>44924</v>
      </c>
      <c r="E158" s="37">
        <v>43838.05</v>
      </c>
      <c r="F158" s="37">
        <v>43787.683333333327</v>
      </c>
      <c r="G158" s="38">
        <v>43415.366666666654</v>
      </c>
      <c r="H158" s="38">
        <v>42992.683333333327</v>
      </c>
      <c r="I158" s="38">
        <v>42620.366666666654</v>
      </c>
      <c r="J158" s="38">
        <v>44210.366666666654</v>
      </c>
      <c r="K158" s="38">
        <v>44582.68333333332</v>
      </c>
      <c r="L158" s="38">
        <v>45005.366666666654</v>
      </c>
      <c r="M158" s="28">
        <v>44160</v>
      </c>
      <c r="N158" s="28">
        <v>43365</v>
      </c>
      <c r="O158" s="39">
        <v>107010</v>
      </c>
      <c r="P158" s="40">
        <v>1.6849199663016006E-3</v>
      </c>
    </row>
    <row r="159" spans="1:16" ht="12.75" customHeight="1">
      <c r="A159" s="28">
        <v>149</v>
      </c>
      <c r="B159" s="29" t="s">
        <v>47</v>
      </c>
      <c r="C159" s="30" t="s">
        <v>171</v>
      </c>
      <c r="D159" s="31">
        <v>44924</v>
      </c>
      <c r="E159" s="37">
        <v>855.3</v>
      </c>
      <c r="F159" s="37">
        <v>858.5333333333333</v>
      </c>
      <c r="G159" s="38">
        <v>840.31666666666661</v>
      </c>
      <c r="H159" s="38">
        <v>825.33333333333326</v>
      </c>
      <c r="I159" s="38">
        <v>807.11666666666656</v>
      </c>
      <c r="J159" s="38">
        <v>873.51666666666665</v>
      </c>
      <c r="K159" s="38">
        <v>891.73333333333335</v>
      </c>
      <c r="L159" s="38">
        <v>906.7166666666667</v>
      </c>
      <c r="M159" s="28">
        <v>876.75</v>
      </c>
      <c r="N159" s="28">
        <v>843.55</v>
      </c>
      <c r="O159" s="39">
        <v>6916525</v>
      </c>
      <c r="P159" s="40">
        <v>3.9942112879884223E-2</v>
      </c>
    </row>
    <row r="160" spans="1:16" ht="12.75" customHeight="1">
      <c r="A160" s="28">
        <v>150</v>
      </c>
      <c r="B160" s="29" t="s">
        <v>86</v>
      </c>
      <c r="C160" s="30" t="s">
        <v>440</v>
      </c>
      <c r="D160" s="31">
        <v>44924</v>
      </c>
      <c r="E160" s="37">
        <v>3928.75</v>
      </c>
      <c r="F160" s="37">
        <v>3917.4333333333329</v>
      </c>
      <c r="G160" s="38">
        <v>3875.8666666666659</v>
      </c>
      <c r="H160" s="38">
        <v>3822.9833333333331</v>
      </c>
      <c r="I160" s="38">
        <v>3781.4166666666661</v>
      </c>
      <c r="J160" s="38">
        <v>3970.3166666666657</v>
      </c>
      <c r="K160" s="38">
        <v>4011.8833333333323</v>
      </c>
      <c r="L160" s="38">
        <v>4064.7666666666655</v>
      </c>
      <c r="M160" s="28">
        <v>3959</v>
      </c>
      <c r="N160" s="28">
        <v>3864.55</v>
      </c>
      <c r="O160" s="39">
        <v>658975</v>
      </c>
      <c r="P160" s="40">
        <v>2.7841684538896471E-2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44924</v>
      </c>
      <c r="E161" s="37">
        <v>213.65</v>
      </c>
      <c r="F161" s="37">
        <v>213.35</v>
      </c>
      <c r="G161" s="38">
        <v>211.54999999999998</v>
      </c>
      <c r="H161" s="38">
        <v>209.45</v>
      </c>
      <c r="I161" s="38">
        <v>207.64999999999998</v>
      </c>
      <c r="J161" s="38">
        <v>215.45</v>
      </c>
      <c r="K161" s="38">
        <v>217.25</v>
      </c>
      <c r="L161" s="38">
        <v>219.35</v>
      </c>
      <c r="M161" s="28">
        <v>215.15</v>
      </c>
      <c r="N161" s="28">
        <v>211.25</v>
      </c>
      <c r="O161" s="39">
        <v>12792000</v>
      </c>
      <c r="P161" s="40">
        <v>-1.1361001623000232E-2</v>
      </c>
    </row>
    <row r="162" spans="1:16" ht="12.75" customHeight="1">
      <c r="A162" s="28">
        <v>152</v>
      </c>
      <c r="B162" s="29" t="s">
        <v>63</v>
      </c>
      <c r="C162" s="30" t="s">
        <v>173</v>
      </c>
      <c r="D162" s="31">
        <v>44924</v>
      </c>
      <c r="E162" s="37">
        <v>142.44999999999999</v>
      </c>
      <c r="F162" s="37">
        <v>142.85</v>
      </c>
      <c r="G162" s="38">
        <v>140.6</v>
      </c>
      <c r="H162" s="38">
        <v>138.75</v>
      </c>
      <c r="I162" s="38">
        <v>136.5</v>
      </c>
      <c r="J162" s="38">
        <v>144.69999999999999</v>
      </c>
      <c r="K162" s="38">
        <v>146.94999999999999</v>
      </c>
      <c r="L162" s="38">
        <v>148.79999999999998</v>
      </c>
      <c r="M162" s="28">
        <v>145.1</v>
      </c>
      <c r="N162" s="28">
        <v>141</v>
      </c>
      <c r="O162" s="39">
        <v>51844400</v>
      </c>
      <c r="P162" s="40">
        <v>-1.0648367250354946E-2</v>
      </c>
    </row>
    <row r="163" spans="1:16" ht="12.75" customHeight="1">
      <c r="A163" s="28">
        <v>153</v>
      </c>
      <c r="B163" s="29" t="s">
        <v>56</v>
      </c>
      <c r="C163" s="30" t="s">
        <v>175</v>
      </c>
      <c r="D163" s="31">
        <v>44924</v>
      </c>
      <c r="E163" s="37">
        <v>2591.25</v>
      </c>
      <c r="F163" s="37">
        <v>2590.7000000000003</v>
      </c>
      <c r="G163" s="38">
        <v>2571.8500000000004</v>
      </c>
      <c r="H163" s="38">
        <v>2552.4500000000003</v>
      </c>
      <c r="I163" s="38">
        <v>2533.6000000000004</v>
      </c>
      <c r="J163" s="38">
        <v>2610.1000000000004</v>
      </c>
      <c r="K163" s="38">
        <v>2628.95</v>
      </c>
      <c r="L163" s="38">
        <v>2648.3500000000004</v>
      </c>
      <c r="M163" s="28">
        <v>2609.5500000000002</v>
      </c>
      <c r="N163" s="28">
        <v>2571.3000000000002</v>
      </c>
      <c r="O163" s="39">
        <v>2757000</v>
      </c>
      <c r="P163" s="40">
        <v>1.2858192505510653E-2</v>
      </c>
    </row>
    <row r="164" spans="1:16" ht="12.75" customHeight="1">
      <c r="A164" s="28">
        <v>154</v>
      </c>
      <c r="B164" s="29" t="s">
        <v>38</v>
      </c>
      <c r="C164" s="30" t="s">
        <v>176</v>
      </c>
      <c r="D164" s="31">
        <v>44924</v>
      </c>
      <c r="E164" s="37">
        <v>3549.2</v>
      </c>
      <c r="F164" s="37">
        <v>3539.1333333333332</v>
      </c>
      <c r="G164" s="38">
        <v>3510.2666666666664</v>
      </c>
      <c r="H164" s="38">
        <v>3471.333333333333</v>
      </c>
      <c r="I164" s="38">
        <v>3442.4666666666662</v>
      </c>
      <c r="J164" s="38">
        <v>3578.0666666666666</v>
      </c>
      <c r="K164" s="38">
        <v>3606.9333333333334</v>
      </c>
      <c r="L164" s="38">
        <v>3645.8666666666668</v>
      </c>
      <c r="M164" s="28">
        <v>3568</v>
      </c>
      <c r="N164" s="28">
        <v>3500.2</v>
      </c>
      <c r="O164" s="39">
        <v>1676250</v>
      </c>
      <c r="P164" s="40">
        <v>-2.5290092234454033E-3</v>
      </c>
    </row>
    <row r="165" spans="1:16" ht="12.75" customHeight="1">
      <c r="A165" s="28">
        <v>155</v>
      </c>
      <c r="B165" s="29" t="s">
        <v>58</v>
      </c>
      <c r="C165" s="30" t="s">
        <v>177</v>
      </c>
      <c r="D165" s="31">
        <v>44924</v>
      </c>
      <c r="E165" s="37">
        <v>55.8</v>
      </c>
      <c r="F165" s="37">
        <v>55.416666666666664</v>
      </c>
      <c r="G165" s="38">
        <v>54.68333333333333</v>
      </c>
      <c r="H165" s="38">
        <v>53.566666666666663</v>
      </c>
      <c r="I165" s="38">
        <v>52.833333333333329</v>
      </c>
      <c r="J165" s="38">
        <v>56.533333333333331</v>
      </c>
      <c r="K165" s="38">
        <v>57.266666666666666</v>
      </c>
      <c r="L165" s="38">
        <v>58.383333333333333</v>
      </c>
      <c r="M165" s="28">
        <v>56.15</v>
      </c>
      <c r="N165" s="28">
        <v>54.3</v>
      </c>
      <c r="O165" s="39">
        <v>201616000</v>
      </c>
      <c r="P165" s="40">
        <v>-3.7136089248872926E-2</v>
      </c>
    </row>
    <row r="166" spans="1:16" ht="12.75" customHeight="1">
      <c r="A166" s="28">
        <v>156</v>
      </c>
      <c r="B166" s="29" t="s">
        <v>44</v>
      </c>
      <c r="C166" s="30" t="s">
        <v>269</v>
      </c>
      <c r="D166" s="31">
        <v>44924</v>
      </c>
      <c r="E166" s="37">
        <v>2715.15</v>
      </c>
      <c r="F166" s="37">
        <v>2704.0333333333333</v>
      </c>
      <c r="G166" s="38">
        <v>2672.8666666666668</v>
      </c>
      <c r="H166" s="38">
        <v>2630.5833333333335</v>
      </c>
      <c r="I166" s="38">
        <v>2599.416666666667</v>
      </c>
      <c r="J166" s="38">
        <v>2746.3166666666666</v>
      </c>
      <c r="K166" s="38">
        <v>2777.4833333333336</v>
      </c>
      <c r="L166" s="38">
        <v>2819.7666666666664</v>
      </c>
      <c r="M166" s="28">
        <v>2735.2</v>
      </c>
      <c r="N166" s="28">
        <v>2661.75</v>
      </c>
      <c r="O166" s="39">
        <v>1010100</v>
      </c>
      <c r="P166" s="40">
        <v>3.7276648182378309E-2</v>
      </c>
    </row>
    <row r="167" spans="1:16" ht="12.75" customHeight="1">
      <c r="A167" s="28">
        <v>157</v>
      </c>
      <c r="B167" s="29" t="s">
        <v>167</v>
      </c>
      <c r="C167" s="30" t="s">
        <v>178</v>
      </c>
      <c r="D167" s="31">
        <v>44924</v>
      </c>
      <c r="E167" s="37">
        <v>217.7</v>
      </c>
      <c r="F167" s="37">
        <v>217.18333333333331</v>
      </c>
      <c r="G167" s="38">
        <v>215.21666666666661</v>
      </c>
      <c r="H167" s="38">
        <v>212.73333333333329</v>
      </c>
      <c r="I167" s="38">
        <v>210.76666666666659</v>
      </c>
      <c r="J167" s="38">
        <v>219.66666666666663</v>
      </c>
      <c r="K167" s="38">
        <v>221.63333333333333</v>
      </c>
      <c r="L167" s="38">
        <v>224.11666666666665</v>
      </c>
      <c r="M167" s="28">
        <v>219.15</v>
      </c>
      <c r="N167" s="28">
        <v>214.7</v>
      </c>
      <c r="O167" s="39">
        <v>36077400</v>
      </c>
      <c r="P167" s="40">
        <v>-2.2401433691756271E-3</v>
      </c>
    </row>
    <row r="168" spans="1:16" ht="12.75" customHeight="1">
      <c r="A168" s="28">
        <v>158</v>
      </c>
      <c r="B168" s="29" t="s">
        <v>179</v>
      </c>
      <c r="C168" s="30" t="s">
        <v>180</v>
      </c>
      <c r="D168" s="31">
        <v>44924</v>
      </c>
      <c r="E168" s="37">
        <v>1820.6</v>
      </c>
      <c r="F168" s="37">
        <v>1823.0999999999997</v>
      </c>
      <c r="G168" s="38">
        <v>1798.5999999999995</v>
      </c>
      <c r="H168" s="38">
        <v>1776.5999999999997</v>
      </c>
      <c r="I168" s="38">
        <v>1752.0999999999995</v>
      </c>
      <c r="J168" s="38">
        <v>1845.0999999999995</v>
      </c>
      <c r="K168" s="38">
        <v>1869.6</v>
      </c>
      <c r="L168" s="38">
        <v>1891.5999999999995</v>
      </c>
      <c r="M168" s="28">
        <v>1847.6</v>
      </c>
      <c r="N168" s="28">
        <v>1801.1</v>
      </c>
      <c r="O168" s="39">
        <v>3174193</v>
      </c>
      <c r="P168" s="40">
        <v>2.2551461911629735E-2</v>
      </c>
    </row>
    <row r="169" spans="1:16" ht="12.75" customHeight="1">
      <c r="A169" s="28">
        <v>159</v>
      </c>
      <c r="B169" s="29" t="s">
        <v>44</v>
      </c>
      <c r="C169" s="30" t="s">
        <v>452</v>
      </c>
      <c r="D169" s="31">
        <v>44924</v>
      </c>
      <c r="E169" s="37">
        <v>178</v>
      </c>
      <c r="F169" s="37">
        <v>177.85</v>
      </c>
      <c r="G169" s="38">
        <v>174.29999999999998</v>
      </c>
      <c r="H169" s="38">
        <v>170.6</v>
      </c>
      <c r="I169" s="38">
        <v>167.04999999999998</v>
      </c>
      <c r="J169" s="38">
        <v>181.54999999999998</v>
      </c>
      <c r="K169" s="38">
        <v>185.1</v>
      </c>
      <c r="L169" s="38">
        <v>188.79999999999998</v>
      </c>
      <c r="M169" s="28">
        <v>181.4</v>
      </c>
      <c r="N169" s="28">
        <v>174.15</v>
      </c>
      <c r="O169" s="39">
        <v>11042500</v>
      </c>
      <c r="P169" s="40">
        <v>3.3409760890926954E-2</v>
      </c>
    </row>
    <row r="170" spans="1:16" ht="12.75" customHeight="1">
      <c r="A170" s="28">
        <v>160</v>
      </c>
      <c r="B170" s="29" t="s">
        <v>42</v>
      </c>
      <c r="C170" s="30" t="s">
        <v>181</v>
      </c>
      <c r="D170" s="31">
        <v>44924</v>
      </c>
      <c r="E170" s="37">
        <v>710.95</v>
      </c>
      <c r="F170" s="37">
        <v>711.43333333333339</v>
      </c>
      <c r="G170" s="38">
        <v>703.31666666666683</v>
      </c>
      <c r="H170" s="38">
        <v>695.68333333333339</v>
      </c>
      <c r="I170" s="38">
        <v>687.56666666666683</v>
      </c>
      <c r="J170" s="38">
        <v>719.06666666666683</v>
      </c>
      <c r="K170" s="38">
        <v>727.18333333333339</v>
      </c>
      <c r="L170" s="38">
        <v>734.81666666666683</v>
      </c>
      <c r="M170" s="28">
        <v>719.55</v>
      </c>
      <c r="N170" s="28">
        <v>703.8</v>
      </c>
      <c r="O170" s="39">
        <v>3486700</v>
      </c>
      <c r="P170" s="40">
        <v>8.1101007618579503E-3</v>
      </c>
    </row>
    <row r="171" spans="1:16" ht="12.75" customHeight="1">
      <c r="A171" s="28">
        <v>161</v>
      </c>
      <c r="B171" s="29" t="s">
        <v>58</v>
      </c>
      <c r="C171" s="30" t="s">
        <v>182</v>
      </c>
      <c r="D171" s="31">
        <v>44924</v>
      </c>
      <c r="E171" s="37">
        <v>169.9</v>
      </c>
      <c r="F171" s="37">
        <v>168.35</v>
      </c>
      <c r="G171" s="38">
        <v>166.04999999999998</v>
      </c>
      <c r="H171" s="38">
        <v>162.19999999999999</v>
      </c>
      <c r="I171" s="38">
        <v>159.89999999999998</v>
      </c>
      <c r="J171" s="38">
        <v>172.2</v>
      </c>
      <c r="K171" s="38">
        <v>174.5</v>
      </c>
      <c r="L171" s="38">
        <v>178.35</v>
      </c>
      <c r="M171" s="28">
        <v>170.65</v>
      </c>
      <c r="N171" s="28">
        <v>164.5</v>
      </c>
      <c r="O171" s="39">
        <v>39500000</v>
      </c>
      <c r="P171" s="40">
        <v>-3.0198870611342989E-2</v>
      </c>
    </row>
    <row r="172" spans="1:16" ht="12.75" customHeight="1">
      <c r="A172" s="28">
        <v>162</v>
      </c>
      <c r="B172" s="29" t="s">
        <v>167</v>
      </c>
      <c r="C172" s="30" t="s">
        <v>183</v>
      </c>
      <c r="D172" s="31">
        <v>44924</v>
      </c>
      <c r="E172" s="37">
        <v>112.7</v>
      </c>
      <c r="F172" s="37">
        <v>112.51666666666667</v>
      </c>
      <c r="G172" s="38">
        <v>111.33333333333333</v>
      </c>
      <c r="H172" s="38">
        <v>109.96666666666667</v>
      </c>
      <c r="I172" s="38">
        <v>108.78333333333333</v>
      </c>
      <c r="J172" s="38">
        <v>113.88333333333333</v>
      </c>
      <c r="K172" s="38">
        <v>115.06666666666666</v>
      </c>
      <c r="L172" s="38">
        <v>116.43333333333332</v>
      </c>
      <c r="M172" s="28">
        <v>113.7</v>
      </c>
      <c r="N172" s="28">
        <v>111.15</v>
      </c>
      <c r="O172" s="39">
        <v>69464000</v>
      </c>
      <c r="P172" s="40">
        <v>-1.2509951097463891E-2</v>
      </c>
    </row>
    <row r="173" spans="1:16" ht="12.75" customHeight="1">
      <c r="A173" s="28">
        <v>163</v>
      </c>
      <c r="B173" s="29" t="s">
        <v>79</v>
      </c>
      <c r="C173" s="30" t="s">
        <v>184</v>
      </c>
      <c r="D173" s="31">
        <v>44924</v>
      </c>
      <c r="E173" s="37">
        <v>2626.45</v>
      </c>
      <c r="F173" s="37">
        <v>2609.8166666666666</v>
      </c>
      <c r="G173" s="38">
        <v>2588.6333333333332</v>
      </c>
      <c r="H173" s="38">
        <v>2550.8166666666666</v>
      </c>
      <c r="I173" s="38">
        <v>2529.6333333333332</v>
      </c>
      <c r="J173" s="38">
        <v>2647.6333333333332</v>
      </c>
      <c r="K173" s="38">
        <v>2668.8166666666666</v>
      </c>
      <c r="L173" s="38">
        <v>2706.6333333333332</v>
      </c>
      <c r="M173" s="28">
        <v>2631</v>
      </c>
      <c r="N173" s="28">
        <v>2572</v>
      </c>
      <c r="O173" s="39">
        <v>34953500</v>
      </c>
      <c r="P173" s="40">
        <v>-5.8872882922597798E-3</v>
      </c>
    </row>
    <row r="174" spans="1:16" ht="12.75" customHeight="1">
      <c r="A174" s="28">
        <v>164</v>
      </c>
      <c r="B174" s="29" t="s">
        <v>119</v>
      </c>
      <c r="C174" s="30" t="s">
        <v>185</v>
      </c>
      <c r="D174" s="31">
        <v>44924</v>
      </c>
      <c r="E174" s="37">
        <v>82.2</v>
      </c>
      <c r="F174" s="37">
        <v>82.05</v>
      </c>
      <c r="G174" s="38">
        <v>81.05</v>
      </c>
      <c r="H174" s="38">
        <v>79.900000000000006</v>
      </c>
      <c r="I174" s="38">
        <v>78.900000000000006</v>
      </c>
      <c r="J174" s="38">
        <v>83.199999999999989</v>
      </c>
      <c r="K174" s="38">
        <v>84.199999999999989</v>
      </c>
      <c r="L174" s="38">
        <v>85.34999999999998</v>
      </c>
      <c r="M174" s="28">
        <v>83.05</v>
      </c>
      <c r="N174" s="28">
        <v>80.900000000000006</v>
      </c>
      <c r="O174" s="39">
        <v>116884000</v>
      </c>
      <c r="P174" s="40">
        <v>1.1177244099937712E-2</v>
      </c>
    </row>
    <row r="175" spans="1:16" ht="12.75" customHeight="1">
      <c r="A175" s="28">
        <v>165</v>
      </c>
      <c r="B175" s="29" t="s">
        <v>58</v>
      </c>
      <c r="C175" s="30" t="s">
        <v>272</v>
      </c>
      <c r="D175" s="31">
        <v>44924</v>
      </c>
      <c r="E175" s="37">
        <v>797.2</v>
      </c>
      <c r="F175" s="37">
        <v>794.4666666666667</v>
      </c>
      <c r="G175" s="38">
        <v>789.98333333333335</v>
      </c>
      <c r="H175" s="38">
        <v>782.76666666666665</v>
      </c>
      <c r="I175" s="38">
        <v>778.2833333333333</v>
      </c>
      <c r="J175" s="38">
        <v>801.68333333333339</v>
      </c>
      <c r="K175" s="38">
        <v>806.16666666666674</v>
      </c>
      <c r="L175" s="38">
        <v>813.38333333333344</v>
      </c>
      <c r="M175" s="28">
        <v>798.95</v>
      </c>
      <c r="N175" s="28">
        <v>787.25</v>
      </c>
      <c r="O175" s="39">
        <v>6877600</v>
      </c>
      <c r="P175" s="40">
        <v>8.1490104772991847E-4</v>
      </c>
    </row>
    <row r="176" spans="1:16" ht="12.75" customHeight="1">
      <c r="A176" s="28">
        <v>166</v>
      </c>
      <c r="B176" s="29" t="s">
        <v>63</v>
      </c>
      <c r="C176" s="30" t="s">
        <v>186</v>
      </c>
      <c r="D176" s="31">
        <v>44924</v>
      </c>
      <c r="E176" s="37">
        <v>1236.6500000000001</v>
      </c>
      <c r="F176" s="37">
        <v>1248.8</v>
      </c>
      <c r="G176" s="38">
        <v>1221.8</v>
      </c>
      <c r="H176" s="38">
        <v>1206.95</v>
      </c>
      <c r="I176" s="38">
        <v>1179.95</v>
      </c>
      <c r="J176" s="38">
        <v>1263.6499999999999</v>
      </c>
      <c r="K176" s="38">
        <v>1290.6499999999999</v>
      </c>
      <c r="L176" s="38">
        <v>1305.4999999999998</v>
      </c>
      <c r="M176" s="28">
        <v>1275.8</v>
      </c>
      <c r="N176" s="28">
        <v>1233.95</v>
      </c>
      <c r="O176" s="39">
        <v>5902500</v>
      </c>
      <c r="P176" s="40">
        <v>8.8219026548672572E-2</v>
      </c>
    </row>
    <row r="177" spans="1:16" ht="12.75" customHeight="1">
      <c r="A177" s="28">
        <v>167</v>
      </c>
      <c r="B177" s="29" t="s">
        <v>58</v>
      </c>
      <c r="C177" s="30" t="s">
        <v>187</v>
      </c>
      <c r="D177" s="31">
        <v>44924</v>
      </c>
      <c r="E177" s="37">
        <v>606</v>
      </c>
      <c r="F177" s="37">
        <v>604.36666666666667</v>
      </c>
      <c r="G177" s="38">
        <v>601.43333333333339</v>
      </c>
      <c r="H177" s="38">
        <v>596.86666666666667</v>
      </c>
      <c r="I177" s="38">
        <v>593.93333333333339</v>
      </c>
      <c r="J177" s="38">
        <v>608.93333333333339</v>
      </c>
      <c r="K177" s="38">
        <v>611.86666666666656</v>
      </c>
      <c r="L177" s="38">
        <v>616.43333333333339</v>
      </c>
      <c r="M177" s="28">
        <v>607.29999999999995</v>
      </c>
      <c r="N177" s="28">
        <v>599.79999999999995</v>
      </c>
      <c r="O177" s="39">
        <v>60504000</v>
      </c>
      <c r="P177" s="40">
        <v>-2.220498400077572E-2</v>
      </c>
    </row>
    <row r="178" spans="1:16" ht="12.75" customHeight="1">
      <c r="A178" s="28">
        <v>168</v>
      </c>
      <c r="B178" s="29" t="s">
        <v>42</v>
      </c>
      <c r="C178" s="30" t="s">
        <v>188</v>
      </c>
      <c r="D178" s="31">
        <v>44924</v>
      </c>
      <c r="E178" s="37">
        <v>23752.95</v>
      </c>
      <c r="F178" s="37">
        <v>23645.283333333336</v>
      </c>
      <c r="G178" s="38">
        <v>23432.116666666672</v>
      </c>
      <c r="H178" s="38">
        <v>23111.283333333336</v>
      </c>
      <c r="I178" s="38">
        <v>22898.116666666672</v>
      </c>
      <c r="J178" s="38">
        <v>23966.116666666672</v>
      </c>
      <c r="K178" s="38">
        <v>24179.283333333336</v>
      </c>
      <c r="L178" s="38">
        <v>24500.116666666672</v>
      </c>
      <c r="M178" s="28">
        <v>23858.45</v>
      </c>
      <c r="N178" s="28">
        <v>23324.45</v>
      </c>
      <c r="O178" s="39">
        <v>230100</v>
      </c>
      <c r="P178" s="40">
        <v>3.2605151613955004E-4</v>
      </c>
    </row>
    <row r="179" spans="1:16" ht="12.75" customHeight="1">
      <c r="A179" s="28">
        <v>169</v>
      </c>
      <c r="B179" s="29" t="s">
        <v>70</v>
      </c>
      <c r="C179" s="30" t="s">
        <v>189</v>
      </c>
      <c r="D179" s="31">
        <v>44924</v>
      </c>
      <c r="E179" s="37">
        <v>2960.65</v>
      </c>
      <c r="F179" s="37">
        <v>2964.5833333333335</v>
      </c>
      <c r="G179" s="38">
        <v>2938.166666666667</v>
      </c>
      <c r="H179" s="38">
        <v>2915.6833333333334</v>
      </c>
      <c r="I179" s="38">
        <v>2889.2666666666669</v>
      </c>
      <c r="J179" s="38">
        <v>2987.0666666666671</v>
      </c>
      <c r="K179" s="38">
        <v>3013.483333333334</v>
      </c>
      <c r="L179" s="38">
        <v>3035.9666666666672</v>
      </c>
      <c r="M179" s="28">
        <v>2991</v>
      </c>
      <c r="N179" s="28">
        <v>2942.1</v>
      </c>
      <c r="O179" s="39">
        <v>1784750</v>
      </c>
      <c r="P179" s="40">
        <v>-1.9341190692051979E-2</v>
      </c>
    </row>
    <row r="180" spans="1:16" ht="12.75" customHeight="1">
      <c r="A180" s="28">
        <v>170</v>
      </c>
      <c r="B180" s="29" t="s">
        <v>40</v>
      </c>
      <c r="C180" s="30" t="s">
        <v>190</v>
      </c>
      <c r="D180" s="31">
        <v>44924</v>
      </c>
      <c r="E180" s="37">
        <v>2328.4499999999998</v>
      </c>
      <c r="F180" s="37">
        <v>2316.3333333333335</v>
      </c>
      <c r="G180" s="38">
        <v>2299.666666666667</v>
      </c>
      <c r="H180" s="38">
        <v>2270.8833333333337</v>
      </c>
      <c r="I180" s="38">
        <v>2254.2166666666672</v>
      </c>
      <c r="J180" s="38">
        <v>2345.1166666666668</v>
      </c>
      <c r="K180" s="38">
        <v>2361.7833333333338</v>
      </c>
      <c r="L180" s="38">
        <v>2390.5666666666666</v>
      </c>
      <c r="M180" s="28">
        <v>2333</v>
      </c>
      <c r="N180" s="28">
        <v>2287.5500000000002</v>
      </c>
      <c r="O180" s="39">
        <v>4672875</v>
      </c>
      <c r="P180" s="40">
        <v>-6.0620563133125943E-3</v>
      </c>
    </row>
    <row r="181" spans="1:16" ht="12.75" customHeight="1">
      <c r="A181" s="28">
        <v>171</v>
      </c>
      <c r="B181" s="29" t="s">
        <v>63</v>
      </c>
      <c r="C181" s="30" t="s">
        <v>1105</v>
      </c>
      <c r="D181" s="31">
        <v>44924</v>
      </c>
      <c r="E181" s="37">
        <v>1323.6</v>
      </c>
      <c r="F181" s="37">
        <v>1318.3666666666666</v>
      </c>
      <c r="G181" s="38">
        <v>1309.7333333333331</v>
      </c>
      <c r="H181" s="38">
        <v>1295.8666666666666</v>
      </c>
      <c r="I181" s="38">
        <v>1287.2333333333331</v>
      </c>
      <c r="J181" s="38">
        <v>1332.2333333333331</v>
      </c>
      <c r="K181" s="38">
        <v>1340.8666666666668</v>
      </c>
      <c r="L181" s="38">
        <v>1354.7333333333331</v>
      </c>
      <c r="M181" s="28">
        <v>1327</v>
      </c>
      <c r="N181" s="28">
        <v>1304.5</v>
      </c>
      <c r="O181" s="39">
        <v>7122600</v>
      </c>
      <c r="P181" s="40">
        <v>-1.7951687624090006E-2</v>
      </c>
    </row>
    <row r="182" spans="1:16" ht="12.75" customHeight="1">
      <c r="A182" s="28">
        <v>172</v>
      </c>
      <c r="B182" s="29" t="s">
        <v>47</v>
      </c>
      <c r="C182" s="30" t="s">
        <v>192</v>
      </c>
      <c r="D182" s="31">
        <v>44924</v>
      </c>
      <c r="E182" s="37">
        <v>991.95</v>
      </c>
      <c r="F182" s="37">
        <v>989.25</v>
      </c>
      <c r="G182" s="38">
        <v>984.55</v>
      </c>
      <c r="H182" s="38">
        <v>977.15</v>
      </c>
      <c r="I182" s="38">
        <v>972.44999999999993</v>
      </c>
      <c r="J182" s="38">
        <v>996.65</v>
      </c>
      <c r="K182" s="38">
        <v>1001.35</v>
      </c>
      <c r="L182" s="38">
        <v>1008.75</v>
      </c>
      <c r="M182" s="28">
        <v>993.95</v>
      </c>
      <c r="N182" s="28">
        <v>981.85</v>
      </c>
      <c r="O182" s="39">
        <v>16016000</v>
      </c>
      <c r="P182" s="40">
        <v>-2.2240634948323232E-3</v>
      </c>
    </row>
    <row r="183" spans="1:16" ht="12.75" customHeight="1">
      <c r="A183" s="28">
        <v>173</v>
      </c>
      <c r="B183" s="29" t="s">
        <v>179</v>
      </c>
      <c r="C183" s="30" t="s">
        <v>193</v>
      </c>
      <c r="D183" s="31">
        <v>44924</v>
      </c>
      <c r="E183" s="37">
        <v>513.4</v>
      </c>
      <c r="F183" s="37">
        <v>510.63333333333338</v>
      </c>
      <c r="G183" s="38">
        <v>505.76666666666677</v>
      </c>
      <c r="H183" s="38">
        <v>498.13333333333338</v>
      </c>
      <c r="I183" s="38">
        <v>493.26666666666677</v>
      </c>
      <c r="J183" s="38">
        <v>518.26666666666677</v>
      </c>
      <c r="K183" s="38">
        <v>523.13333333333344</v>
      </c>
      <c r="L183" s="38">
        <v>530.76666666666677</v>
      </c>
      <c r="M183" s="28">
        <v>515.5</v>
      </c>
      <c r="N183" s="28">
        <v>503</v>
      </c>
      <c r="O183" s="39">
        <v>9199500</v>
      </c>
      <c r="P183" s="40">
        <v>1.9448138297872342E-2</v>
      </c>
    </row>
    <row r="184" spans="1:16" ht="12.75" customHeight="1">
      <c r="A184" s="28">
        <v>174</v>
      </c>
      <c r="B184" s="29" t="s">
        <v>47</v>
      </c>
      <c r="C184" s="30" t="s">
        <v>274</v>
      </c>
      <c r="D184" s="31">
        <v>44924</v>
      </c>
      <c r="E184" s="37">
        <v>575.70000000000005</v>
      </c>
      <c r="F184" s="37">
        <v>575</v>
      </c>
      <c r="G184" s="38">
        <v>569.95000000000005</v>
      </c>
      <c r="H184" s="38">
        <v>564.20000000000005</v>
      </c>
      <c r="I184" s="38">
        <v>559.15000000000009</v>
      </c>
      <c r="J184" s="38">
        <v>580.75</v>
      </c>
      <c r="K184" s="38">
        <v>585.79999999999995</v>
      </c>
      <c r="L184" s="38">
        <v>591.54999999999995</v>
      </c>
      <c r="M184" s="28">
        <v>580.04999999999995</v>
      </c>
      <c r="N184" s="28">
        <v>569.25</v>
      </c>
      <c r="O184" s="39">
        <v>1935000</v>
      </c>
      <c r="P184" s="40">
        <v>-3.6045314109165809E-3</v>
      </c>
    </row>
    <row r="185" spans="1:16" ht="12.75" customHeight="1">
      <c r="A185" s="28">
        <v>175</v>
      </c>
      <c r="B185" s="29" t="s">
        <v>38</v>
      </c>
      <c r="C185" s="30" t="s">
        <v>194</v>
      </c>
      <c r="D185" s="31">
        <v>44924</v>
      </c>
      <c r="E185" s="37">
        <v>982.6</v>
      </c>
      <c r="F185" s="37">
        <v>981.83333333333337</v>
      </c>
      <c r="G185" s="38">
        <v>970.16666666666674</v>
      </c>
      <c r="H185" s="38">
        <v>957.73333333333335</v>
      </c>
      <c r="I185" s="38">
        <v>946.06666666666672</v>
      </c>
      <c r="J185" s="38">
        <v>994.26666666666677</v>
      </c>
      <c r="K185" s="38">
        <v>1005.9333333333335</v>
      </c>
      <c r="L185" s="38">
        <v>1018.3666666666668</v>
      </c>
      <c r="M185" s="28">
        <v>993.5</v>
      </c>
      <c r="N185" s="28">
        <v>969.4</v>
      </c>
      <c r="O185" s="39">
        <v>8523000</v>
      </c>
      <c r="P185" s="40">
        <v>3.3466715169152422E-2</v>
      </c>
    </row>
    <row r="186" spans="1:16" ht="12.75" customHeight="1">
      <c r="A186" s="28">
        <v>176</v>
      </c>
      <c r="B186" s="29" t="s">
        <v>74</v>
      </c>
      <c r="C186" s="30" t="s">
        <v>490</v>
      </c>
      <c r="D186" s="31">
        <v>44924</v>
      </c>
      <c r="E186" s="37">
        <v>1306.25</v>
      </c>
      <c r="F186" s="37">
        <v>1304.3999999999999</v>
      </c>
      <c r="G186" s="38">
        <v>1291.8499999999997</v>
      </c>
      <c r="H186" s="38">
        <v>1277.4499999999998</v>
      </c>
      <c r="I186" s="38">
        <v>1264.8999999999996</v>
      </c>
      <c r="J186" s="38">
        <v>1318.7999999999997</v>
      </c>
      <c r="K186" s="38">
        <v>1331.35</v>
      </c>
      <c r="L186" s="38">
        <v>1345.7499999999998</v>
      </c>
      <c r="M186" s="28">
        <v>1316.95</v>
      </c>
      <c r="N186" s="28">
        <v>1290</v>
      </c>
      <c r="O186" s="39">
        <v>2773000</v>
      </c>
      <c r="P186" s="40">
        <v>2.1927400036852774E-2</v>
      </c>
    </row>
    <row r="187" spans="1:16" ht="12.75" customHeight="1">
      <c r="A187" s="28">
        <v>177</v>
      </c>
      <c r="B187" s="29" t="s">
        <v>56</v>
      </c>
      <c r="C187" s="30" t="s">
        <v>195</v>
      </c>
      <c r="D187" s="31">
        <v>44924</v>
      </c>
      <c r="E187" s="37">
        <v>809.55</v>
      </c>
      <c r="F187" s="37">
        <v>807.23333333333323</v>
      </c>
      <c r="G187" s="38">
        <v>803.86666666666645</v>
      </c>
      <c r="H187" s="38">
        <v>798.18333333333317</v>
      </c>
      <c r="I187" s="38">
        <v>794.81666666666638</v>
      </c>
      <c r="J187" s="38">
        <v>812.91666666666652</v>
      </c>
      <c r="K187" s="38">
        <v>816.2833333333333</v>
      </c>
      <c r="L187" s="38">
        <v>821.96666666666658</v>
      </c>
      <c r="M187" s="28">
        <v>810.6</v>
      </c>
      <c r="N187" s="28">
        <v>801.55</v>
      </c>
      <c r="O187" s="39">
        <v>8553600</v>
      </c>
      <c r="P187" s="40">
        <v>-1.3391466832762379E-2</v>
      </c>
    </row>
    <row r="188" spans="1:16" ht="12.75" customHeight="1">
      <c r="A188" s="28">
        <v>178</v>
      </c>
      <c r="B188" s="29" t="s">
        <v>49</v>
      </c>
      <c r="C188" s="30" t="s">
        <v>196</v>
      </c>
      <c r="D188" s="31">
        <v>44924</v>
      </c>
      <c r="E188" s="37">
        <v>411.35</v>
      </c>
      <c r="F188" s="37">
        <v>412.3</v>
      </c>
      <c r="G188" s="38">
        <v>405.70000000000005</v>
      </c>
      <c r="H188" s="38">
        <v>400.05</v>
      </c>
      <c r="I188" s="38">
        <v>393.45000000000005</v>
      </c>
      <c r="J188" s="38">
        <v>417.95000000000005</v>
      </c>
      <c r="K188" s="38">
        <v>424.55000000000007</v>
      </c>
      <c r="L188" s="38">
        <v>430.20000000000005</v>
      </c>
      <c r="M188" s="28">
        <v>418.9</v>
      </c>
      <c r="N188" s="28">
        <v>406.65</v>
      </c>
      <c r="O188" s="39">
        <v>88439775</v>
      </c>
      <c r="P188" s="40">
        <v>5.4650194572365626E-2</v>
      </c>
    </row>
    <row r="189" spans="1:16" ht="12.75" customHeight="1">
      <c r="A189" s="28">
        <v>179</v>
      </c>
      <c r="B189" s="29" t="s">
        <v>167</v>
      </c>
      <c r="C189" s="30" t="s">
        <v>197</v>
      </c>
      <c r="D189" s="31">
        <v>44924</v>
      </c>
      <c r="E189" s="37">
        <v>218.35</v>
      </c>
      <c r="F189" s="37">
        <v>217.4</v>
      </c>
      <c r="G189" s="38">
        <v>216.05</v>
      </c>
      <c r="H189" s="38">
        <v>213.75</v>
      </c>
      <c r="I189" s="38">
        <v>212.4</v>
      </c>
      <c r="J189" s="38">
        <v>219.70000000000002</v>
      </c>
      <c r="K189" s="38">
        <v>221.04999999999998</v>
      </c>
      <c r="L189" s="38">
        <v>223.35000000000002</v>
      </c>
      <c r="M189" s="28">
        <v>218.75</v>
      </c>
      <c r="N189" s="28">
        <v>215.1</v>
      </c>
      <c r="O189" s="39">
        <v>114834375</v>
      </c>
      <c r="P189" s="40">
        <v>6.8355329348405046E-3</v>
      </c>
    </row>
    <row r="190" spans="1:16" ht="12.75" customHeight="1">
      <c r="A190" s="28">
        <v>180</v>
      </c>
      <c r="B190" s="29" t="s">
        <v>119</v>
      </c>
      <c r="C190" s="30" t="s">
        <v>198</v>
      </c>
      <c r="D190" s="31">
        <v>44924</v>
      </c>
      <c r="E190" s="37">
        <v>111.25</v>
      </c>
      <c r="F190" s="37">
        <v>110.68333333333334</v>
      </c>
      <c r="G190" s="38">
        <v>109.56666666666668</v>
      </c>
      <c r="H190" s="38">
        <v>107.88333333333334</v>
      </c>
      <c r="I190" s="38">
        <v>106.76666666666668</v>
      </c>
      <c r="J190" s="38">
        <v>112.36666666666667</v>
      </c>
      <c r="K190" s="38">
        <v>113.48333333333335</v>
      </c>
      <c r="L190" s="38">
        <v>115.16666666666667</v>
      </c>
      <c r="M190" s="28">
        <v>111.8</v>
      </c>
      <c r="N190" s="28">
        <v>109</v>
      </c>
      <c r="O190" s="39">
        <v>178285000</v>
      </c>
      <c r="P190" s="40">
        <v>-1.8289543601137624E-2</v>
      </c>
    </row>
    <row r="191" spans="1:16" ht="12.75" customHeight="1">
      <c r="A191" s="28">
        <v>181</v>
      </c>
      <c r="B191" s="29" t="s">
        <v>86</v>
      </c>
      <c r="C191" s="30" t="s">
        <v>199</v>
      </c>
      <c r="D191" s="31">
        <v>44924</v>
      </c>
      <c r="E191" s="37">
        <v>3251.45</v>
      </c>
      <c r="F191" s="37">
        <v>3226.9166666666665</v>
      </c>
      <c r="G191" s="38">
        <v>3197.5333333333328</v>
      </c>
      <c r="H191" s="38">
        <v>3143.6166666666663</v>
      </c>
      <c r="I191" s="38">
        <v>3114.2333333333327</v>
      </c>
      <c r="J191" s="38">
        <v>3280.833333333333</v>
      </c>
      <c r="K191" s="38">
        <v>3310.2166666666672</v>
      </c>
      <c r="L191" s="38">
        <v>3364.1333333333332</v>
      </c>
      <c r="M191" s="28">
        <v>3256.3</v>
      </c>
      <c r="N191" s="28">
        <v>3173</v>
      </c>
      <c r="O191" s="39">
        <v>9879800</v>
      </c>
      <c r="P191" s="40">
        <v>-2.388709267085409E-2</v>
      </c>
    </row>
    <row r="192" spans="1:16" ht="12.75" customHeight="1">
      <c r="A192" s="28">
        <v>182</v>
      </c>
      <c r="B192" s="29" t="s">
        <v>86</v>
      </c>
      <c r="C192" s="30" t="s">
        <v>200</v>
      </c>
      <c r="D192" s="31">
        <v>44924</v>
      </c>
      <c r="E192" s="37">
        <v>1021.5</v>
      </c>
      <c r="F192" s="37">
        <v>1018.1</v>
      </c>
      <c r="G192" s="38">
        <v>1009.2</v>
      </c>
      <c r="H192" s="38">
        <v>996.9</v>
      </c>
      <c r="I192" s="38">
        <v>988</v>
      </c>
      <c r="J192" s="38">
        <v>1030.4000000000001</v>
      </c>
      <c r="K192" s="38">
        <v>1039.3</v>
      </c>
      <c r="L192" s="38">
        <v>1051.6000000000001</v>
      </c>
      <c r="M192" s="28">
        <v>1027</v>
      </c>
      <c r="N192" s="28">
        <v>1005.8</v>
      </c>
      <c r="O192" s="39">
        <v>13974000</v>
      </c>
      <c r="P192" s="40">
        <v>1.4240299612419981E-2</v>
      </c>
    </row>
    <row r="193" spans="1:16" ht="12.75" customHeight="1">
      <c r="A193" s="28">
        <v>183</v>
      </c>
      <c r="B193" s="29" t="s">
        <v>56</v>
      </c>
      <c r="C193" s="30" t="s">
        <v>201</v>
      </c>
      <c r="D193" s="31">
        <v>44924</v>
      </c>
      <c r="E193" s="37">
        <v>2515.75</v>
      </c>
      <c r="F193" s="37">
        <v>2508.9500000000003</v>
      </c>
      <c r="G193" s="38">
        <v>2493.8000000000006</v>
      </c>
      <c r="H193" s="38">
        <v>2471.8500000000004</v>
      </c>
      <c r="I193" s="38">
        <v>2456.7000000000007</v>
      </c>
      <c r="J193" s="38">
        <v>2530.9000000000005</v>
      </c>
      <c r="K193" s="38">
        <v>2546.0500000000002</v>
      </c>
      <c r="L193" s="38">
        <v>2568.0000000000005</v>
      </c>
      <c r="M193" s="28">
        <v>2524.1</v>
      </c>
      <c r="N193" s="28">
        <v>2487</v>
      </c>
      <c r="O193" s="39">
        <v>6757500</v>
      </c>
      <c r="P193" s="40">
        <v>-9.4002528722994892E-3</v>
      </c>
    </row>
    <row r="194" spans="1:16" ht="12.75" customHeight="1">
      <c r="A194" s="28">
        <v>184</v>
      </c>
      <c r="B194" s="29" t="s">
        <v>47</v>
      </c>
      <c r="C194" s="30" t="s">
        <v>202</v>
      </c>
      <c r="D194" s="31">
        <v>44924</v>
      </c>
      <c r="E194" s="37">
        <v>1582.2</v>
      </c>
      <c r="F194" s="37">
        <v>1585.9000000000003</v>
      </c>
      <c r="G194" s="38">
        <v>1572.9000000000005</v>
      </c>
      <c r="H194" s="38">
        <v>1563.6000000000001</v>
      </c>
      <c r="I194" s="38">
        <v>1550.6000000000004</v>
      </c>
      <c r="J194" s="38">
        <v>1595.2000000000007</v>
      </c>
      <c r="K194" s="38">
        <v>1608.2000000000003</v>
      </c>
      <c r="L194" s="38">
        <v>1617.5000000000009</v>
      </c>
      <c r="M194" s="28">
        <v>1598.9</v>
      </c>
      <c r="N194" s="28">
        <v>1576.6</v>
      </c>
      <c r="O194" s="39">
        <v>1534000</v>
      </c>
      <c r="P194" s="40">
        <v>4.3537414965986392E-2</v>
      </c>
    </row>
    <row r="195" spans="1:16" ht="12.75" customHeight="1">
      <c r="A195" s="28">
        <v>185</v>
      </c>
      <c r="B195" s="29" t="s">
        <v>167</v>
      </c>
      <c r="C195" s="30" t="s">
        <v>203</v>
      </c>
      <c r="D195" s="31">
        <v>44924</v>
      </c>
      <c r="E195" s="37">
        <v>514.35</v>
      </c>
      <c r="F195" s="37">
        <v>515.06666666666672</v>
      </c>
      <c r="G195" s="38">
        <v>509.78333333333342</v>
      </c>
      <c r="H195" s="38">
        <v>505.2166666666667</v>
      </c>
      <c r="I195" s="38">
        <v>499.93333333333339</v>
      </c>
      <c r="J195" s="38">
        <v>519.63333333333344</v>
      </c>
      <c r="K195" s="38">
        <v>524.91666666666674</v>
      </c>
      <c r="L195" s="38">
        <v>529.48333333333346</v>
      </c>
      <c r="M195" s="28">
        <v>520.35</v>
      </c>
      <c r="N195" s="28">
        <v>510.5</v>
      </c>
      <c r="O195" s="39">
        <v>3118500</v>
      </c>
      <c r="P195" s="40">
        <v>2.8189910979228485E-2</v>
      </c>
    </row>
    <row r="196" spans="1:16" ht="12.75" customHeight="1">
      <c r="A196" s="28">
        <v>186</v>
      </c>
      <c r="B196" s="29" t="s">
        <v>44</v>
      </c>
      <c r="C196" s="30" t="s">
        <v>204</v>
      </c>
      <c r="D196" s="31">
        <v>44924</v>
      </c>
      <c r="E196" s="37">
        <v>1414.85</v>
      </c>
      <c r="F196" s="37">
        <v>1412.3833333333332</v>
      </c>
      <c r="G196" s="38">
        <v>1400.5666666666664</v>
      </c>
      <c r="H196" s="38">
        <v>1386.2833333333331</v>
      </c>
      <c r="I196" s="38">
        <v>1374.4666666666662</v>
      </c>
      <c r="J196" s="38">
        <v>1426.6666666666665</v>
      </c>
      <c r="K196" s="38">
        <v>1438.4833333333331</v>
      </c>
      <c r="L196" s="38">
        <v>1452.7666666666667</v>
      </c>
      <c r="M196" s="28">
        <v>1424.2</v>
      </c>
      <c r="N196" s="28">
        <v>1398.1</v>
      </c>
      <c r="O196" s="39">
        <v>4236950</v>
      </c>
      <c r="P196" s="40">
        <v>-1.138080488132113E-2</v>
      </c>
    </row>
    <row r="197" spans="1:16" ht="12.75" customHeight="1">
      <c r="A197" s="28">
        <v>187</v>
      </c>
      <c r="B197" s="29" t="s">
        <v>49</v>
      </c>
      <c r="C197" s="30" t="s">
        <v>205</v>
      </c>
      <c r="D197" s="31">
        <v>44924</v>
      </c>
      <c r="E197" s="37">
        <v>1056.9000000000001</v>
      </c>
      <c r="F197" s="37">
        <v>1057.9833333333333</v>
      </c>
      <c r="G197" s="38">
        <v>1044.7666666666667</v>
      </c>
      <c r="H197" s="38">
        <v>1032.6333333333332</v>
      </c>
      <c r="I197" s="38">
        <v>1019.4166666666665</v>
      </c>
      <c r="J197" s="38">
        <v>1070.1166666666668</v>
      </c>
      <c r="K197" s="38">
        <v>1083.3333333333335</v>
      </c>
      <c r="L197" s="38">
        <v>1095.4666666666669</v>
      </c>
      <c r="M197" s="28">
        <v>1071.2</v>
      </c>
      <c r="N197" s="28">
        <v>1045.8499999999999</v>
      </c>
      <c r="O197" s="39">
        <v>7805000</v>
      </c>
      <c r="P197" s="40">
        <v>5.591630591630592E-3</v>
      </c>
    </row>
    <row r="198" spans="1:16" ht="12.75" customHeight="1">
      <c r="A198" s="28">
        <v>188</v>
      </c>
      <c r="B198" s="29" t="s">
        <v>56</v>
      </c>
      <c r="C198" s="30" t="s">
        <v>206</v>
      </c>
      <c r="D198" s="31">
        <v>44924</v>
      </c>
      <c r="E198" s="37">
        <v>1737.35</v>
      </c>
      <c r="F198" s="37">
        <v>1740.4333333333334</v>
      </c>
      <c r="G198" s="38">
        <v>1721.9666666666667</v>
      </c>
      <c r="H198" s="38">
        <v>1706.5833333333333</v>
      </c>
      <c r="I198" s="38">
        <v>1688.1166666666666</v>
      </c>
      <c r="J198" s="38">
        <v>1755.8166666666668</v>
      </c>
      <c r="K198" s="38">
        <v>1774.2833333333335</v>
      </c>
      <c r="L198" s="38">
        <v>1789.666666666667</v>
      </c>
      <c r="M198" s="28">
        <v>1758.9</v>
      </c>
      <c r="N198" s="28">
        <v>1725.05</v>
      </c>
      <c r="O198" s="39">
        <v>1302400</v>
      </c>
      <c r="P198" s="40">
        <v>2.9728020240354206E-2</v>
      </c>
    </row>
    <row r="199" spans="1:16" ht="12.75" customHeight="1">
      <c r="A199" s="28">
        <v>189</v>
      </c>
      <c r="B199" s="29" t="s">
        <v>42</v>
      </c>
      <c r="C199" s="30" t="s">
        <v>207</v>
      </c>
      <c r="D199" s="31">
        <v>44924</v>
      </c>
      <c r="E199" s="37">
        <v>7114.15</v>
      </c>
      <c r="F199" s="37">
        <v>7088.7666666666664</v>
      </c>
      <c r="G199" s="38">
        <v>7042.6833333333325</v>
      </c>
      <c r="H199" s="38">
        <v>6971.2166666666662</v>
      </c>
      <c r="I199" s="38">
        <v>6925.1333333333323</v>
      </c>
      <c r="J199" s="38">
        <v>7160.2333333333327</v>
      </c>
      <c r="K199" s="38">
        <v>7206.3166666666666</v>
      </c>
      <c r="L199" s="38">
        <v>7277.7833333333328</v>
      </c>
      <c r="M199" s="28">
        <v>7134.85</v>
      </c>
      <c r="N199" s="28">
        <v>7017.3</v>
      </c>
      <c r="O199" s="39">
        <v>1955700</v>
      </c>
      <c r="P199" s="40">
        <v>-6.4014631915866481E-3</v>
      </c>
    </row>
    <row r="200" spans="1:16" ht="12.75" customHeight="1">
      <c r="A200" s="28">
        <v>190</v>
      </c>
      <c r="B200" s="29" t="s">
        <v>38</v>
      </c>
      <c r="C200" s="30" t="s">
        <v>208</v>
      </c>
      <c r="D200" s="31">
        <v>44924</v>
      </c>
      <c r="E200" s="37">
        <v>757.75</v>
      </c>
      <c r="F200" s="37">
        <v>760.43333333333339</v>
      </c>
      <c r="G200" s="38">
        <v>747.76666666666677</v>
      </c>
      <c r="H200" s="38">
        <v>737.78333333333342</v>
      </c>
      <c r="I200" s="38">
        <v>725.11666666666679</v>
      </c>
      <c r="J200" s="38">
        <v>770.41666666666674</v>
      </c>
      <c r="K200" s="38">
        <v>783.08333333333326</v>
      </c>
      <c r="L200" s="38">
        <v>793.06666666666672</v>
      </c>
      <c r="M200" s="28">
        <v>773.1</v>
      </c>
      <c r="N200" s="28">
        <v>750.45</v>
      </c>
      <c r="O200" s="39">
        <v>18175300</v>
      </c>
      <c r="P200" s="40">
        <v>1.2015924719507782E-2</v>
      </c>
    </row>
    <row r="201" spans="1:16" ht="12.75" customHeight="1">
      <c r="A201" s="28">
        <v>191</v>
      </c>
      <c r="B201" s="29" t="s">
        <v>119</v>
      </c>
      <c r="C201" s="30" t="s">
        <v>209</v>
      </c>
      <c r="D201" s="31">
        <v>44924</v>
      </c>
      <c r="E201" s="37">
        <v>313.10000000000002</v>
      </c>
      <c r="F201" s="37">
        <v>312.45</v>
      </c>
      <c r="G201" s="38">
        <v>308.14999999999998</v>
      </c>
      <c r="H201" s="38">
        <v>303.2</v>
      </c>
      <c r="I201" s="38">
        <v>298.89999999999998</v>
      </c>
      <c r="J201" s="38">
        <v>317.39999999999998</v>
      </c>
      <c r="K201" s="38">
        <v>321.70000000000005</v>
      </c>
      <c r="L201" s="38">
        <v>326.64999999999998</v>
      </c>
      <c r="M201" s="28">
        <v>316.75</v>
      </c>
      <c r="N201" s="28">
        <v>307.5</v>
      </c>
      <c r="O201" s="39">
        <v>36784600</v>
      </c>
      <c r="P201" s="40">
        <v>4.7815392431756198E-3</v>
      </c>
    </row>
    <row r="202" spans="1:16" ht="12.75" customHeight="1">
      <c r="A202" s="28">
        <v>192</v>
      </c>
      <c r="B202" s="29" t="s">
        <v>70</v>
      </c>
      <c r="C202" s="30" t="s">
        <v>210</v>
      </c>
      <c r="D202" s="31">
        <v>44924</v>
      </c>
      <c r="E202" s="37">
        <v>831.7</v>
      </c>
      <c r="F202" s="37">
        <v>829.5</v>
      </c>
      <c r="G202" s="38">
        <v>820.05</v>
      </c>
      <c r="H202" s="38">
        <v>808.4</v>
      </c>
      <c r="I202" s="38">
        <v>798.94999999999993</v>
      </c>
      <c r="J202" s="38">
        <v>841.15</v>
      </c>
      <c r="K202" s="38">
        <v>850.6</v>
      </c>
      <c r="L202" s="38">
        <v>862.25</v>
      </c>
      <c r="M202" s="28">
        <v>838.95</v>
      </c>
      <c r="N202" s="28">
        <v>817.85</v>
      </c>
      <c r="O202" s="39">
        <v>6714000</v>
      </c>
      <c r="P202" s="40">
        <v>9.2222348749816982E-2</v>
      </c>
    </row>
    <row r="203" spans="1:16" ht="12.75" customHeight="1">
      <c r="A203" s="28">
        <v>193</v>
      </c>
      <c r="B203" s="29" t="s">
        <v>70</v>
      </c>
      <c r="C203" s="30" t="s">
        <v>279</v>
      </c>
      <c r="D203" s="31">
        <v>44924</v>
      </c>
      <c r="E203" s="37">
        <v>1514.15</v>
      </c>
      <c r="F203" s="37">
        <v>1504.6500000000003</v>
      </c>
      <c r="G203" s="38">
        <v>1491.8500000000006</v>
      </c>
      <c r="H203" s="38">
        <v>1469.5500000000002</v>
      </c>
      <c r="I203" s="38">
        <v>1456.7500000000005</v>
      </c>
      <c r="J203" s="38">
        <v>1526.9500000000007</v>
      </c>
      <c r="K203" s="38">
        <v>1539.7500000000005</v>
      </c>
      <c r="L203" s="38">
        <v>1562.0500000000009</v>
      </c>
      <c r="M203" s="28">
        <v>1517.45</v>
      </c>
      <c r="N203" s="28">
        <v>1482.35</v>
      </c>
      <c r="O203" s="39">
        <v>798700</v>
      </c>
      <c r="P203" s="40">
        <v>-3.1820110309715738E-2</v>
      </c>
    </row>
    <row r="204" spans="1:16" ht="12.75" customHeight="1">
      <c r="A204" s="28">
        <v>194</v>
      </c>
      <c r="B204" s="29" t="s">
        <v>86</v>
      </c>
      <c r="C204" s="30" t="s">
        <v>211</v>
      </c>
      <c r="D204" s="31">
        <v>44924</v>
      </c>
      <c r="E204" s="37">
        <v>389.5</v>
      </c>
      <c r="F204" s="37">
        <v>387.63333333333338</v>
      </c>
      <c r="G204" s="38">
        <v>385.36666666666679</v>
      </c>
      <c r="H204" s="38">
        <v>381.23333333333341</v>
      </c>
      <c r="I204" s="38">
        <v>378.96666666666681</v>
      </c>
      <c r="J204" s="38">
        <v>391.76666666666677</v>
      </c>
      <c r="K204" s="38">
        <v>394.0333333333333</v>
      </c>
      <c r="L204" s="38">
        <v>398.16666666666674</v>
      </c>
      <c r="M204" s="28">
        <v>389.9</v>
      </c>
      <c r="N204" s="28">
        <v>383.5</v>
      </c>
      <c r="O204" s="39">
        <v>46674000</v>
      </c>
      <c r="P204" s="40">
        <v>1.5999477568079408E-2</v>
      </c>
    </row>
    <row r="205" spans="1:16" ht="12.75" customHeight="1">
      <c r="A205" s="28">
        <v>195</v>
      </c>
      <c r="B205" s="29" t="s">
        <v>179</v>
      </c>
      <c r="C205" s="30" t="s">
        <v>212</v>
      </c>
      <c r="D205" s="31">
        <v>44924</v>
      </c>
      <c r="E205" s="37">
        <v>252.25</v>
      </c>
      <c r="F205" s="37">
        <v>251.36666666666667</v>
      </c>
      <c r="G205" s="38">
        <v>249.28333333333336</v>
      </c>
      <c r="H205" s="38">
        <v>246.31666666666669</v>
      </c>
      <c r="I205" s="38">
        <v>244.23333333333338</v>
      </c>
      <c r="J205" s="38">
        <v>254.33333333333334</v>
      </c>
      <c r="K205" s="38">
        <v>256.41666666666663</v>
      </c>
      <c r="L205" s="38">
        <v>259.38333333333333</v>
      </c>
      <c r="M205" s="28">
        <v>253.45</v>
      </c>
      <c r="N205" s="28">
        <v>248.4</v>
      </c>
      <c r="O205" s="39">
        <v>92031000</v>
      </c>
      <c r="P205" s="40">
        <v>3.5986521411980241E-3</v>
      </c>
    </row>
    <row r="206" spans="1:16" ht="12.75" customHeight="1">
      <c r="A206" s="28">
        <v>196</v>
      </c>
      <c r="B206" s="29" t="s">
        <v>47</v>
      </c>
      <c r="C206" s="30" t="s">
        <v>804</v>
      </c>
      <c r="D206" s="31">
        <v>44924</v>
      </c>
      <c r="E206" s="37">
        <v>412.65</v>
      </c>
      <c r="F206" s="37">
        <v>410.7166666666667</v>
      </c>
      <c r="G206" s="38">
        <v>407.93333333333339</v>
      </c>
      <c r="H206" s="38">
        <v>403.2166666666667</v>
      </c>
      <c r="I206" s="38">
        <v>400.43333333333339</v>
      </c>
      <c r="J206" s="38">
        <v>415.43333333333339</v>
      </c>
      <c r="K206" s="38">
        <v>418.2166666666667</v>
      </c>
      <c r="L206" s="38">
        <v>422.93333333333339</v>
      </c>
      <c r="M206" s="28">
        <v>413.5</v>
      </c>
      <c r="N206" s="28">
        <v>406</v>
      </c>
      <c r="O206" s="39">
        <v>9358200</v>
      </c>
      <c r="P206" s="40">
        <v>1.1478599221789884E-2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50"/>
      <c r="P209" s="251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45"/>
      <c r="M210" s="41"/>
      <c r="N210" s="41"/>
      <c r="O210" s="250"/>
      <c r="P210" s="251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H18" sqref="H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57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44916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0" t="s">
        <v>16</v>
      </c>
      <c r="B8" s="382"/>
      <c r="C8" s="386" t="s">
        <v>20</v>
      </c>
      <c r="D8" s="386" t="s">
        <v>21</v>
      </c>
      <c r="E8" s="377" t="s">
        <v>22</v>
      </c>
      <c r="F8" s="378"/>
      <c r="G8" s="379"/>
      <c r="H8" s="377" t="s">
        <v>23</v>
      </c>
      <c r="I8" s="378"/>
      <c r="J8" s="379"/>
      <c r="K8" s="23"/>
      <c r="L8" s="50"/>
      <c r="M8" s="50"/>
      <c r="N8" s="1"/>
      <c r="O8" s="1"/>
    </row>
    <row r="9" spans="1:15" ht="36" customHeight="1">
      <c r="A9" s="384"/>
      <c r="B9" s="385"/>
      <c r="C9" s="385"/>
      <c r="D9" s="38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228</v>
      </c>
      <c r="N9" s="1"/>
      <c r="O9" s="1"/>
    </row>
    <row r="10" spans="1:15" ht="12.75" customHeight="1">
      <c r="A10" s="224">
        <v>1</v>
      </c>
      <c r="B10" s="291" t="s">
        <v>229</v>
      </c>
      <c r="C10" s="291">
        <v>18385.3</v>
      </c>
      <c r="D10" s="291">
        <v>18330.95</v>
      </c>
      <c r="E10" s="291">
        <v>18257</v>
      </c>
      <c r="F10" s="291">
        <v>18128.7</v>
      </c>
      <c r="G10" s="291">
        <v>18054.75</v>
      </c>
      <c r="H10" s="291">
        <v>18459.25</v>
      </c>
      <c r="I10" s="291">
        <v>18533.200000000004</v>
      </c>
      <c r="J10" s="291">
        <v>18661.5</v>
      </c>
      <c r="K10" s="291">
        <v>18404.900000000001</v>
      </c>
      <c r="L10" s="291">
        <v>18202.650000000001</v>
      </c>
      <c r="M10" s="292"/>
      <c r="N10" s="1"/>
      <c r="O10" s="1"/>
    </row>
    <row r="11" spans="1:15" ht="12.75" customHeight="1">
      <c r="A11" s="224">
        <v>2</v>
      </c>
      <c r="B11" s="297" t="s">
        <v>230</v>
      </c>
      <c r="C11" s="291">
        <v>43359.5</v>
      </c>
      <c r="D11" s="291">
        <v>43247.033333333333</v>
      </c>
      <c r="E11" s="291">
        <v>43067.866666666669</v>
      </c>
      <c r="F11" s="291">
        <v>42776.233333333337</v>
      </c>
      <c r="G11" s="291">
        <v>42597.066666666673</v>
      </c>
      <c r="H11" s="291">
        <v>43538.666666666664</v>
      </c>
      <c r="I11" s="291">
        <v>43717.833333333336</v>
      </c>
      <c r="J11" s="291">
        <v>44009.46666666666</v>
      </c>
      <c r="K11" s="291">
        <v>43426.2</v>
      </c>
      <c r="L11" s="291">
        <v>42955.4</v>
      </c>
      <c r="M11" s="292"/>
      <c r="N11" s="1"/>
      <c r="O11" s="1"/>
    </row>
    <row r="12" spans="1:15" ht="12.75" customHeight="1">
      <c r="A12" s="224">
        <v>3</v>
      </c>
      <c r="B12" s="248" t="s">
        <v>231</v>
      </c>
      <c r="C12" s="249">
        <v>2832.45</v>
      </c>
      <c r="D12" s="249">
        <v>2824.6</v>
      </c>
      <c r="E12" s="249">
        <v>2808.2</v>
      </c>
      <c r="F12" s="249">
        <v>2783.95</v>
      </c>
      <c r="G12" s="249">
        <v>2767.5499999999997</v>
      </c>
      <c r="H12" s="249">
        <v>2848.85</v>
      </c>
      <c r="I12" s="249">
        <v>2865.2500000000005</v>
      </c>
      <c r="J12" s="249">
        <v>2889.5</v>
      </c>
      <c r="K12" s="249">
        <v>2841</v>
      </c>
      <c r="L12" s="249">
        <v>2800.35</v>
      </c>
      <c r="M12" s="292"/>
      <c r="N12" s="1"/>
      <c r="O12" s="1"/>
    </row>
    <row r="13" spans="1:15" ht="12.75" customHeight="1">
      <c r="A13" s="224">
        <v>4</v>
      </c>
      <c r="B13" s="248" t="s">
        <v>232</v>
      </c>
      <c r="C13" s="249">
        <v>5405.65</v>
      </c>
      <c r="D13" s="249">
        <v>5388.2333333333336</v>
      </c>
      <c r="E13" s="249">
        <v>5361.9666666666672</v>
      </c>
      <c r="F13" s="249">
        <v>5318.2833333333338</v>
      </c>
      <c r="G13" s="249">
        <v>5292.0166666666673</v>
      </c>
      <c r="H13" s="249">
        <v>5431.916666666667</v>
      </c>
      <c r="I13" s="249">
        <v>5458.1833333333334</v>
      </c>
      <c r="J13" s="249">
        <v>5501.8666666666668</v>
      </c>
      <c r="K13" s="249">
        <v>5414.5</v>
      </c>
      <c r="L13" s="249">
        <v>5344.55</v>
      </c>
      <c r="M13" s="292"/>
      <c r="N13" s="1"/>
      <c r="O13" s="1"/>
    </row>
    <row r="14" spans="1:15" ht="12.75" customHeight="1">
      <c r="A14" s="224">
        <v>5</v>
      </c>
      <c r="B14" s="248" t="s">
        <v>233</v>
      </c>
      <c r="C14" s="249">
        <v>28612.5</v>
      </c>
      <c r="D14" s="249">
        <v>28455.25</v>
      </c>
      <c r="E14" s="249">
        <v>28266.400000000001</v>
      </c>
      <c r="F14" s="249">
        <v>27920.300000000003</v>
      </c>
      <c r="G14" s="249">
        <v>27731.450000000004</v>
      </c>
      <c r="H14" s="249">
        <v>28801.35</v>
      </c>
      <c r="I14" s="249">
        <v>28990.199999999997</v>
      </c>
      <c r="J14" s="249">
        <v>29336.299999999996</v>
      </c>
      <c r="K14" s="249">
        <v>28644.1</v>
      </c>
      <c r="L14" s="249">
        <v>28109.15</v>
      </c>
      <c r="M14" s="292"/>
      <c r="N14" s="1"/>
      <c r="O14" s="1"/>
    </row>
    <row r="15" spans="1:15" ht="12.75" customHeight="1">
      <c r="A15" s="224">
        <v>6</v>
      </c>
      <c r="B15" s="248" t="s">
        <v>234</v>
      </c>
      <c r="C15" s="249">
        <v>4439.5</v>
      </c>
      <c r="D15" s="249">
        <v>4427.3166666666666</v>
      </c>
      <c r="E15" s="249">
        <v>4403.3833333333332</v>
      </c>
      <c r="F15" s="249">
        <v>4367.2666666666664</v>
      </c>
      <c r="G15" s="249">
        <v>4343.333333333333</v>
      </c>
      <c r="H15" s="249">
        <v>4463.4333333333334</v>
      </c>
      <c r="I15" s="249">
        <v>4487.3666666666659</v>
      </c>
      <c r="J15" s="249">
        <v>4523.4833333333336</v>
      </c>
      <c r="K15" s="249">
        <v>4451.25</v>
      </c>
      <c r="L15" s="249">
        <v>4391.2</v>
      </c>
      <c r="M15" s="292"/>
      <c r="N15" s="1"/>
      <c r="O15" s="1"/>
    </row>
    <row r="16" spans="1:15" ht="12.75" customHeight="1">
      <c r="A16" s="224">
        <v>7</v>
      </c>
      <c r="B16" s="248" t="s">
        <v>235</v>
      </c>
      <c r="C16" s="249">
        <v>8859.9</v>
      </c>
      <c r="D16" s="249">
        <v>8842.1</v>
      </c>
      <c r="E16" s="249">
        <v>8794.4500000000007</v>
      </c>
      <c r="F16" s="249">
        <v>8729</v>
      </c>
      <c r="G16" s="249">
        <v>8681.35</v>
      </c>
      <c r="H16" s="249">
        <v>8907.5500000000011</v>
      </c>
      <c r="I16" s="249">
        <v>8955.1999999999989</v>
      </c>
      <c r="J16" s="249">
        <v>9020.6500000000015</v>
      </c>
      <c r="K16" s="249">
        <v>8889.75</v>
      </c>
      <c r="L16" s="249">
        <v>8776.65</v>
      </c>
      <c r="M16" s="292"/>
      <c r="N16" s="1"/>
      <c r="O16" s="1"/>
    </row>
    <row r="17" spans="1:15" ht="12.75" customHeight="1">
      <c r="A17" s="224">
        <v>8</v>
      </c>
      <c r="B17" s="227" t="s">
        <v>287</v>
      </c>
      <c r="C17" s="248">
        <v>2924.85</v>
      </c>
      <c r="D17" s="249">
        <v>2913.7166666666672</v>
      </c>
      <c r="E17" s="249">
        <v>2891.4333333333343</v>
      </c>
      <c r="F17" s="249">
        <v>2858.0166666666673</v>
      </c>
      <c r="G17" s="249">
        <v>2835.7333333333345</v>
      </c>
      <c r="H17" s="249">
        <v>2947.1333333333341</v>
      </c>
      <c r="I17" s="249">
        <v>2969.416666666667</v>
      </c>
      <c r="J17" s="249">
        <v>3002.8333333333339</v>
      </c>
      <c r="K17" s="248">
        <v>2936</v>
      </c>
      <c r="L17" s="248">
        <v>2880.3</v>
      </c>
      <c r="M17" s="248">
        <v>3.8056999999999999</v>
      </c>
      <c r="N17" s="1"/>
      <c r="O17" s="1"/>
    </row>
    <row r="18" spans="1:15" ht="12.75" customHeight="1">
      <c r="A18" s="224">
        <v>9</v>
      </c>
      <c r="B18" s="227" t="s">
        <v>43</v>
      </c>
      <c r="C18" s="248">
        <v>2592.5</v>
      </c>
      <c r="D18" s="249">
        <v>2599.35</v>
      </c>
      <c r="E18" s="249">
        <v>2563.6999999999998</v>
      </c>
      <c r="F18" s="249">
        <v>2534.9</v>
      </c>
      <c r="G18" s="249">
        <v>2499.25</v>
      </c>
      <c r="H18" s="249">
        <v>2628.1499999999996</v>
      </c>
      <c r="I18" s="249">
        <v>2663.8</v>
      </c>
      <c r="J18" s="249">
        <v>2692.5999999999995</v>
      </c>
      <c r="K18" s="248">
        <v>2635</v>
      </c>
      <c r="L18" s="248">
        <v>2570.5500000000002</v>
      </c>
      <c r="M18" s="248">
        <v>2.71075</v>
      </c>
      <c r="N18" s="1"/>
      <c r="O18" s="1"/>
    </row>
    <row r="19" spans="1:15" ht="12.75" customHeight="1">
      <c r="A19" s="224">
        <v>10</v>
      </c>
      <c r="B19" s="227" t="s">
        <v>59</v>
      </c>
      <c r="C19" s="248">
        <v>676.4</v>
      </c>
      <c r="D19" s="249">
        <v>676.01666666666665</v>
      </c>
      <c r="E19" s="249">
        <v>667.63333333333333</v>
      </c>
      <c r="F19" s="249">
        <v>658.86666666666667</v>
      </c>
      <c r="G19" s="249">
        <v>650.48333333333335</v>
      </c>
      <c r="H19" s="249">
        <v>684.7833333333333</v>
      </c>
      <c r="I19" s="249">
        <v>693.16666666666652</v>
      </c>
      <c r="J19" s="249">
        <v>701.93333333333328</v>
      </c>
      <c r="K19" s="248">
        <v>684.4</v>
      </c>
      <c r="L19" s="248">
        <v>667.25</v>
      </c>
      <c r="M19" s="248">
        <v>19.105260000000001</v>
      </c>
      <c r="N19" s="1"/>
      <c r="O19" s="1"/>
    </row>
    <row r="20" spans="1:15" ht="12.75" customHeight="1">
      <c r="A20" s="224">
        <v>11</v>
      </c>
      <c r="B20" s="227" t="s">
        <v>236</v>
      </c>
      <c r="C20" s="248">
        <v>20898.7</v>
      </c>
      <c r="D20" s="249">
        <v>20875.8</v>
      </c>
      <c r="E20" s="249">
        <v>20750.349999999999</v>
      </c>
      <c r="F20" s="249">
        <v>20602</v>
      </c>
      <c r="G20" s="249">
        <v>20476.55</v>
      </c>
      <c r="H20" s="249">
        <v>21024.149999999998</v>
      </c>
      <c r="I20" s="249">
        <v>21149.600000000002</v>
      </c>
      <c r="J20" s="249">
        <v>21297.949999999997</v>
      </c>
      <c r="K20" s="248">
        <v>21001.25</v>
      </c>
      <c r="L20" s="248">
        <v>20727.45</v>
      </c>
      <c r="M20" s="248">
        <v>9.4759999999999997E-2</v>
      </c>
      <c r="N20" s="1"/>
      <c r="O20" s="1"/>
    </row>
    <row r="21" spans="1:15" ht="12.75" customHeight="1">
      <c r="A21" s="224">
        <v>12</v>
      </c>
      <c r="B21" s="227" t="s">
        <v>45</v>
      </c>
      <c r="C21" s="248">
        <v>4165.3</v>
      </c>
      <c r="D21" s="249">
        <v>4134.5666666666666</v>
      </c>
      <c r="E21" s="249">
        <v>4097.1333333333332</v>
      </c>
      <c r="F21" s="249">
        <v>4028.9666666666667</v>
      </c>
      <c r="G21" s="249">
        <v>3991.5333333333333</v>
      </c>
      <c r="H21" s="249">
        <v>4202.7333333333336</v>
      </c>
      <c r="I21" s="249">
        <v>4240.1666666666661</v>
      </c>
      <c r="J21" s="249">
        <v>4308.333333333333</v>
      </c>
      <c r="K21" s="248">
        <v>4172</v>
      </c>
      <c r="L21" s="248">
        <v>4066.4</v>
      </c>
      <c r="M21" s="248">
        <v>37.784260000000003</v>
      </c>
      <c r="N21" s="1"/>
      <c r="O21" s="1"/>
    </row>
    <row r="22" spans="1:15" ht="12.75" customHeight="1">
      <c r="A22" s="224">
        <v>13</v>
      </c>
      <c r="B22" s="227" t="s">
        <v>237</v>
      </c>
      <c r="C22" s="248">
        <v>2061.65</v>
      </c>
      <c r="D22" s="249">
        <v>2052.8833333333332</v>
      </c>
      <c r="E22" s="249">
        <v>2036.7666666666664</v>
      </c>
      <c r="F22" s="249">
        <v>2011.8833333333332</v>
      </c>
      <c r="G22" s="249">
        <v>1995.7666666666664</v>
      </c>
      <c r="H22" s="249">
        <v>2077.7666666666664</v>
      </c>
      <c r="I22" s="249">
        <v>2093.8833333333332</v>
      </c>
      <c r="J22" s="249">
        <v>2118.7666666666664</v>
      </c>
      <c r="K22" s="248">
        <v>2069</v>
      </c>
      <c r="L22" s="248">
        <v>2028</v>
      </c>
      <c r="M22" s="248">
        <v>2.8559100000000002</v>
      </c>
      <c r="N22" s="1"/>
      <c r="O22" s="1"/>
    </row>
    <row r="23" spans="1:15" ht="12.75" customHeight="1">
      <c r="A23" s="224">
        <v>14</v>
      </c>
      <c r="B23" s="227" t="s">
        <v>46</v>
      </c>
      <c r="C23" s="248">
        <v>884.25</v>
      </c>
      <c r="D23" s="249">
        <v>883.61666666666667</v>
      </c>
      <c r="E23" s="249">
        <v>871.93333333333339</v>
      </c>
      <c r="F23" s="249">
        <v>859.61666666666667</v>
      </c>
      <c r="G23" s="249">
        <v>847.93333333333339</v>
      </c>
      <c r="H23" s="249">
        <v>895.93333333333339</v>
      </c>
      <c r="I23" s="249">
        <v>907.61666666666656</v>
      </c>
      <c r="J23" s="249">
        <v>919.93333333333339</v>
      </c>
      <c r="K23" s="248">
        <v>895.3</v>
      </c>
      <c r="L23" s="248">
        <v>871.3</v>
      </c>
      <c r="M23" s="248">
        <v>40.232750000000003</v>
      </c>
      <c r="N23" s="1"/>
      <c r="O23" s="1"/>
    </row>
    <row r="24" spans="1:15" ht="12.75" customHeight="1">
      <c r="A24" s="224">
        <v>15</v>
      </c>
      <c r="B24" s="227" t="s">
        <v>238</v>
      </c>
      <c r="C24" s="248">
        <v>3614.2</v>
      </c>
      <c r="D24" s="249">
        <v>3603.9499999999994</v>
      </c>
      <c r="E24" s="249">
        <v>3573.4499999999989</v>
      </c>
      <c r="F24" s="249">
        <v>3532.6999999999994</v>
      </c>
      <c r="G24" s="249">
        <v>3502.1999999999989</v>
      </c>
      <c r="H24" s="249">
        <v>3644.6999999999989</v>
      </c>
      <c r="I24" s="249">
        <v>3675.2</v>
      </c>
      <c r="J24" s="249">
        <v>3715.9499999999989</v>
      </c>
      <c r="K24" s="248">
        <v>3634.45</v>
      </c>
      <c r="L24" s="248">
        <v>3563.2</v>
      </c>
      <c r="M24" s="248">
        <v>1.9533499999999999</v>
      </c>
      <c r="N24" s="1"/>
      <c r="O24" s="1"/>
    </row>
    <row r="25" spans="1:15" ht="12.75" customHeight="1">
      <c r="A25" s="224">
        <v>16</v>
      </c>
      <c r="B25" s="227" t="s">
        <v>239</v>
      </c>
      <c r="C25" s="248">
        <v>2688.35</v>
      </c>
      <c r="D25" s="249">
        <v>2676.5333333333333</v>
      </c>
      <c r="E25" s="249">
        <v>2653.0666666666666</v>
      </c>
      <c r="F25" s="249">
        <v>2617.7833333333333</v>
      </c>
      <c r="G25" s="249">
        <v>2594.3166666666666</v>
      </c>
      <c r="H25" s="249">
        <v>2711.8166666666666</v>
      </c>
      <c r="I25" s="249">
        <v>2735.2833333333328</v>
      </c>
      <c r="J25" s="249">
        <v>2770.5666666666666</v>
      </c>
      <c r="K25" s="248">
        <v>2700</v>
      </c>
      <c r="L25" s="248">
        <v>2641.25</v>
      </c>
      <c r="M25" s="248">
        <v>2.0860799999999999</v>
      </c>
      <c r="N25" s="1"/>
      <c r="O25" s="1"/>
    </row>
    <row r="26" spans="1:15" ht="12.75" customHeight="1">
      <c r="A26" s="224">
        <v>17</v>
      </c>
      <c r="B26" s="227" t="s">
        <v>853</v>
      </c>
      <c r="C26" s="248">
        <v>622.6</v>
      </c>
      <c r="D26" s="249">
        <v>625.21666666666658</v>
      </c>
      <c r="E26" s="249">
        <v>614.93333333333317</v>
      </c>
      <c r="F26" s="249">
        <v>607.26666666666654</v>
      </c>
      <c r="G26" s="249">
        <v>596.98333333333312</v>
      </c>
      <c r="H26" s="249">
        <v>632.88333333333321</v>
      </c>
      <c r="I26" s="249">
        <v>643.16666666666674</v>
      </c>
      <c r="J26" s="249">
        <v>650.83333333333326</v>
      </c>
      <c r="K26" s="248">
        <v>635.5</v>
      </c>
      <c r="L26" s="248">
        <v>617.54999999999995</v>
      </c>
      <c r="M26" s="248">
        <v>14.6136</v>
      </c>
      <c r="N26" s="1"/>
      <c r="O26" s="1"/>
    </row>
    <row r="27" spans="1:15" ht="12.75" customHeight="1">
      <c r="A27" s="224">
        <v>18</v>
      </c>
      <c r="B27" s="227" t="s">
        <v>240</v>
      </c>
      <c r="C27" s="248">
        <v>153.65</v>
      </c>
      <c r="D27" s="249">
        <v>153.23333333333332</v>
      </c>
      <c r="E27" s="249">
        <v>151.11666666666665</v>
      </c>
      <c r="F27" s="249">
        <v>148.58333333333331</v>
      </c>
      <c r="G27" s="249">
        <v>146.46666666666664</v>
      </c>
      <c r="H27" s="249">
        <v>155.76666666666665</v>
      </c>
      <c r="I27" s="249">
        <v>157.88333333333333</v>
      </c>
      <c r="J27" s="249">
        <v>160.41666666666666</v>
      </c>
      <c r="K27" s="248">
        <v>155.35</v>
      </c>
      <c r="L27" s="248">
        <v>150.69999999999999</v>
      </c>
      <c r="M27" s="248">
        <v>22.376100000000001</v>
      </c>
      <c r="N27" s="1"/>
      <c r="O27" s="1"/>
    </row>
    <row r="28" spans="1:15" ht="12.75" customHeight="1">
      <c r="A28" s="224">
        <v>19</v>
      </c>
      <c r="B28" s="227" t="s">
        <v>41</v>
      </c>
      <c r="C28" s="248">
        <v>304.14999999999998</v>
      </c>
      <c r="D28" s="249">
        <v>304.41666666666663</v>
      </c>
      <c r="E28" s="249">
        <v>301.13333333333327</v>
      </c>
      <c r="F28" s="249">
        <v>298.11666666666662</v>
      </c>
      <c r="G28" s="249">
        <v>294.83333333333326</v>
      </c>
      <c r="H28" s="249">
        <v>307.43333333333328</v>
      </c>
      <c r="I28" s="249">
        <v>310.71666666666658</v>
      </c>
      <c r="J28" s="249">
        <v>313.73333333333329</v>
      </c>
      <c r="K28" s="248">
        <v>307.7</v>
      </c>
      <c r="L28" s="248">
        <v>301.39999999999998</v>
      </c>
      <c r="M28" s="248">
        <v>10.61847</v>
      </c>
      <c r="N28" s="1"/>
      <c r="O28" s="1"/>
    </row>
    <row r="29" spans="1:15" ht="12.75" customHeight="1">
      <c r="A29" s="224">
        <v>20</v>
      </c>
      <c r="B29" s="227" t="s">
        <v>48</v>
      </c>
      <c r="C29" s="248">
        <v>3001.95</v>
      </c>
      <c r="D29" s="249">
        <v>3002.65</v>
      </c>
      <c r="E29" s="249">
        <v>2964.3</v>
      </c>
      <c r="F29" s="249">
        <v>2926.65</v>
      </c>
      <c r="G29" s="249">
        <v>2888.3</v>
      </c>
      <c r="H29" s="249">
        <v>3040.3</v>
      </c>
      <c r="I29" s="249">
        <v>3078.6499999999996</v>
      </c>
      <c r="J29" s="249">
        <v>3116.3</v>
      </c>
      <c r="K29" s="248">
        <v>3041</v>
      </c>
      <c r="L29" s="248">
        <v>2965</v>
      </c>
      <c r="M29" s="248">
        <v>1.16933</v>
      </c>
      <c r="N29" s="1"/>
      <c r="O29" s="1"/>
    </row>
    <row r="30" spans="1:15" ht="12.75" customHeight="1">
      <c r="A30" s="224">
        <v>21</v>
      </c>
      <c r="B30" s="227" t="s">
        <v>51</v>
      </c>
      <c r="C30" s="248">
        <v>560.1</v>
      </c>
      <c r="D30" s="249">
        <v>559.73333333333323</v>
      </c>
      <c r="E30" s="249">
        <v>554.46666666666647</v>
      </c>
      <c r="F30" s="249">
        <v>548.83333333333326</v>
      </c>
      <c r="G30" s="249">
        <v>543.56666666666649</v>
      </c>
      <c r="H30" s="249">
        <v>565.36666666666645</v>
      </c>
      <c r="I30" s="249">
        <v>570.6333333333331</v>
      </c>
      <c r="J30" s="249">
        <v>576.26666666666642</v>
      </c>
      <c r="K30" s="248">
        <v>565</v>
      </c>
      <c r="L30" s="248">
        <v>554.1</v>
      </c>
      <c r="M30" s="248">
        <v>23.142969999999998</v>
      </c>
      <c r="N30" s="1"/>
      <c r="O30" s="1"/>
    </row>
    <row r="31" spans="1:15" ht="12.75" customHeight="1">
      <c r="A31" s="224">
        <v>22</v>
      </c>
      <c r="B31" s="227" t="s">
        <v>53</v>
      </c>
      <c r="C31" s="248">
        <v>4596.6499999999996</v>
      </c>
      <c r="D31" s="249">
        <v>4584.45</v>
      </c>
      <c r="E31" s="249">
        <v>4552.45</v>
      </c>
      <c r="F31" s="249">
        <v>4508.25</v>
      </c>
      <c r="G31" s="249">
        <v>4476.25</v>
      </c>
      <c r="H31" s="249">
        <v>4628.6499999999996</v>
      </c>
      <c r="I31" s="249">
        <v>4660.6499999999996</v>
      </c>
      <c r="J31" s="249">
        <v>4704.8499999999995</v>
      </c>
      <c r="K31" s="248">
        <v>4616.45</v>
      </c>
      <c r="L31" s="248">
        <v>4540.25</v>
      </c>
      <c r="M31" s="248">
        <v>2.82355</v>
      </c>
      <c r="N31" s="1"/>
      <c r="O31" s="1"/>
    </row>
    <row r="32" spans="1:15" ht="12.75" customHeight="1">
      <c r="A32" s="224">
        <v>23</v>
      </c>
      <c r="B32" s="227" t="s">
        <v>55</v>
      </c>
      <c r="C32" s="248">
        <v>145.1</v>
      </c>
      <c r="D32" s="249">
        <v>144.38333333333333</v>
      </c>
      <c r="E32" s="249">
        <v>143.11666666666665</v>
      </c>
      <c r="F32" s="249">
        <v>141.13333333333333</v>
      </c>
      <c r="G32" s="249">
        <v>139.86666666666665</v>
      </c>
      <c r="H32" s="249">
        <v>146.36666666666665</v>
      </c>
      <c r="I32" s="249">
        <v>147.6333333333333</v>
      </c>
      <c r="J32" s="249">
        <v>149.61666666666665</v>
      </c>
      <c r="K32" s="248">
        <v>145.65</v>
      </c>
      <c r="L32" s="248">
        <v>142.4</v>
      </c>
      <c r="M32" s="248">
        <v>94.739040000000003</v>
      </c>
      <c r="N32" s="1"/>
      <c r="O32" s="1"/>
    </row>
    <row r="33" spans="1:15" ht="12.75" customHeight="1">
      <c r="A33" s="224">
        <v>24</v>
      </c>
      <c r="B33" s="227" t="s">
        <v>57</v>
      </c>
      <c r="C33" s="248">
        <v>3082.15</v>
      </c>
      <c r="D33" s="249">
        <v>3062.9333333333329</v>
      </c>
      <c r="E33" s="249">
        <v>3037.2166666666658</v>
      </c>
      <c r="F33" s="249">
        <v>2992.2833333333328</v>
      </c>
      <c r="G33" s="249">
        <v>2966.5666666666657</v>
      </c>
      <c r="H33" s="249">
        <v>3107.8666666666659</v>
      </c>
      <c r="I33" s="249">
        <v>3133.583333333333</v>
      </c>
      <c r="J33" s="249">
        <v>3178.516666666666</v>
      </c>
      <c r="K33" s="248">
        <v>3088.65</v>
      </c>
      <c r="L33" s="248">
        <v>3018</v>
      </c>
      <c r="M33" s="248">
        <v>7.3925700000000001</v>
      </c>
      <c r="N33" s="1"/>
      <c r="O33" s="1"/>
    </row>
    <row r="34" spans="1:15" ht="12.75" customHeight="1">
      <c r="A34" s="224">
        <v>25</v>
      </c>
      <c r="B34" s="227" t="s">
        <v>300</v>
      </c>
      <c r="C34" s="248">
        <v>2007.55</v>
      </c>
      <c r="D34" s="249">
        <v>2012.1666666666667</v>
      </c>
      <c r="E34" s="249">
        <v>1981.5333333333335</v>
      </c>
      <c r="F34" s="249">
        <v>1955.5166666666669</v>
      </c>
      <c r="G34" s="249">
        <v>1924.8833333333337</v>
      </c>
      <c r="H34" s="249">
        <v>2038.1833333333334</v>
      </c>
      <c r="I34" s="249">
        <v>2068.8166666666666</v>
      </c>
      <c r="J34" s="249">
        <v>2094.833333333333</v>
      </c>
      <c r="K34" s="248">
        <v>2042.8</v>
      </c>
      <c r="L34" s="248">
        <v>1986.15</v>
      </c>
      <c r="M34" s="248">
        <v>3.5934699999999999</v>
      </c>
      <c r="N34" s="1"/>
      <c r="O34" s="1"/>
    </row>
    <row r="35" spans="1:15" ht="12.75" customHeight="1">
      <c r="A35" s="224">
        <v>26</v>
      </c>
      <c r="B35" s="227" t="s">
        <v>60</v>
      </c>
      <c r="C35" s="248">
        <v>438.45</v>
      </c>
      <c r="D35" s="249">
        <v>437.93333333333334</v>
      </c>
      <c r="E35" s="249">
        <v>434.9666666666667</v>
      </c>
      <c r="F35" s="249">
        <v>431.48333333333335</v>
      </c>
      <c r="G35" s="249">
        <v>428.51666666666671</v>
      </c>
      <c r="H35" s="249">
        <v>441.41666666666669</v>
      </c>
      <c r="I35" s="249">
        <v>444.38333333333327</v>
      </c>
      <c r="J35" s="249">
        <v>447.86666666666667</v>
      </c>
      <c r="K35" s="248">
        <v>440.9</v>
      </c>
      <c r="L35" s="248">
        <v>434.45</v>
      </c>
      <c r="M35" s="248">
        <v>11.702070000000001</v>
      </c>
      <c r="N35" s="1"/>
      <c r="O35" s="1"/>
    </row>
    <row r="36" spans="1:15" ht="12.75" customHeight="1">
      <c r="A36" s="224">
        <v>27</v>
      </c>
      <c r="B36" s="227" t="s">
        <v>242</v>
      </c>
      <c r="C36" s="248">
        <v>4089.55</v>
      </c>
      <c r="D36" s="249">
        <v>4093.4333333333338</v>
      </c>
      <c r="E36" s="249">
        <v>4048.2666666666673</v>
      </c>
      <c r="F36" s="249">
        <v>4006.9833333333336</v>
      </c>
      <c r="G36" s="249">
        <v>3961.8166666666671</v>
      </c>
      <c r="H36" s="249">
        <v>4134.7166666666672</v>
      </c>
      <c r="I36" s="249">
        <v>4179.883333333335</v>
      </c>
      <c r="J36" s="249">
        <v>4221.1666666666679</v>
      </c>
      <c r="K36" s="248">
        <v>4138.6000000000004</v>
      </c>
      <c r="L36" s="248">
        <v>4052.15</v>
      </c>
      <c r="M36" s="248">
        <v>2.1779099999999998</v>
      </c>
      <c r="N36" s="1"/>
      <c r="O36" s="1"/>
    </row>
    <row r="37" spans="1:15" ht="12.75" customHeight="1">
      <c r="A37" s="224">
        <v>28</v>
      </c>
      <c r="B37" s="227" t="s">
        <v>61</v>
      </c>
      <c r="C37" s="248">
        <v>949.75</v>
      </c>
      <c r="D37" s="249">
        <v>947.65</v>
      </c>
      <c r="E37" s="249">
        <v>942.55</v>
      </c>
      <c r="F37" s="249">
        <v>935.35</v>
      </c>
      <c r="G37" s="249">
        <v>930.25</v>
      </c>
      <c r="H37" s="249">
        <v>954.84999999999991</v>
      </c>
      <c r="I37" s="249">
        <v>959.95</v>
      </c>
      <c r="J37" s="249">
        <v>967.14999999999986</v>
      </c>
      <c r="K37" s="248">
        <v>952.75</v>
      </c>
      <c r="L37" s="248">
        <v>940.45</v>
      </c>
      <c r="M37" s="248">
        <v>95.118179999999995</v>
      </c>
      <c r="N37" s="1"/>
      <c r="O37" s="1"/>
    </row>
    <row r="38" spans="1:15" ht="12.75" customHeight="1">
      <c r="A38" s="224">
        <v>29</v>
      </c>
      <c r="B38" s="227" t="s">
        <v>62</v>
      </c>
      <c r="C38" s="248">
        <v>3613.6</v>
      </c>
      <c r="D38" s="249">
        <v>3609.6666666666665</v>
      </c>
      <c r="E38" s="249">
        <v>3585.333333333333</v>
      </c>
      <c r="F38" s="249">
        <v>3557.0666666666666</v>
      </c>
      <c r="G38" s="249">
        <v>3532.7333333333331</v>
      </c>
      <c r="H38" s="249">
        <v>3637.9333333333329</v>
      </c>
      <c r="I38" s="249">
        <v>3662.266666666666</v>
      </c>
      <c r="J38" s="249">
        <v>3690.5333333333328</v>
      </c>
      <c r="K38" s="248">
        <v>3634</v>
      </c>
      <c r="L38" s="248">
        <v>3581.4</v>
      </c>
      <c r="M38" s="248">
        <v>1.52284</v>
      </c>
      <c r="N38" s="1"/>
      <c r="O38" s="1"/>
    </row>
    <row r="39" spans="1:15" ht="12.75" customHeight="1">
      <c r="A39" s="224">
        <v>30</v>
      </c>
      <c r="B39" s="227" t="s">
        <v>65</v>
      </c>
      <c r="C39" s="248">
        <v>6642.85</v>
      </c>
      <c r="D39" s="249">
        <v>6642.2333333333336</v>
      </c>
      <c r="E39" s="249">
        <v>6585.6166666666668</v>
      </c>
      <c r="F39" s="249">
        <v>6528.3833333333332</v>
      </c>
      <c r="G39" s="249">
        <v>6471.7666666666664</v>
      </c>
      <c r="H39" s="249">
        <v>6699.4666666666672</v>
      </c>
      <c r="I39" s="249">
        <v>6756.0833333333339</v>
      </c>
      <c r="J39" s="249">
        <v>6813.3166666666675</v>
      </c>
      <c r="K39" s="248">
        <v>6698.85</v>
      </c>
      <c r="L39" s="248">
        <v>6585</v>
      </c>
      <c r="M39" s="248">
        <v>6.0771600000000001</v>
      </c>
      <c r="N39" s="1"/>
      <c r="O39" s="1"/>
    </row>
    <row r="40" spans="1:15" ht="12.75" customHeight="1">
      <c r="A40" s="224">
        <v>31</v>
      </c>
      <c r="B40" s="227" t="s">
        <v>64</v>
      </c>
      <c r="C40" s="248">
        <v>1615.65</v>
      </c>
      <c r="D40" s="249">
        <v>1609.0666666666666</v>
      </c>
      <c r="E40" s="249">
        <v>1599.6333333333332</v>
      </c>
      <c r="F40" s="249">
        <v>1583.6166666666666</v>
      </c>
      <c r="G40" s="249">
        <v>1574.1833333333332</v>
      </c>
      <c r="H40" s="249">
        <v>1625.0833333333333</v>
      </c>
      <c r="I40" s="249">
        <v>1634.5166666666667</v>
      </c>
      <c r="J40" s="249">
        <v>1650.5333333333333</v>
      </c>
      <c r="K40" s="248">
        <v>1618.5</v>
      </c>
      <c r="L40" s="248">
        <v>1593.05</v>
      </c>
      <c r="M40" s="248">
        <v>8.6637699999999995</v>
      </c>
      <c r="N40" s="1"/>
      <c r="O40" s="1"/>
    </row>
    <row r="41" spans="1:15" ht="12.75" customHeight="1">
      <c r="A41" s="224">
        <v>32</v>
      </c>
      <c r="B41" s="227" t="s">
        <v>243</v>
      </c>
      <c r="C41" s="248">
        <v>6173.6</v>
      </c>
      <c r="D41" s="249">
        <v>6153.9000000000005</v>
      </c>
      <c r="E41" s="249">
        <v>6109.8000000000011</v>
      </c>
      <c r="F41" s="249">
        <v>6046.0000000000009</v>
      </c>
      <c r="G41" s="249">
        <v>6001.9000000000015</v>
      </c>
      <c r="H41" s="249">
        <v>6217.7000000000007</v>
      </c>
      <c r="I41" s="249">
        <v>6261.8000000000011</v>
      </c>
      <c r="J41" s="249">
        <v>6325.6</v>
      </c>
      <c r="K41" s="248">
        <v>6198</v>
      </c>
      <c r="L41" s="248">
        <v>6090.1</v>
      </c>
      <c r="M41" s="248">
        <v>0.92025000000000001</v>
      </c>
      <c r="N41" s="1"/>
      <c r="O41" s="1"/>
    </row>
    <row r="42" spans="1:15" ht="12.75" customHeight="1">
      <c r="A42" s="224">
        <v>33</v>
      </c>
      <c r="B42" s="227" t="s">
        <v>66</v>
      </c>
      <c r="C42" s="248">
        <v>2142.8000000000002</v>
      </c>
      <c r="D42" s="249">
        <v>2136.5166666666669</v>
      </c>
      <c r="E42" s="249">
        <v>2116.3333333333339</v>
      </c>
      <c r="F42" s="249">
        <v>2089.8666666666672</v>
      </c>
      <c r="G42" s="249">
        <v>2069.6833333333343</v>
      </c>
      <c r="H42" s="249">
        <v>2162.9833333333336</v>
      </c>
      <c r="I42" s="249">
        <v>2183.166666666667</v>
      </c>
      <c r="J42" s="249">
        <v>2209.6333333333332</v>
      </c>
      <c r="K42" s="248">
        <v>2156.6999999999998</v>
      </c>
      <c r="L42" s="248">
        <v>2110.0500000000002</v>
      </c>
      <c r="M42" s="248">
        <v>1.3573200000000001</v>
      </c>
      <c r="N42" s="1"/>
      <c r="O42" s="1"/>
    </row>
    <row r="43" spans="1:15" ht="12.75" customHeight="1">
      <c r="A43" s="224">
        <v>34</v>
      </c>
      <c r="B43" s="227" t="s">
        <v>67</v>
      </c>
      <c r="C43" s="248">
        <v>243.35</v>
      </c>
      <c r="D43" s="249">
        <v>242.68333333333331</v>
      </c>
      <c r="E43" s="249">
        <v>240.21666666666661</v>
      </c>
      <c r="F43" s="249">
        <v>237.08333333333331</v>
      </c>
      <c r="G43" s="249">
        <v>234.61666666666662</v>
      </c>
      <c r="H43" s="249">
        <v>245.81666666666661</v>
      </c>
      <c r="I43" s="249">
        <v>248.2833333333333</v>
      </c>
      <c r="J43" s="249">
        <v>251.4166666666666</v>
      </c>
      <c r="K43" s="248">
        <v>245.15</v>
      </c>
      <c r="L43" s="248">
        <v>239.55</v>
      </c>
      <c r="M43" s="248">
        <v>53.606679999999997</v>
      </c>
      <c r="N43" s="1"/>
      <c r="O43" s="1"/>
    </row>
    <row r="44" spans="1:15" ht="12.75" customHeight="1">
      <c r="A44" s="224">
        <v>35</v>
      </c>
      <c r="B44" s="227" t="s">
        <v>68</v>
      </c>
      <c r="C44" s="248">
        <v>183.65</v>
      </c>
      <c r="D44" s="249">
        <v>182.51666666666665</v>
      </c>
      <c r="E44" s="249">
        <v>180.2833333333333</v>
      </c>
      <c r="F44" s="249">
        <v>176.91666666666666</v>
      </c>
      <c r="G44" s="249">
        <v>174.68333333333331</v>
      </c>
      <c r="H44" s="249">
        <v>185.8833333333333</v>
      </c>
      <c r="I44" s="249">
        <v>188.11666666666665</v>
      </c>
      <c r="J44" s="249">
        <v>191.48333333333329</v>
      </c>
      <c r="K44" s="248">
        <v>184.75</v>
      </c>
      <c r="L44" s="248">
        <v>179.15</v>
      </c>
      <c r="M44" s="248">
        <v>175.22529</v>
      </c>
      <c r="N44" s="1"/>
      <c r="O44" s="1"/>
    </row>
    <row r="45" spans="1:15" ht="12.75" customHeight="1">
      <c r="A45" s="224">
        <v>36</v>
      </c>
      <c r="B45" s="227" t="s">
        <v>244</v>
      </c>
      <c r="C45" s="248">
        <v>88.5</v>
      </c>
      <c r="D45" s="249">
        <v>88.916666666666671</v>
      </c>
      <c r="E45" s="249">
        <v>87.033333333333346</v>
      </c>
      <c r="F45" s="249">
        <v>85.566666666666677</v>
      </c>
      <c r="G45" s="249">
        <v>83.683333333333351</v>
      </c>
      <c r="H45" s="249">
        <v>90.38333333333334</v>
      </c>
      <c r="I45" s="249">
        <v>92.266666666666666</v>
      </c>
      <c r="J45" s="249">
        <v>93.733333333333334</v>
      </c>
      <c r="K45" s="248">
        <v>90.8</v>
      </c>
      <c r="L45" s="248">
        <v>87.45</v>
      </c>
      <c r="M45" s="248">
        <v>159.66771</v>
      </c>
      <c r="N45" s="1"/>
      <c r="O45" s="1"/>
    </row>
    <row r="46" spans="1:15" ht="12.75" customHeight="1">
      <c r="A46" s="224">
        <v>37</v>
      </c>
      <c r="B46" s="227" t="s">
        <v>69</v>
      </c>
      <c r="C46" s="248">
        <v>1643.4</v>
      </c>
      <c r="D46" s="249">
        <v>1647.1166666666668</v>
      </c>
      <c r="E46" s="249">
        <v>1628.2333333333336</v>
      </c>
      <c r="F46" s="249">
        <v>1613.0666666666668</v>
      </c>
      <c r="G46" s="249">
        <v>1594.1833333333336</v>
      </c>
      <c r="H46" s="249">
        <v>1662.2833333333335</v>
      </c>
      <c r="I46" s="249">
        <v>1681.1666666666667</v>
      </c>
      <c r="J46" s="249">
        <v>1696.3333333333335</v>
      </c>
      <c r="K46" s="248">
        <v>1666</v>
      </c>
      <c r="L46" s="248">
        <v>1631.95</v>
      </c>
      <c r="M46" s="248">
        <v>6.9105999999999996</v>
      </c>
      <c r="N46" s="1"/>
      <c r="O46" s="1"/>
    </row>
    <row r="47" spans="1:15" ht="12.75" customHeight="1">
      <c r="A47" s="224">
        <v>38</v>
      </c>
      <c r="B47" s="227" t="s">
        <v>72</v>
      </c>
      <c r="C47" s="248">
        <v>591.85</v>
      </c>
      <c r="D47" s="249">
        <v>589.51666666666665</v>
      </c>
      <c r="E47" s="249">
        <v>586.0333333333333</v>
      </c>
      <c r="F47" s="249">
        <v>580.2166666666667</v>
      </c>
      <c r="G47" s="249">
        <v>576.73333333333335</v>
      </c>
      <c r="H47" s="249">
        <v>595.33333333333326</v>
      </c>
      <c r="I47" s="249">
        <v>598.81666666666661</v>
      </c>
      <c r="J47" s="249">
        <v>604.63333333333321</v>
      </c>
      <c r="K47" s="248">
        <v>593</v>
      </c>
      <c r="L47" s="248">
        <v>583.70000000000005</v>
      </c>
      <c r="M47" s="248">
        <v>4.6625399999999999</v>
      </c>
      <c r="N47" s="1"/>
      <c r="O47" s="1"/>
    </row>
    <row r="48" spans="1:15" ht="12.75" customHeight="1">
      <c r="A48" s="224">
        <v>39</v>
      </c>
      <c r="B48" s="227" t="s">
        <v>71</v>
      </c>
      <c r="C48" s="248">
        <v>101.3</v>
      </c>
      <c r="D48" s="249">
        <v>100.63333333333333</v>
      </c>
      <c r="E48" s="249">
        <v>99.666666666666657</v>
      </c>
      <c r="F48" s="249">
        <v>98.033333333333331</v>
      </c>
      <c r="G48" s="249">
        <v>97.066666666666663</v>
      </c>
      <c r="H48" s="249">
        <v>102.26666666666665</v>
      </c>
      <c r="I48" s="249">
        <v>103.23333333333332</v>
      </c>
      <c r="J48" s="249">
        <v>104.86666666666665</v>
      </c>
      <c r="K48" s="248">
        <v>101.6</v>
      </c>
      <c r="L48" s="248">
        <v>99</v>
      </c>
      <c r="M48" s="248">
        <v>104.78941</v>
      </c>
      <c r="N48" s="1"/>
      <c r="O48" s="1"/>
    </row>
    <row r="49" spans="1:15" ht="12.75" customHeight="1">
      <c r="A49" s="224">
        <v>40</v>
      </c>
      <c r="B49" s="227" t="s">
        <v>73</v>
      </c>
      <c r="C49" s="248">
        <v>897.05</v>
      </c>
      <c r="D49" s="249">
        <v>890.69999999999993</v>
      </c>
      <c r="E49" s="249">
        <v>881.39999999999986</v>
      </c>
      <c r="F49" s="249">
        <v>865.74999999999989</v>
      </c>
      <c r="G49" s="249">
        <v>856.44999999999982</v>
      </c>
      <c r="H49" s="249">
        <v>906.34999999999991</v>
      </c>
      <c r="I49" s="249">
        <v>915.64999999999986</v>
      </c>
      <c r="J49" s="249">
        <v>931.3</v>
      </c>
      <c r="K49" s="248">
        <v>900</v>
      </c>
      <c r="L49" s="248">
        <v>875.05</v>
      </c>
      <c r="M49" s="248">
        <v>12.18798</v>
      </c>
      <c r="N49" s="1"/>
      <c r="O49" s="1"/>
    </row>
    <row r="50" spans="1:15" ht="12.75" customHeight="1">
      <c r="A50" s="224">
        <v>41</v>
      </c>
      <c r="B50" s="227" t="s">
        <v>76</v>
      </c>
      <c r="C50" s="248">
        <v>84</v>
      </c>
      <c r="D50" s="249">
        <v>83.283333333333331</v>
      </c>
      <c r="E50" s="249">
        <v>82.216666666666669</v>
      </c>
      <c r="F50" s="249">
        <v>80.433333333333337</v>
      </c>
      <c r="G50" s="249">
        <v>79.366666666666674</v>
      </c>
      <c r="H50" s="249">
        <v>85.066666666666663</v>
      </c>
      <c r="I50" s="249">
        <v>86.133333333333326</v>
      </c>
      <c r="J50" s="249">
        <v>87.916666666666657</v>
      </c>
      <c r="K50" s="248">
        <v>84.35</v>
      </c>
      <c r="L50" s="248">
        <v>81.5</v>
      </c>
      <c r="M50" s="248">
        <v>184.5917</v>
      </c>
      <c r="N50" s="1"/>
      <c r="O50" s="1"/>
    </row>
    <row r="51" spans="1:15" ht="12.75" customHeight="1">
      <c r="A51" s="224">
        <v>42</v>
      </c>
      <c r="B51" s="227" t="s">
        <v>80</v>
      </c>
      <c r="C51" s="248">
        <v>340.25</v>
      </c>
      <c r="D51" s="249">
        <v>338.86666666666667</v>
      </c>
      <c r="E51" s="249">
        <v>335.63333333333333</v>
      </c>
      <c r="F51" s="249">
        <v>331.01666666666665</v>
      </c>
      <c r="G51" s="249">
        <v>327.7833333333333</v>
      </c>
      <c r="H51" s="249">
        <v>343.48333333333335</v>
      </c>
      <c r="I51" s="249">
        <v>346.7166666666667</v>
      </c>
      <c r="J51" s="249">
        <v>351.33333333333337</v>
      </c>
      <c r="K51" s="248">
        <v>342.1</v>
      </c>
      <c r="L51" s="248">
        <v>334.25</v>
      </c>
      <c r="M51" s="248">
        <v>28.071560000000002</v>
      </c>
      <c r="N51" s="1"/>
      <c r="O51" s="1"/>
    </row>
    <row r="52" spans="1:15" ht="12.75" customHeight="1">
      <c r="A52" s="224">
        <v>43</v>
      </c>
      <c r="B52" s="227" t="s">
        <v>75</v>
      </c>
      <c r="C52" s="248">
        <v>828.95</v>
      </c>
      <c r="D52" s="249">
        <v>830.23333333333323</v>
      </c>
      <c r="E52" s="249">
        <v>820.71666666666647</v>
      </c>
      <c r="F52" s="249">
        <v>812.48333333333323</v>
      </c>
      <c r="G52" s="249">
        <v>802.96666666666647</v>
      </c>
      <c r="H52" s="249">
        <v>838.46666666666647</v>
      </c>
      <c r="I52" s="249">
        <v>847.98333333333312</v>
      </c>
      <c r="J52" s="249">
        <v>856.21666666666647</v>
      </c>
      <c r="K52" s="248">
        <v>839.75</v>
      </c>
      <c r="L52" s="248">
        <v>822</v>
      </c>
      <c r="M52" s="248">
        <v>28.288630000000001</v>
      </c>
      <c r="N52" s="1"/>
      <c r="O52" s="1"/>
    </row>
    <row r="53" spans="1:15" ht="12.75" customHeight="1">
      <c r="A53" s="224">
        <v>44</v>
      </c>
      <c r="B53" s="227" t="s">
        <v>77</v>
      </c>
      <c r="C53" s="248">
        <v>262.05</v>
      </c>
      <c r="D53" s="249">
        <v>261.68333333333334</v>
      </c>
      <c r="E53" s="249">
        <v>259.4666666666667</v>
      </c>
      <c r="F53" s="249">
        <v>256.88333333333338</v>
      </c>
      <c r="G53" s="249">
        <v>254.66666666666674</v>
      </c>
      <c r="H53" s="249">
        <v>264.26666666666665</v>
      </c>
      <c r="I53" s="249">
        <v>266.48333333333323</v>
      </c>
      <c r="J53" s="249">
        <v>269.06666666666661</v>
      </c>
      <c r="K53" s="248">
        <v>263.89999999999998</v>
      </c>
      <c r="L53" s="248">
        <v>259.10000000000002</v>
      </c>
      <c r="M53" s="248">
        <v>16.60191</v>
      </c>
      <c r="N53" s="1"/>
      <c r="O53" s="1"/>
    </row>
    <row r="54" spans="1:15" ht="12.75" customHeight="1">
      <c r="A54" s="224">
        <v>45</v>
      </c>
      <c r="B54" s="227" t="s">
        <v>78</v>
      </c>
      <c r="C54" s="248">
        <v>17601.2</v>
      </c>
      <c r="D54" s="249">
        <v>17557.083333333332</v>
      </c>
      <c r="E54" s="249">
        <v>17424.166666666664</v>
      </c>
      <c r="F54" s="249">
        <v>17247.133333333331</v>
      </c>
      <c r="G54" s="249">
        <v>17114.216666666664</v>
      </c>
      <c r="H54" s="249">
        <v>17734.116666666665</v>
      </c>
      <c r="I54" s="249">
        <v>17867.033333333329</v>
      </c>
      <c r="J54" s="249">
        <v>18044.066666666666</v>
      </c>
      <c r="K54" s="248">
        <v>17690</v>
      </c>
      <c r="L54" s="248">
        <v>17380.05</v>
      </c>
      <c r="M54" s="248">
        <v>0.25213000000000002</v>
      </c>
      <c r="N54" s="1"/>
      <c r="O54" s="1"/>
    </row>
    <row r="55" spans="1:15" ht="12.75" customHeight="1">
      <c r="A55" s="224">
        <v>46</v>
      </c>
      <c r="B55" s="227" t="s">
        <v>81</v>
      </c>
      <c r="C55" s="248">
        <v>4509.05</v>
      </c>
      <c r="D55" s="249">
        <v>4503.3499999999995</v>
      </c>
      <c r="E55" s="249">
        <v>4472.7499999999991</v>
      </c>
      <c r="F55" s="249">
        <v>4436.45</v>
      </c>
      <c r="G55" s="249">
        <v>4405.8499999999995</v>
      </c>
      <c r="H55" s="249">
        <v>4539.6499999999987</v>
      </c>
      <c r="I55" s="249">
        <v>4570.2499999999991</v>
      </c>
      <c r="J55" s="249">
        <v>4606.5499999999984</v>
      </c>
      <c r="K55" s="248">
        <v>4533.95</v>
      </c>
      <c r="L55" s="248">
        <v>4467.05</v>
      </c>
      <c r="M55" s="248">
        <v>2.06833</v>
      </c>
      <c r="N55" s="1"/>
      <c r="O55" s="1"/>
    </row>
    <row r="56" spans="1:15" ht="12.75" customHeight="1">
      <c r="A56" s="224">
        <v>47</v>
      </c>
      <c r="B56" s="227" t="s">
        <v>82</v>
      </c>
      <c r="C56" s="248">
        <v>322.14999999999998</v>
      </c>
      <c r="D56" s="249">
        <v>319.56666666666666</v>
      </c>
      <c r="E56" s="249">
        <v>315.13333333333333</v>
      </c>
      <c r="F56" s="249">
        <v>308.11666666666667</v>
      </c>
      <c r="G56" s="249">
        <v>303.68333333333334</v>
      </c>
      <c r="H56" s="249">
        <v>326.58333333333331</v>
      </c>
      <c r="I56" s="249">
        <v>331.01666666666659</v>
      </c>
      <c r="J56" s="249">
        <v>338.0333333333333</v>
      </c>
      <c r="K56" s="248">
        <v>324</v>
      </c>
      <c r="L56" s="248">
        <v>312.55</v>
      </c>
      <c r="M56" s="248">
        <v>78.912790000000001</v>
      </c>
      <c r="N56" s="1"/>
      <c r="O56" s="1"/>
    </row>
    <row r="57" spans="1:15" ht="12.75" customHeight="1">
      <c r="A57" s="224">
        <v>48</v>
      </c>
      <c r="B57" s="227" t="s">
        <v>83</v>
      </c>
      <c r="C57" s="248">
        <v>747.05</v>
      </c>
      <c r="D57" s="249">
        <v>744.5333333333333</v>
      </c>
      <c r="E57" s="249">
        <v>739.11666666666656</v>
      </c>
      <c r="F57" s="249">
        <v>731.18333333333328</v>
      </c>
      <c r="G57" s="249">
        <v>725.76666666666654</v>
      </c>
      <c r="H57" s="249">
        <v>752.46666666666658</v>
      </c>
      <c r="I57" s="249">
        <v>757.88333333333333</v>
      </c>
      <c r="J57" s="249">
        <v>765.81666666666661</v>
      </c>
      <c r="K57" s="248">
        <v>749.95</v>
      </c>
      <c r="L57" s="248">
        <v>736.6</v>
      </c>
      <c r="M57" s="248">
        <v>7.3380700000000001</v>
      </c>
      <c r="N57" s="1"/>
      <c r="O57" s="1"/>
    </row>
    <row r="58" spans="1:15" ht="12.75" customHeight="1">
      <c r="A58" s="224">
        <v>49</v>
      </c>
      <c r="B58" s="227" t="s">
        <v>84</v>
      </c>
      <c r="C58" s="248">
        <v>1091.1500000000001</v>
      </c>
      <c r="D58" s="249">
        <v>1092.3333333333333</v>
      </c>
      <c r="E58" s="249">
        <v>1087.2666666666664</v>
      </c>
      <c r="F58" s="249">
        <v>1083.3833333333332</v>
      </c>
      <c r="G58" s="249">
        <v>1078.3166666666664</v>
      </c>
      <c r="H58" s="249">
        <v>1096.2166666666665</v>
      </c>
      <c r="I58" s="249">
        <v>1101.2833333333335</v>
      </c>
      <c r="J58" s="249">
        <v>1105.1666666666665</v>
      </c>
      <c r="K58" s="248">
        <v>1097.4000000000001</v>
      </c>
      <c r="L58" s="248">
        <v>1088.45</v>
      </c>
      <c r="M58" s="248">
        <v>7.9574800000000003</v>
      </c>
      <c r="N58" s="1"/>
      <c r="O58" s="1"/>
    </row>
    <row r="59" spans="1:15" ht="12.75" customHeight="1">
      <c r="A59" s="224">
        <v>50</v>
      </c>
      <c r="B59" s="227" t="s">
        <v>809</v>
      </c>
      <c r="C59" s="248">
        <v>1495.95</v>
      </c>
      <c r="D59" s="249">
        <v>1495.3333333333333</v>
      </c>
      <c r="E59" s="249">
        <v>1482.6166666666666</v>
      </c>
      <c r="F59" s="249">
        <v>1469.2833333333333</v>
      </c>
      <c r="G59" s="249">
        <v>1456.5666666666666</v>
      </c>
      <c r="H59" s="249">
        <v>1508.6666666666665</v>
      </c>
      <c r="I59" s="249">
        <v>1521.3833333333332</v>
      </c>
      <c r="J59" s="249">
        <v>1534.7166666666665</v>
      </c>
      <c r="K59" s="248">
        <v>1508.05</v>
      </c>
      <c r="L59" s="248">
        <v>1482</v>
      </c>
      <c r="M59" s="248">
        <v>0.35581000000000002</v>
      </c>
      <c r="N59" s="1"/>
      <c r="O59" s="1"/>
    </row>
    <row r="60" spans="1:15" ht="12.75" customHeight="1">
      <c r="A60" s="224">
        <v>51</v>
      </c>
      <c r="B60" s="227" t="s">
        <v>85</v>
      </c>
      <c r="C60" s="248">
        <v>226.1</v>
      </c>
      <c r="D60" s="249">
        <v>225.45000000000002</v>
      </c>
      <c r="E60" s="249">
        <v>224.00000000000003</v>
      </c>
      <c r="F60" s="249">
        <v>221.9</v>
      </c>
      <c r="G60" s="249">
        <v>220.45000000000002</v>
      </c>
      <c r="H60" s="249">
        <v>227.55000000000004</v>
      </c>
      <c r="I60" s="249">
        <v>229.00000000000003</v>
      </c>
      <c r="J60" s="249">
        <v>231.10000000000005</v>
      </c>
      <c r="K60" s="248">
        <v>226.9</v>
      </c>
      <c r="L60" s="248">
        <v>223.35</v>
      </c>
      <c r="M60" s="248">
        <v>37.842709999999997</v>
      </c>
      <c r="N60" s="1"/>
      <c r="O60" s="1"/>
    </row>
    <row r="61" spans="1:15" ht="12.75" customHeight="1">
      <c r="A61" s="224">
        <v>52</v>
      </c>
      <c r="B61" s="227" t="s">
        <v>87</v>
      </c>
      <c r="C61" s="248">
        <v>3895.95</v>
      </c>
      <c r="D61" s="249">
        <v>3879.9166666666665</v>
      </c>
      <c r="E61" s="249">
        <v>3846.0333333333328</v>
      </c>
      <c r="F61" s="249">
        <v>3796.1166666666663</v>
      </c>
      <c r="G61" s="249">
        <v>3762.2333333333327</v>
      </c>
      <c r="H61" s="249">
        <v>3929.833333333333</v>
      </c>
      <c r="I61" s="249">
        <v>3963.7166666666672</v>
      </c>
      <c r="J61" s="249">
        <v>4013.6333333333332</v>
      </c>
      <c r="K61" s="248">
        <v>3913.8</v>
      </c>
      <c r="L61" s="248">
        <v>3830</v>
      </c>
      <c r="M61" s="248">
        <v>1.94228</v>
      </c>
      <c r="N61" s="1"/>
      <c r="O61" s="1"/>
    </row>
    <row r="62" spans="1:15" ht="12.75" customHeight="1">
      <c r="A62" s="224">
        <v>53</v>
      </c>
      <c r="B62" s="227" t="s">
        <v>88</v>
      </c>
      <c r="C62" s="248">
        <v>1597.15</v>
      </c>
      <c r="D62" s="249">
        <v>1594.6499999999999</v>
      </c>
      <c r="E62" s="249">
        <v>1587.5499999999997</v>
      </c>
      <c r="F62" s="249">
        <v>1577.9499999999998</v>
      </c>
      <c r="G62" s="249">
        <v>1570.8499999999997</v>
      </c>
      <c r="H62" s="249">
        <v>1604.2499999999998</v>
      </c>
      <c r="I62" s="249">
        <v>1611.3499999999997</v>
      </c>
      <c r="J62" s="249">
        <v>1620.9499999999998</v>
      </c>
      <c r="K62" s="248">
        <v>1601.75</v>
      </c>
      <c r="L62" s="248">
        <v>1585.05</v>
      </c>
      <c r="M62" s="248">
        <v>1.8900999999999999</v>
      </c>
      <c r="N62" s="1"/>
      <c r="O62" s="1"/>
    </row>
    <row r="63" spans="1:15" ht="12.75" customHeight="1">
      <c r="A63" s="224">
        <v>54</v>
      </c>
      <c r="B63" s="227" t="s">
        <v>89</v>
      </c>
      <c r="C63" s="248">
        <v>747.2</v>
      </c>
      <c r="D63" s="249">
        <v>743.86666666666667</v>
      </c>
      <c r="E63" s="249">
        <v>737.73333333333335</v>
      </c>
      <c r="F63" s="249">
        <v>728.26666666666665</v>
      </c>
      <c r="G63" s="249">
        <v>722.13333333333333</v>
      </c>
      <c r="H63" s="249">
        <v>753.33333333333337</v>
      </c>
      <c r="I63" s="249">
        <v>759.46666666666681</v>
      </c>
      <c r="J63" s="249">
        <v>768.93333333333339</v>
      </c>
      <c r="K63" s="248">
        <v>750</v>
      </c>
      <c r="L63" s="248">
        <v>734.4</v>
      </c>
      <c r="M63" s="248">
        <v>6.9958900000000002</v>
      </c>
      <c r="N63" s="1"/>
      <c r="O63" s="1"/>
    </row>
    <row r="64" spans="1:15" ht="12.75" customHeight="1">
      <c r="A64" s="224">
        <v>55</v>
      </c>
      <c r="B64" s="227" t="s">
        <v>90</v>
      </c>
      <c r="C64" s="248">
        <v>926.55</v>
      </c>
      <c r="D64" s="249">
        <v>928.58333333333337</v>
      </c>
      <c r="E64" s="249">
        <v>914.7166666666667</v>
      </c>
      <c r="F64" s="249">
        <v>902.88333333333333</v>
      </c>
      <c r="G64" s="249">
        <v>889.01666666666665</v>
      </c>
      <c r="H64" s="249">
        <v>940.41666666666674</v>
      </c>
      <c r="I64" s="249">
        <v>954.2833333333333</v>
      </c>
      <c r="J64" s="249">
        <v>966.11666666666679</v>
      </c>
      <c r="K64" s="248">
        <v>942.45</v>
      </c>
      <c r="L64" s="248">
        <v>916.75</v>
      </c>
      <c r="M64" s="248">
        <v>3.6505399999999999</v>
      </c>
      <c r="N64" s="1"/>
      <c r="O64" s="1"/>
    </row>
    <row r="65" spans="1:15" ht="12.75" customHeight="1">
      <c r="A65" s="224">
        <v>56</v>
      </c>
      <c r="B65" s="227" t="s">
        <v>248</v>
      </c>
      <c r="C65" s="248">
        <v>352.75</v>
      </c>
      <c r="D65" s="249">
        <v>350.91666666666669</v>
      </c>
      <c r="E65" s="249">
        <v>348.43333333333339</v>
      </c>
      <c r="F65" s="249">
        <v>344.11666666666673</v>
      </c>
      <c r="G65" s="249">
        <v>341.63333333333344</v>
      </c>
      <c r="H65" s="249">
        <v>355.23333333333335</v>
      </c>
      <c r="I65" s="249">
        <v>357.71666666666658</v>
      </c>
      <c r="J65" s="249">
        <v>362.0333333333333</v>
      </c>
      <c r="K65" s="248">
        <v>353.4</v>
      </c>
      <c r="L65" s="248">
        <v>346.6</v>
      </c>
      <c r="M65" s="248">
        <v>5.9047099999999997</v>
      </c>
      <c r="N65" s="1"/>
      <c r="O65" s="1"/>
    </row>
    <row r="66" spans="1:15" ht="12.75" customHeight="1">
      <c r="A66" s="224">
        <v>57</v>
      </c>
      <c r="B66" s="227" t="s">
        <v>92</v>
      </c>
      <c r="C66" s="248">
        <v>1489.8</v>
      </c>
      <c r="D66" s="249">
        <v>1477.6666666666667</v>
      </c>
      <c r="E66" s="249">
        <v>1462.3833333333334</v>
      </c>
      <c r="F66" s="249">
        <v>1434.9666666666667</v>
      </c>
      <c r="G66" s="249">
        <v>1419.6833333333334</v>
      </c>
      <c r="H66" s="249">
        <v>1505.0833333333335</v>
      </c>
      <c r="I66" s="249">
        <v>1520.3666666666668</v>
      </c>
      <c r="J66" s="249">
        <v>1547.7833333333335</v>
      </c>
      <c r="K66" s="248">
        <v>1492.95</v>
      </c>
      <c r="L66" s="248">
        <v>1450.25</v>
      </c>
      <c r="M66" s="248">
        <v>5.83277</v>
      </c>
      <c r="N66" s="1"/>
      <c r="O66" s="1"/>
    </row>
    <row r="67" spans="1:15" ht="12.75" customHeight="1">
      <c r="A67" s="224">
        <v>58</v>
      </c>
      <c r="B67" s="227" t="s">
        <v>97</v>
      </c>
      <c r="C67" s="248">
        <v>389.35</v>
      </c>
      <c r="D67" s="249">
        <v>389.01666666666665</v>
      </c>
      <c r="E67" s="249">
        <v>382.0333333333333</v>
      </c>
      <c r="F67" s="249">
        <v>374.71666666666664</v>
      </c>
      <c r="G67" s="249">
        <v>367.73333333333329</v>
      </c>
      <c r="H67" s="249">
        <v>396.33333333333331</v>
      </c>
      <c r="I67" s="249">
        <v>403.31666666666666</v>
      </c>
      <c r="J67" s="249">
        <v>410.63333333333333</v>
      </c>
      <c r="K67" s="248">
        <v>396</v>
      </c>
      <c r="L67" s="248">
        <v>381.7</v>
      </c>
      <c r="M67" s="248">
        <v>46.411990000000003</v>
      </c>
      <c r="N67" s="1"/>
      <c r="O67" s="1"/>
    </row>
    <row r="68" spans="1:15" ht="12.75" customHeight="1">
      <c r="A68" s="224">
        <v>59</v>
      </c>
      <c r="B68" s="227" t="s">
        <v>93</v>
      </c>
      <c r="C68" s="248">
        <v>579.5</v>
      </c>
      <c r="D68" s="249">
        <v>577.15</v>
      </c>
      <c r="E68" s="249">
        <v>571.9</v>
      </c>
      <c r="F68" s="249">
        <v>564.29999999999995</v>
      </c>
      <c r="G68" s="249">
        <v>559.04999999999995</v>
      </c>
      <c r="H68" s="249">
        <v>584.75</v>
      </c>
      <c r="I68" s="249">
        <v>590</v>
      </c>
      <c r="J68" s="249">
        <v>597.6</v>
      </c>
      <c r="K68" s="248">
        <v>582.4</v>
      </c>
      <c r="L68" s="248">
        <v>569.54999999999995</v>
      </c>
      <c r="M68" s="248">
        <v>83.003579999999999</v>
      </c>
      <c r="N68" s="1"/>
      <c r="O68" s="1"/>
    </row>
    <row r="69" spans="1:15" ht="12.75" customHeight="1">
      <c r="A69" s="224">
        <v>60</v>
      </c>
      <c r="B69" s="227" t="s">
        <v>249</v>
      </c>
      <c r="C69" s="248">
        <v>1858.05</v>
      </c>
      <c r="D69" s="249">
        <v>1867.6166666666666</v>
      </c>
      <c r="E69" s="249">
        <v>1823.6333333333332</v>
      </c>
      <c r="F69" s="249">
        <v>1789.2166666666667</v>
      </c>
      <c r="G69" s="249">
        <v>1745.2333333333333</v>
      </c>
      <c r="H69" s="249">
        <v>1902.0333333333331</v>
      </c>
      <c r="I69" s="249">
        <v>1946.0166666666662</v>
      </c>
      <c r="J69" s="249">
        <v>1980.4333333333329</v>
      </c>
      <c r="K69" s="248">
        <v>1911.6</v>
      </c>
      <c r="L69" s="248">
        <v>1833.2</v>
      </c>
      <c r="M69" s="248">
        <v>5.0556299999999998</v>
      </c>
      <c r="N69" s="1"/>
      <c r="O69" s="1"/>
    </row>
    <row r="70" spans="1:15" ht="12.75" customHeight="1">
      <c r="A70" s="224">
        <v>61</v>
      </c>
      <c r="B70" s="227" t="s">
        <v>94</v>
      </c>
      <c r="C70" s="248">
        <v>2087.25</v>
      </c>
      <c r="D70" s="249">
        <v>2083.4833333333336</v>
      </c>
      <c r="E70" s="249">
        <v>2064.8666666666672</v>
      </c>
      <c r="F70" s="249">
        <v>2042.4833333333336</v>
      </c>
      <c r="G70" s="249">
        <v>2023.8666666666672</v>
      </c>
      <c r="H70" s="249">
        <v>2105.8666666666672</v>
      </c>
      <c r="I70" s="249">
        <v>2124.483333333334</v>
      </c>
      <c r="J70" s="249">
        <v>2146.8666666666672</v>
      </c>
      <c r="K70" s="248">
        <v>2102.1</v>
      </c>
      <c r="L70" s="248">
        <v>2061.1</v>
      </c>
      <c r="M70" s="248">
        <v>2.07544</v>
      </c>
      <c r="N70" s="1"/>
      <c r="O70" s="1"/>
    </row>
    <row r="71" spans="1:15" ht="12.75" customHeight="1">
      <c r="A71" s="224">
        <v>62</v>
      </c>
      <c r="B71" s="227" t="s">
        <v>854</v>
      </c>
      <c r="C71" s="248">
        <v>348.15</v>
      </c>
      <c r="D71" s="249">
        <v>350.83333333333331</v>
      </c>
      <c r="E71" s="249">
        <v>343.71666666666664</v>
      </c>
      <c r="F71" s="249">
        <v>339.2833333333333</v>
      </c>
      <c r="G71" s="249">
        <v>332.16666666666663</v>
      </c>
      <c r="H71" s="249">
        <v>355.26666666666665</v>
      </c>
      <c r="I71" s="249">
        <v>362.38333333333333</v>
      </c>
      <c r="J71" s="249">
        <v>366.81666666666666</v>
      </c>
      <c r="K71" s="248">
        <v>357.95</v>
      </c>
      <c r="L71" s="248">
        <v>346.4</v>
      </c>
      <c r="M71" s="248">
        <v>5.5714399999999999</v>
      </c>
      <c r="N71" s="1"/>
      <c r="O71" s="1"/>
    </row>
    <row r="72" spans="1:15" ht="12.75" customHeight="1">
      <c r="A72" s="224">
        <v>63</v>
      </c>
      <c r="B72" s="227" t="s">
        <v>95</v>
      </c>
      <c r="C72" s="248">
        <v>3351.55</v>
      </c>
      <c r="D72" s="249">
        <v>3338.2999999999997</v>
      </c>
      <c r="E72" s="249">
        <v>3321.5999999999995</v>
      </c>
      <c r="F72" s="249">
        <v>3291.6499999999996</v>
      </c>
      <c r="G72" s="249">
        <v>3274.9499999999994</v>
      </c>
      <c r="H72" s="249">
        <v>3368.2499999999995</v>
      </c>
      <c r="I72" s="249">
        <v>3384.9499999999994</v>
      </c>
      <c r="J72" s="249">
        <v>3414.8999999999996</v>
      </c>
      <c r="K72" s="248">
        <v>3355</v>
      </c>
      <c r="L72" s="248">
        <v>3308.35</v>
      </c>
      <c r="M72" s="248">
        <v>1.4398299999999999</v>
      </c>
      <c r="N72" s="1"/>
      <c r="O72" s="1"/>
    </row>
    <row r="73" spans="1:15" ht="12.75" customHeight="1">
      <c r="A73" s="224">
        <v>64</v>
      </c>
      <c r="B73" s="227" t="s">
        <v>251</v>
      </c>
      <c r="C73" s="248">
        <v>4053.95</v>
      </c>
      <c r="D73" s="249">
        <v>4035.2999999999997</v>
      </c>
      <c r="E73" s="249">
        <v>3978.5999999999995</v>
      </c>
      <c r="F73" s="249">
        <v>3903.2499999999995</v>
      </c>
      <c r="G73" s="249">
        <v>3846.5499999999993</v>
      </c>
      <c r="H73" s="249">
        <v>4110.6499999999996</v>
      </c>
      <c r="I73" s="249">
        <v>4167.3499999999995</v>
      </c>
      <c r="J73" s="249">
        <v>4242.7</v>
      </c>
      <c r="K73" s="248">
        <v>4092</v>
      </c>
      <c r="L73" s="248">
        <v>3959.95</v>
      </c>
      <c r="M73" s="248">
        <v>2.3828200000000002</v>
      </c>
      <c r="N73" s="1"/>
      <c r="O73" s="1"/>
    </row>
    <row r="74" spans="1:15" ht="12.75" customHeight="1">
      <c r="A74" s="224">
        <v>65</v>
      </c>
      <c r="B74" s="227" t="s">
        <v>143</v>
      </c>
      <c r="C74" s="248">
        <v>2287.1</v>
      </c>
      <c r="D74" s="249">
        <v>2286.0333333333333</v>
      </c>
      <c r="E74" s="249">
        <v>2256.0666666666666</v>
      </c>
      <c r="F74" s="249">
        <v>2225.0333333333333</v>
      </c>
      <c r="G74" s="249">
        <v>2195.0666666666666</v>
      </c>
      <c r="H74" s="249">
        <v>2317.0666666666666</v>
      </c>
      <c r="I74" s="249">
        <v>2347.0333333333328</v>
      </c>
      <c r="J74" s="249">
        <v>2378.0666666666666</v>
      </c>
      <c r="K74" s="248">
        <v>2316</v>
      </c>
      <c r="L74" s="248">
        <v>2255</v>
      </c>
      <c r="M74" s="248">
        <v>1.5359700000000001</v>
      </c>
      <c r="N74" s="1"/>
      <c r="O74" s="1"/>
    </row>
    <row r="75" spans="1:15" ht="12.75" customHeight="1">
      <c r="A75" s="224">
        <v>66</v>
      </c>
      <c r="B75" s="227" t="s">
        <v>98</v>
      </c>
      <c r="C75" s="248">
        <v>4369.75</v>
      </c>
      <c r="D75" s="249">
        <v>4355.95</v>
      </c>
      <c r="E75" s="249">
        <v>4321.8999999999996</v>
      </c>
      <c r="F75" s="249">
        <v>4274.05</v>
      </c>
      <c r="G75" s="249">
        <v>4240</v>
      </c>
      <c r="H75" s="249">
        <v>4403.7999999999993</v>
      </c>
      <c r="I75" s="249">
        <v>4437.8500000000004</v>
      </c>
      <c r="J75" s="249">
        <v>4485.6999999999989</v>
      </c>
      <c r="K75" s="248">
        <v>4390</v>
      </c>
      <c r="L75" s="248">
        <v>4308.1000000000004</v>
      </c>
      <c r="M75" s="248">
        <v>2.42821</v>
      </c>
      <c r="N75" s="1"/>
      <c r="O75" s="1"/>
    </row>
    <row r="76" spans="1:15" ht="12.75" customHeight="1">
      <c r="A76" s="224">
        <v>67</v>
      </c>
      <c r="B76" s="227" t="s">
        <v>99</v>
      </c>
      <c r="C76" s="248">
        <v>3313.45</v>
      </c>
      <c r="D76" s="249">
        <v>3327.6166666666668</v>
      </c>
      <c r="E76" s="249">
        <v>3276.8333333333335</v>
      </c>
      <c r="F76" s="249">
        <v>3240.2166666666667</v>
      </c>
      <c r="G76" s="249">
        <v>3189.4333333333334</v>
      </c>
      <c r="H76" s="249">
        <v>3364.2333333333336</v>
      </c>
      <c r="I76" s="249">
        <v>3415.0166666666664</v>
      </c>
      <c r="J76" s="249">
        <v>3451.6333333333337</v>
      </c>
      <c r="K76" s="248">
        <v>3378.4</v>
      </c>
      <c r="L76" s="248">
        <v>3291</v>
      </c>
      <c r="M76" s="248">
        <v>7.1101299999999998</v>
      </c>
      <c r="N76" s="1"/>
      <c r="O76" s="1"/>
    </row>
    <row r="77" spans="1:15" ht="12.75" customHeight="1">
      <c r="A77" s="224">
        <v>68</v>
      </c>
      <c r="B77" s="227" t="s">
        <v>252</v>
      </c>
      <c r="C77" s="248">
        <v>427.4</v>
      </c>
      <c r="D77" s="249">
        <v>426.9666666666667</v>
      </c>
      <c r="E77" s="249">
        <v>423.53333333333342</v>
      </c>
      <c r="F77" s="249">
        <v>419.66666666666674</v>
      </c>
      <c r="G77" s="249">
        <v>416.23333333333346</v>
      </c>
      <c r="H77" s="249">
        <v>430.83333333333337</v>
      </c>
      <c r="I77" s="249">
        <v>434.26666666666665</v>
      </c>
      <c r="J77" s="249">
        <v>438.13333333333333</v>
      </c>
      <c r="K77" s="248">
        <v>430.4</v>
      </c>
      <c r="L77" s="248">
        <v>423.1</v>
      </c>
      <c r="M77" s="248">
        <v>6.51729</v>
      </c>
      <c r="N77" s="1"/>
      <c r="O77" s="1"/>
    </row>
    <row r="78" spans="1:15" ht="12.75" customHeight="1">
      <c r="A78" s="224">
        <v>69</v>
      </c>
      <c r="B78" s="227" t="s">
        <v>100</v>
      </c>
      <c r="C78" s="248">
        <v>2189.0500000000002</v>
      </c>
      <c r="D78" s="249">
        <v>2194.5666666666671</v>
      </c>
      <c r="E78" s="249">
        <v>2168.8833333333341</v>
      </c>
      <c r="F78" s="249">
        <v>2148.7166666666672</v>
      </c>
      <c r="G78" s="249">
        <v>2123.0333333333342</v>
      </c>
      <c r="H78" s="249">
        <v>2214.733333333334</v>
      </c>
      <c r="I78" s="249">
        <v>2240.4166666666674</v>
      </c>
      <c r="J78" s="249">
        <v>2260.5833333333339</v>
      </c>
      <c r="K78" s="248">
        <v>2220.25</v>
      </c>
      <c r="L78" s="248">
        <v>2174.4</v>
      </c>
      <c r="M78" s="248">
        <v>1.8972899999999999</v>
      </c>
      <c r="N78" s="1"/>
      <c r="O78" s="1"/>
    </row>
    <row r="79" spans="1:15" ht="12.75" customHeight="1">
      <c r="A79" s="224">
        <v>70</v>
      </c>
      <c r="B79" s="227" t="s">
        <v>810</v>
      </c>
      <c r="C79" s="248">
        <v>160.4</v>
      </c>
      <c r="D79" s="249">
        <v>161.13333333333333</v>
      </c>
      <c r="E79" s="249">
        <v>157.66666666666666</v>
      </c>
      <c r="F79" s="249">
        <v>154.93333333333334</v>
      </c>
      <c r="G79" s="249">
        <v>151.46666666666667</v>
      </c>
      <c r="H79" s="249">
        <v>163.86666666666665</v>
      </c>
      <c r="I79" s="249">
        <v>167.33333333333334</v>
      </c>
      <c r="J79" s="249">
        <v>170.06666666666663</v>
      </c>
      <c r="K79" s="248">
        <v>164.6</v>
      </c>
      <c r="L79" s="248">
        <v>158.4</v>
      </c>
      <c r="M79" s="248">
        <v>110.3763</v>
      </c>
      <c r="N79" s="1"/>
      <c r="O79" s="1"/>
    </row>
    <row r="80" spans="1:15" ht="12.75" customHeight="1">
      <c r="A80" s="224">
        <v>71</v>
      </c>
      <c r="B80" s="227" t="s">
        <v>102</v>
      </c>
      <c r="C80" s="248">
        <v>134.94999999999999</v>
      </c>
      <c r="D80" s="249">
        <v>135.19999999999999</v>
      </c>
      <c r="E80" s="249">
        <v>133.04999999999998</v>
      </c>
      <c r="F80" s="249">
        <v>131.15</v>
      </c>
      <c r="G80" s="249">
        <v>129</v>
      </c>
      <c r="H80" s="249">
        <v>137.09999999999997</v>
      </c>
      <c r="I80" s="249">
        <v>139.24999999999994</v>
      </c>
      <c r="J80" s="249">
        <v>141.14999999999995</v>
      </c>
      <c r="K80" s="248">
        <v>137.35</v>
      </c>
      <c r="L80" s="248">
        <v>133.30000000000001</v>
      </c>
      <c r="M80" s="248">
        <v>100.08150999999999</v>
      </c>
      <c r="N80" s="1"/>
      <c r="O80" s="1"/>
    </row>
    <row r="81" spans="1:15" ht="12.75" customHeight="1">
      <c r="A81" s="224">
        <v>72</v>
      </c>
      <c r="B81" s="227" t="s">
        <v>254</v>
      </c>
      <c r="C81" s="248">
        <v>281.5</v>
      </c>
      <c r="D81" s="249">
        <v>280.96666666666664</v>
      </c>
      <c r="E81" s="249">
        <v>278.93333333333328</v>
      </c>
      <c r="F81" s="249">
        <v>276.36666666666662</v>
      </c>
      <c r="G81" s="249">
        <v>274.33333333333326</v>
      </c>
      <c r="H81" s="249">
        <v>283.5333333333333</v>
      </c>
      <c r="I81" s="249">
        <v>285.56666666666672</v>
      </c>
      <c r="J81" s="249">
        <v>288.13333333333333</v>
      </c>
      <c r="K81" s="248">
        <v>283</v>
      </c>
      <c r="L81" s="248">
        <v>278.39999999999998</v>
      </c>
      <c r="M81" s="248">
        <v>2.2549299999999999</v>
      </c>
      <c r="N81" s="1"/>
      <c r="O81" s="1"/>
    </row>
    <row r="82" spans="1:15" ht="12.75" customHeight="1">
      <c r="A82" s="224">
        <v>73</v>
      </c>
      <c r="B82" s="227" t="s">
        <v>103</v>
      </c>
      <c r="C82" s="248">
        <v>97.9</v>
      </c>
      <c r="D82" s="249">
        <v>97.366666666666674</v>
      </c>
      <c r="E82" s="249">
        <v>96.533333333333346</v>
      </c>
      <c r="F82" s="249">
        <v>95.166666666666671</v>
      </c>
      <c r="G82" s="249">
        <v>94.333333333333343</v>
      </c>
      <c r="H82" s="249">
        <v>98.733333333333348</v>
      </c>
      <c r="I82" s="249">
        <v>99.566666666666663</v>
      </c>
      <c r="J82" s="249">
        <v>100.93333333333335</v>
      </c>
      <c r="K82" s="248">
        <v>98.2</v>
      </c>
      <c r="L82" s="248">
        <v>96</v>
      </c>
      <c r="M82" s="248">
        <v>110.6208</v>
      </c>
      <c r="N82" s="1"/>
      <c r="O82" s="1"/>
    </row>
    <row r="83" spans="1:15" ht="12.75" customHeight="1">
      <c r="A83" s="224">
        <v>74</v>
      </c>
      <c r="B83" s="227" t="s">
        <v>255</v>
      </c>
      <c r="C83" s="248">
        <v>1638.25</v>
      </c>
      <c r="D83" s="249">
        <v>1649.1333333333332</v>
      </c>
      <c r="E83" s="249">
        <v>1604.8166666666664</v>
      </c>
      <c r="F83" s="249">
        <v>1571.3833333333332</v>
      </c>
      <c r="G83" s="249">
        <v>1527.0666666666664</v>
      </c>
      <c r="H83" s="249">
        <v>1682.5666666666664</v>
      </c>
      <c r="I83" s="249">
        <v>1726.883333333333</v>
      </c>
      <c r="J83" s="249">
        <v>1760.3166666666664</v>
      </c>
      <c r="K83" s="248">
        <v>1693.45</v>
      </c>
      <c r="L83" s="248">
        <v>1615.7</v>
      </c>
      <c r="M83" s="248">
        <v>6.2953599999999996</v>
      </c>
      <c r="N83" s="1"/>
      <c r="O83" s="1"/>
    </row>
    <row r="84" spans="1:15" ht="12.75" customHeight="1">
      <c r="A84" s="224">
        <v>75</v>
      </c>
      <c r="B84" s="227" t="s">
        <v>107</v>
      </c>
      <c r="C84" s="248">
        <v>894.6</v>
      </c>
      <c r="D84" s="249">
        <v>896.56666666666661</v>
      </c>
      <c r="E84" s="249">
        <v>887.13333333333321</v>
      </c>
      <c r="F84" s="249">
        <v>879.66666666666663</v>
      </c>
      <c r="G84" s="249">
        <v>870.23333333333323</v>
      </c>
      <c r="H84" s="249">
        <v>904.03333333333319</v>
      </c>
      <c r="I84" s="249">
        <v>913.46666666666658</v>
      </c>
      <c r="J84" s="249">
        <v>920.93333333333317</v>
      </c>
      <c r="K84" s="248">
        <v>906</v>
      </c>
      <c r="L84" s="248">
        <v>889.1</v>
      </c>
      <c r="M84" s="248">
        <v>5.8869199999999999</v>
      </c>
      <c r="N84" s="1"/>
      <c r="O84" s="1"/>
    </row>
    <row r="85" spans="1:15" ht="12.75" customHeight="1">
      <c r="A85" s="224">
        <v>76</v>
      </c>
      <c r="B85" s="227" t="s">
        <v>108</v>
      </c>
      <c r="C85" s="248">
        <v>1275.8</v>
      </c>
      <c r="D85" s="249">
        <v>1280.9333333333334</v>
      </c>
      <c r="E85" s="249">
        <v>1249.8666666666668</v>
      </c>
      <c r="F85" s="249">
        <v>1223.9333333333334</v>
      </c>
      <c r="G85" s="249">
        <v>1192.8666666666668</v>
      </c>
      <c r="H85" s="249">
        <v>1306.8666666666668</v>
      </c>
      <c r="I85" s="249">
        <v>1337.9333333333334</v>
      </c>
      <c r="J85" s="249">
        <v>1363.8666666666668</v>
      </c>
      <c r="K85" s="248">
        <v>1312</v>
      </c>
      <c r="L85" s="248">
        <v>1255</v>
      </c>
      <c r="M85" s="248">
        <v>6.8165199999999997</v>
      </c>
      <c r="N85" s="1"/>
      <c r="O85" s="1"/>
    </row>
    <row r="86" spans="1:15" ht="12.75" customHeight="1">
      <c r="A86" s="224">
        <v>77</v>
      </c>
      <c r="B86" s="227" t="s">
        <v>110</v>
      </c>
      <c r="C86" s="248">
        <v>1758.95</v>
      </c>
      <c r="D86" s="249">
        <v>1750.8500000000001</v>
      </c>
      <c r="E86" s="249">
        <v>1737.7500000000002</v>
      </c>
      <c r="F86" s="249">
        <v>1716.5500000000002</v>
      </c>
      <c r="G86" s="249">
        <v>1703.4500000000003</v>
      </c>
      <c r="H86" s="249">
        <v>1772.0500000000002</v>
      </c>
      <c r="I86" s="249">
        <v>1785.15</v>
      </c>
      <c r="J86" s="249">
        <v>1806.3500000000001</v>
      </c>
      <c r="K86" s="248">
        <v>1763.95</v>
      </c>
      <c r="L86" s="248">
        <v>1729.65</v>
      </c>
      <c r="M86" s="248">
        <v>4.4127299999999998</v>
      </c>
      <c r="N86" s="1"/>
      <c r="O86" s="1"/>
    </row>
    <row r="87" spans="1:15" ht="12.75" customHeight="1">
      <c r="A87" s="224">
        <v>78</v>
      </c>
      <c r="B87" s="227" t="s">
        <v>111</v>
      </c>
      <c r="C87" s="248">
        <v>526.54999999999995</v>
      </c>
      <c r="D87" s="249">
        <v>524.56666666666661</v>
      </c>
      <c r="E87" s="249">
        <v>521.38333333333321</v>
      </c>
      <c r="F87" s="249">
        <v>516.21666666666658</v>
      </c>
      <c r="G87" s="249">
        <v>513.03333333333319</v>
      </c>
      <c r="H87" s="249">
        <v>529.73333333333323</v>
      </c>
      <c r="I87" s="249">
        <v>532.91666666666663</v>
      </c>
      <c r="J87" s="249">
        <v>538.08333333333326</v>
      </c>
      <c r="K87" s="248">
        <v>527.75</v>
      </c>
      <c r="L87" s="248">
        <v>519.4</v>
      </c>
      <c r="M87" s="248">
        <v>5.4638400000000003</v>
      </c>
      <c r="N87" s="1"/>
      <c r="O87" s="1"/>
    </row>
    <row r="88" spans="1:15" ht="12.75" customHeight="1">
      <c r="A88" s="224">
        <v>79</v>
      </c>
      <c r="B88" s="227" t="s">
        <v>258</v>
      </c>
      <c r="C88" s="248">
        <v>272.3</v>
      </c>
      <c r="D88" s="249">
        <v>272.06666666666666</v>
      </c>
      <c r="E88" s="249">
        <v>269.2833333333333</v>
      </c>
      <c r="F88" s="249">
        <v>266.26666666666665</v>
      </c>
      <c r="G88" s="249">
        <v>263.48333333333329</v>
      </c>
      <c r="H88" s="249">
        <v>275.08333333333331</v>
      </c>
      <c r="I88" s="249">
        <v>277.86666666666673</v>
      </c>
      <c r="J88" s="249">
        <v>280.88333333333333</v>
      </c>
      <c r="K88" s="248">
        <v>274.85000000000002</v>
      </c>
      <c r="L88" s="248">
        <v>269.05</v>
      </c>
      <c r="M88" s="248">
        <v>11.9986</v>
      </c>
      <c r="N88" s="1"/>
      <c r="O88" s="1"/>
    </row>
    <row r="89" spans="1:15" ht="12.75" customHeight="1">
      <c r="A89" s="224">
        <v>80</v>
      </c>
      <c r="B89" s="227" t="s">
        <v>113</v>
      </c>
      <c r="C89" s="248">
        <v>1029.7</v>
      </c>
      <c r="D89" s="249">
        <v>1024.8500000000001</v>
      </c>
      <c r="E89" s="249">
        <v>1016.3500000000004</v>
      </c>
      <c r="F89" s="249">
        <v>1003.0000000000002</v>
      </c>
      <c r="G89" s="249">
        <v>994.50000000000045</v>
      </c>
      <c r="H89" s="249">
        <v>1038.2000000000003</v>
      </c>
      <c r="I89" s="249">
        <v>1046.6999999999998</v>
      </c>
      <c r="J89" s="249">
        <v>1060.0500000000002</v>
      </c>
      <c r="K89" s="248">
        <v>1033.3499999999999</v>
      </c>
      <c r="L89" s="248">
        <v>1011.5</v>
      </c>
      <c r="M89" s="248">
        <v>26.298490000000001</v>
      </c>
      <c r="N89" s="1"/>
      <c r="O89" s="1"/>
    </row>
    <row r="90" spans="1:15" ht="12.75" customHeight="1">
      <c r="A90" s="224">
        <v>81</v>
      </c>
      <c r="B90" s="227" t="s">
        <v>115</v>
      </c>
      <c r="C90" s="248">
        <v>2273.85</v>
      </c>
      <c r="D90" s="249">
        <v>2275.6833333333334</v>
      </c>
      <c r="E90" s="249">
        <v>2236.7166666666667</v>
      </c>
      <c r="F90" s="249">
        <v>2199.5833333333335</v>
      </c>
      <c r="G90" s="249">
        <v>2160.6166666666668</v>
      </c>
      <c r="H90" s="249">
        <v>2312.8166666666666</v>
      </c>
      <c r="I90" s="249">
        <v>2351.7833333333338</v>
      </c>
      <c r="J90" s="249">
        <v>2388.9166666666665</v>
      </c>
      <c r="K90" s="248">
        <v>2314.65</v>
      </c>
      <c r="L90" s="248">
        <v>2238.5500000000002</v>
      </c>
      <c r="M90" s="248">
        <v>3.80464</v>
      </c>
      <c r="N90" s="1"/>
      <c r="O90" s="1"/>
    </row>
    <row r="91" spans="1:15" ht="12.75" customHeight="1">
      <c r="A91" s="224">
        <v>82</v>
      </c>
      <c r="B91" s="227" t="s">
        <v>116</v>
      </c>
      <c r="C91" s="248">
        <v>1633.4</v>
      </c>
      <c r="D91" s="249">
        <v>1630</v>
      </c>
      <c r="E91" s="249">
        <v>1623.6</v>
      </c>
      <c r="F91" s="249">
        <v>1613.8</v>
      </c>
      <c r="G91" s="249">
        <v>1607.3999999999999</v>
      </c>
      <c r="H91" s="249">
        <v>1639.8</v>
      </c>
      <c r="I91" s="249">
        <v>1646.2</v>
      </c>
      <c r="J91" s="249">
        <v>1656</v>
      </c>
      <c r="K91" s="248">
        <v>1636.4</v>
      </c>
      <c r="L91" s="248">
        <v>1620.2</v>
      </c>
      <c r="M91" s="248">
        <v>35.873489999999997</v>
      </c>
      <c r="N91" s="1"/>
      <c r="O91" s="1"/>
    </row>
    <row r="92" spans="1:15" ht="12.75" customHeight="1">
      <c r="A92" s="224">
        <v>83</v>
      </c>
      <c r="B92" s="227" t="s">
        <v>117</v>
      </c>
      <c r="C92" s="248">
        <v>579.79999999999995</v>
      </c>
      <c r="D92" s="249">
        <v>581.11666666666667</v>
      </c>
      <c r="E92" s="249">
        <v>577.23333333333335</v>
      </c>
      <c r="F92" s="249">
        <v>574.66666666666663</v>
      </c>
      <c r="G92" s="249">
        <v>570.7833333333333</v>
      </c>
      <c r="H92" s="249">
        <v>583.68333333333339</v>
      </c>
      <c r="I92" s="249">
        <v>587.56666666666683</v>
      </c>
      <c r="J92" s="249">
        <v>590.13333333333344</v>
      </c>
      <c r="K92" s="248">
        <v>585</v>
      </c>
      <c r="L92" s="248">
        <v>578.54999999999995</v>
      </c>
      <c r="M92" s="248">
        <v>21.662790000000001</v>
      </c>
      <c r="N92" s="1"/>
      <c r="O92" s="1"/>
    </row>
    <row r="93" spans="1:15" ht="12.75" customHeight="1">
      <c r="A93" s="224">
        <v>84</v>
      </c>
      <c r="B93" s="227" t="s">
        <v>112</v>
      </c>
      <c r="C93" s="248">
        <v>1172.25</v>
      </c>
      <c r="D93" s="249">
        <v>1166.8166666666666</v>
      </c>
      <c r="E93" s="249">
        <v>1156.6333333333332</v>
      </c>
      <c r="F93" s="249">
        <v>1141.0166666666667</v>
      </c>
      <c r="G93" s="249">
        <v>1130.8333333333333</v>
      </c>
      <c r="H93" s="249">
        <v>1182.4333333333332</v>
      </c>
      <c r="I93" s="249">
        <v>1192.6166666666666</v>
      </c>
      <c r="J93" s="249">
        <v>1208.2333333333331</v>
      </c>
      <c r="K93" s="248">
        <v>1177</v>
      </c>
      <c r="L93" s="248">
        <v>1151.2</v>
      </c>
      <c r="M93" s="248">
        <v>5.3500399999999999</v>
      </c>
      <c r="N93" s="1"/>
      <c r="O93" s="1"/>
    </row>
    <row r="94" spans="1:15" ht="12.75" customHeight="1">
      <c r="A94" s="224">
        <v>85</v>
      </c>
      <c r="B94" s="227" t="s">
        <v>118</v>
      </c>
      <c r="C94" s="248">
        <v>2772.55</v>
      </c>
      <c r="D94" s="249">
        <v>2768.85</v>
      </c>
      <c r="E94" s="249">
        <v>2747.1</v>
      </c>
      <c r="F94" s="249">
        <v>2721.65</v>
      </c>
      <c r="G94" s="249">
        <v>2699.9</v>
      </c>
      <c r="H94" s="249">
        <v>2794.2999999999997</v>
      </c>
      <c r="I94" s="249">
        <v>2816.0499999999997</v>
      </c>
      <c r="J94" s="249">
        <v>2841.4999999999995</v>
      </c>
      <c r="K94" s="248">
        <v>2790.6</v>
      </c>
      <c r="L94" s="248">
        <v>2743.4</v>
      </c>
      <c r="M94" s="248">
        <v>2.3406199999999999</v>
      </c>
      <c r="N94" s="1"/>
      <c r="O94" s="1"/>
    </row>
    <row r="95" spans="1:15" ht="12.75" customHeight="1">
      <c r="A95" s="224">
        <v>86</v>
      </c>
      <c r="B95" s="227" t="s">
        <v>120</v>
      </c>
      <c r="C95" s="248">
        <v>457.05</v>
      </c>
      <c r="D95" s="249">
        <v>453.51666666666665</v>
      </c>
      <c r="E95" s="249">
        <v>447.7833333333333</v>
      </c>
      <c r="F95" s="249">
        <v>438.51666666666665</v>
      </c>
      <c r="G95" s="249">
        <v>432.7833333333333</v>
      </c>
      <c r="H95" s="249">
        <v>462.7833333333333</v>
      </c>
      <c r="I95" s="249">
        <v>468.51666666666665</v>
      </c>
      <c r="J95" s="249">
        <v>477.7833333333333</v>
      </c>
      <c r="K95" s="248">
        <v>459.25</v>
      </c>
      <c r="L95" s="248">
        <v>444.25</v>
      </c>
      <c r="M95" s="248">
        <v>75.8048</v>
      </c>
      <c r="N95" s="1"/>
      <c r="O95" s="1"/>
    </row>
    <row r="96" spans="1:15" ht="12.75" customHeight="1">
      <c r="A96" s="224">
        <v>87</v>
      </c>
      <c r="B96" s="227" t="s">
        <v>259</v>
      </c>
      <c r="C96" s="248">
        <v>2656.45</v>
      </c>
      <c r="D96" s="249">
        <v>2643.4833333333331</v>
      </c>
      <c r="E96" s="249">
        <v>2618.9666666666662</v>
      </c>
      <c r="F96" s="249">
        <v>2581.4833333333331</v>
      </c>
      <c r="G96" s="249">
        <v>2556.9666666666662</v>
      </c>
      <c r="H96" s="249">
        <v>2680.9666666666662</v>
      </c>
      <c r="I96" s="249">
        <v>2705.4833333333336</v>
      </c>
      <c r="J96" s="249">
        <v>2742.9666666666662</v>
      </c>
      <c r="K96" s="248">
        <v>2668</v>
      </c>
      <c r="L96" s="248">
        <v>2606</v>
      </c>
      <c r="M96" s="248">
        <v>6.36707</v>
      </c>
      <c r="N96" s="1"/>
      <c r="O96" s="1"/>
    </row>
    <row r="97" spans="1:15" ht="12.75" customHeight="1">
      <c r="A97" s="224">
        <v>88</v>
      </c>
      <c r="B97" s="227" t="s">
        <v>121</v>
      </c>
      <c r="C97" s="248">
        <v>241.35</v>
      </c>
      <c r="D97" s="249">
        <v>241.5</v>
      </c>
      <c r="E97" s="249">
        <v>239.25</v>
      </c>
      <c r="F97" s="249">
        <v>237.15</v>
      </c>
      <c r="G97" s="249">
        <v>234.9</v>
      </c>
      <c r="H97" s="249">
        <v>243.6</v>
      </c>
      <c r="I97" s="249">
        <v>245.85</v>
      </c>
      <c r="J97" s="249">
        <v>247.95</v>
      </c>
      <c r="K97" s="248">
        <v>243.75</v>
      </c>
      <c r="L97" s="248">
        <v>239.4</v>
      </c>
      <c r="M97" s="248">
        <v>18.523420000000002</v>
      </c>
      <c r="N97" s="1"/>
      <c r="O97" s="1"/>
    </row>
    <row r="98" spans="1:15" ht="12.75" customHeight="1">
      <c r="A98" s="224">
        <v>89</v>
      </c>
      <c r="B98" s="227" t="s">
        <v>122</v>
      </c>
      <c r="C98" s="248">
        <v>2674.55</v>
      </c>
      <c r="D98" s="249">
        <v>2677.9500000000003</v>
      </c>
      <c r="E98" s="249">
        <v>2649.8500000000004</v>
      </c>
      <c r="F98" s="249">
        <v>2625.15</v>
      </c>
      <c r="G98" s="249">
        <v>2597.0500000000002</v>
      </c>
      <c r="H98" s="249">
        <v>2702.6500000000005</v>
      </c>
      <c r="I98" s="249">
        <v>2730.75</v>
      </c>
      <c r="J98" s="249">
        <v>2755.4500000000007</v>
      </c>
      <c r="K98" s="248">
        <v>2706.05</v>
      </c>
      <c r="L98" s="248">
        <v>2653.25</v>
      </c>
      <c r="M98" s="248">
        <v>8.2756699999999999</v>
      </c>
      <c r="N98" s="1"/>
      <c r="O98" s="1"/>
    </row>
    <row r="99" spans="1:15" ht="12.75" customHeight="1">
      <c r="A99" s="224">
        <v>90</v>
      </c>
      <c r="B99" s="227" t="s">
        <v>260</v>
      </c>
      <c r="C99" s="248">
        <v>328.5</v>
      </c>
      <c r="D99" s="249">
        <v>325.88333333333338</v>
      </c>
      <c r="E99" s="249">
        <v>322.81666666666678</v>
      </c>
      <c r="F99" s="249">
        <v>317.13333333333338</v>
      </c>
      <c r="G99" s="249">
        <v>314.06666666666678</v>
      </c>
      <c r="H99" s="249">
        <v>331.56666666666678</v>
      </c>
      <c r="I99" s="249">
        <v>334.63333333333338</v>
      </c>
      <c r="J99" s="249">
        <v>340.31666666666678</v>
      </c>
      <c r="K99" s="248">
        <v>328.95</v>
      </c>
      <c r="L99" s="248">
        <v>320.2</v>
      </c>
      <c r="M99" s="248">
        <v>10.399660000000001</v>
      </c>
      <c r="N99" s="1"/>
      <c r="O99" s="1"/>
    </row>
    <row r="100" spans="1:15" ht="12.75" customHeight="1">
      <c r="A100" s="224">
        <v>91</v>
      </c>
      <c r="B100" s="227" t="s">
        <v>375</v>
      </c>
      <c r="C100" s="248">
        <v>40345.449999999997</v>
      </c>
      <c r="D100" s="249">
        <v>40675.1</v>
      </c>
      <c r="E100" s="249">
        <v>39870.35</v>
      </c>
      <c r="F100" s="249">
        <v>39395.25</v>
      </c>
      <c r="G100" s="249">
        <v>38590.5</v>
      </c>
      <c r="H100" s="249">
        <v>41150.199999999997</v>
      </c>
      <c r="I100" s="249">
        <v>41954.95</v>
      </c>
      <c r="J100" s="249">
        <v>42430.049999999996</v>
      </c>
      <c r="K100" s="248">
        <v>41479.85</v>
      </c>
      <c r="L100" s="248">
        <v>40200</v>
      </c>
      <c r="M100" s="248">
        <v>8.7739999999999999E-2</v>
      </c>
      <c r="N100" s="1"/>
      <c r="O100" s="1"/>
    </row>
    <row r="101" spans="1:15" ht="12.75" customHeight="1">
      <c r="A101" s="224">
        <v>92</v>
      </c>
      <c r="B101" s="227" t="s">
        <v>114</v>
      </c>
      <c r="C101" s="248">
        <v>2700.3</v>
      </c>
      <c r="D101" s="249">
        <v>2694.35</v>
      </c>
      <c r="E101" s="249">
        <v>2683.7</v>
      </c>
      <c r="F101" s="249">
        <v>2667.1</v>
      </c>
      <c r="G101" s="249">
        <v>2656.45</v>
      </c>
      <c r="H101" s="249">
        <v>2710.95</v>
      </c>
      <c r="I101" s="249">
        <v>2721.6000000000004</v>
      </c>
      <c r="J101" s="249">
        <v>2738.2</v>
      </c>
      <c r="K101" s="248">
        <v>2705</v>
      </c>
      <c r="L101" s="248">
        <v>2677.75</v>
      </c>
      <c r="M101" s="248">
        <v>22.39771</v>
      </c>
      <c r="N101" s="1"/>
      <c r="O101" s="1"/>
    </row>
    <row r="102" spans="1:15" ht="12.75" customHeight="1">
      <c r="A102" s="224">
        <v>93</v>
      </c>
      <c r="B102" s="227" t="s">
        <v>124</v>
      </c>
      <c r="C102" s="248">
        <v>909.7</v>
      </c>
      <c r="D102" s="249">
        <v>905.95000000000016</v>
      </c>
      <c r="E102" s="249">
        <v>899.45000000000027</v>
      </c>
      <c r="F102" s="249">
        <v>889.20000000000016</v>
      </c>
      <c r="G102" s="249">
        <v>882.70000000000027</v>
      </c>
      <c r="H102" s="249">
        <v>916.20000000000027</v>
      </c>
      <c r="I102" s="249">
        <v>922.7</v>
      </c>
      <c r="J102" s="249">
        <v>932.95000000000027</v>
      </c>
      <c r="K102" s="248">
        <v>912.45</v>
      </c>
      <c r="L102" s="248">
        <v>895.7</v>
      </c>
      <c r="M102" s="248">
        <v>63.843310000000002</v>
      </c>
      <c r="N102" s="1"/>
      <c r="O102" s="1"/>
    </row>
    <row r="103" spans="1:15" ht="12.75" customHeight="1">
      <c r="A103" s="224">
        <v>94</v>
      </c>
      <c r="B103" s="227" t="s">
        <v>125</v>
      </c>
      <c r="C103" s="248">
        <v>1236.45</v>
      </c>
      <c r="D103" s="249">
        <v>1239.8500000000001</v>
      </c>
      <c r="E103" s="249">
        <v>1225.8500000000004</v>
      </c>
      <c r="F103" s="249">
        <v>1215.2500000000002</v>
      </c>
      <c r="G103" s="249">
        <v>1201.2500000000005</v>
      </c>
      <c r="H103" s="249">
        <v>1250.4500000000003</v>
      </c>
      <c r="I103" s="249">
        <v>1264.4499999999998</v>
      </c>
      <c r="J103" s="249">
        <v>1275.0500000000002</v>
      </c>
      <c r="K103" s="248">
        <v>1253.8499999999999</v>
      </c>
      <c r="L103" s="248">
        <v>1229.25</v>
      </c>
      <c r="M103" s="248">
        <v>5.8420399999999999</v>
      </c>
      <c r="N103" s="1"/>
      <c r="O103" s="1"/>
    </row>
    <row r="104" spans="1:15" ht="12.75" customHeight="1">
      <c r="A104" s="224">
        <v>95</v>
      </c>
      <c r="B104" s="227" t="s">
        <v>126</v>
      </c>
      <c r="C104" s="248">
        <v>454.35</v>
      </c>
      <c r="D104" s="249">
        <v>452.61666666666662</v>
      </c>
      <c r="E104" s="249">
        <v>448.73333333333323</v>
      </c>
      <c r="F104" s="249">
        <v>443.11666666666662</v>
      </c>
      <c r="G104" s="249">
        <v>439.23333333333323</v>
      </c>
      <c r="H104" s="249">
        <v>458.23333333333323</v>
      </c>
      <c r="I104" s="249">
        <v>462.11666666666656</v>
      </c>
      <c r="J104" s="249">
        <v>467.73333333333323</v>
      </c>
      <c r="K104" s="248">
        <v>456.5</v>
      </c>
      <c r="L104" s="248">
        <v>447</v>
      </c>
      <c r="M104" s="248">
        <v>13.5115</v>
      </c>
      <c r="N104" s="1"/>
      <c r="O104" s="1"/>
    </row>
    <row r="105" spans="1:15" ht="12.75" customHeight="1">
      <c r="A105" s="224">
        <v>96</v>
      </c>
      <c r="B105" s="227" t="s">
        <v>261</v>
      </c>
      <c r="C105" s="248">
        <v>514.25</v>
      </c>
      <c r="D105" s="249">
        <v>514.18333333333328</v>
      </c>
      <c r="E105" s="249">
        <v>509.06666666666661</v>
      </c>
      <c r="F105" s="249">
        <v>503.88333333333333</v>
      </c>
      <c r="G105" s="249">
        <v>498.76666666666665</v>
      </c>
      <c r="H105" s="249">
        <v>519.36666666666656</v>
      </c>
      <c r="I105" s="249">
        <v>524.48333333333312</v>
      </c>
      <c r="J105" s="249">
        <v>529.66666666666652</v>
      </c>
      <c r="K105" s="248">
        <v>519.29999999999995</v>
      </c>
      <c r="L105" s="248">
        <v>509</v>
      </c>
      <c r="M105" s="248">
        <v>1.9587000000000001</v>
      </c>
      <c r="N105" s="1"/>
      <c r="O105" s="1"/>
    </row>
    <row r="106" spans="1:15" ht="12.75" customHeight="1">
      <c r="A106" s="224">
        <v>97</v>
      </c>
      <c r="B106" s="227" t="s">
        <v>128</v>
      </c>
      <c r="C106" s="248">
        <v>61.45</v>
      </c>
      <c r="D106" s="249">
        <v>61.566666666666663</v>
      </c>
      <c r="E106" s="249">
        <v>60.383333333333326</v>
      </c>
      <c r="F106" s="249">
        <v>59.316666666666663</v>
      </c>
      <c r="G106" s="249">
        <v>58.133333333333326</v>
      </c>
      <c r="H106" s="249">
        <v>62.633333333333326</v>
      </c>
      <c r="I106" s="249">
        <v>63.816666666666663</v>
      </c>
      <c r="J106" s="249">
        <v>64.883333333333326</v>
      </c>
      <c r="K106" s="248">
        <v>62.75</v>
      </c>
      <c r="L106" s="248">
        <v>60.5</v>
      </c>
      <c r="M106" s="248">
        <v>305.69636000000003</v>
      </c>
      <c r="N106" s="1"/>
      <c r="O106" s="1"/>
    </row>
    <row r="107" spans="1:15" ht="12.75" customHeight="1">
      <c r="A107" s="224">
        <v>98</v>
      </c>
      <c r="B107" s="227" t="s">
        <v>137</v>
      </c>
      <c r="C107" s="248">
        <v>340.15</v>
      </c>
      <c r="D107" s="249">
        <v>339.2833333333333</v>
      </c>
      <c r="E107" s="249">
        <v>337.61666666666662</v>
      </c>
      <c r="F107" s="249">
        <v>335.08333333333331</v>
      </c>
      <c r="G107" s="249">
        <v>333.41666666666663</v>
      </c>
      <c r="H107" s="249">
        <v>341.81666666666661</v>
      </c>
      <c r="I107" s="249">
        <v>343.48333333333335</v>
      </c>
      <c r="J107" s="249">
        <v>346.01666666666659</v>
      </c>
      <c r="K107" s="248">
        <v>340.95</v>
      </c>
      <c r="L107" s="248">
        <v>336.75</v>
      </c>
      <c r="M107" s="248">
        <v>54.822180000000003</v>
      </c>
      <c r="N107" s="1"/>
      <c r="O107" s="1"/>
    </row>
    <row r="108" spans="1:15" ht="12.75" customHeight="1">
      <c r="A108" s="224">
        <v>99</v>
      </c>
      <c r="B108" s="227" t="s">
        <v>262</v>
      </c>
      <c r="C108" s="248">
        <v>4518.8</v>
      </c>
      <c r="D108" s="249">
        <v>4510.3</v>
      </c>
      <c r="E108" s="249">
        <v>4447.3</v>
      </c>
      <c r="F108" s="249">
        <v>4375.8</v>
      </c>
      <c r="G108" s="249">
        <v>4312.8</v>
      </c>
      <c r="H108" s="249">
        <v>4581.8</v>
      </c>
      <c r="I108" s="249">
        <v>4644.8</v>
      </c>
      <c r="J108" s="249">
        <v>4716.3</v>
      </c>
      <c r="K108" s="248">
        <v>4573.3</v>
      </c>
      <c r="L108" s="248">
        <v>4438.8</v>
      </c>
      <c r="M108" s="248">
        <v>1.2052799999999999</v>
      </c>
      <c r="N108" s="1"/>
      <c r="O108" s="1"/>
    </row>
    <row r="109" spans="1:15" ht="12.75" customHeight="1">
      <c r="A109" s="224">
        <v>100</v>
      </c>
      <c r="B109" s="227" t="s">
        <v>388</v>
      </c>
      <c r="C109" s="248">
        <v>297.8</v>
      </c>
      <c r="D109" s="249">
        <v>294.73333333333335</v>
      </c>
      <c r="E109" s="249">
        <v>289.56666666666672</v>
      </c>
      <c r="F109" s="249">
        <v>281.33333333333337</v>
      </c>
      <c r="G109" s="249">
        <v>276.16666666666674</v>
      </c>
      <c r="H109" s="249">
        <v>302.9666666666667</v>
      </c>
      <c r="I109" s="249">
        <v>308.13333333333333</v>
      </c>
      <c r="J109" s="249">
        <v>316.36666666666667</v>
      </c>
      <c r="K109" s="248">
        <v>299.89999999999998</v>
      </c>
      <c r="L109" s="248">
        <v>286.5</v>
      </c>
      <c r="M109" s="248">
        <v>19.855219999999999</v>
      </c>
      <c r="N109" s="1"/>
      <c r="O109" s="1"/>
    </row>
    <row r="110" spans="1:15" ht="12.75" customHeight="1">
      <c r="A110" s="224">
        <v>101</v>
      </c>
      <c r="B110" s="227" t="s">
        <v>389</v>
      </c>
      <c r="C110" s="248">
        <v>143.9</v>
      </c>
      <c r="D110" s="249">
        <v>143.98333333333335</v>
      </c>
      <c r="E110" s="249">
        <v>142.56666666666669</v>
      </c>
      <c r="F110" s="249">
        <v>141.23333333333335</v>
      </c>
      <c r="G110" s="249">
        <v>139.81666666666669</v>
      </c>
      <c r="H110" s="249">
        <v>145.31666666666669</v>
      </c>
      <c r="I110" s="249">
        <v>146.73333333333332</v>
      </c>
      <c r="J110" s="249">
        <v>148.06666666666669</v>
      </c>
      <c r="K110" s="248">
        <v>145.4</v>
      </c>
      <c r="L110" s="248">
        <v>142.65</v>
      </c>
      <c r="M110" s="248">
        <v>26.136849999999999</v>
      </c>
      <c r="N110" s="1"/>
      <c r="O110" s="1"/>
    </row>
    <row r="111" spans="1:15" ht="12.75" customHeight="1">
      <c r="A111" s="224">
        <v>102</v>
      </c>
      <c r="B111" s="227" t="s">
        <v>130</v>
      </c>
      <c r="C111" s="248">
        <v>324.60000000000002</v>
      </c>
      <c r="D111" s="249">
        <v>324.45</v>
      </c>
      <c r="E111" s="249">
        <v>320.54999999999995</v>
      </c>
      <c r="F111" s="249">
        <v>316.49999999999994</v>
      </c>
      <c r="G111" s="249">
        <v>312.59999999999991</v>
      </c>
      <c r="H111" s="249">
        <v>328.5</v>
      </c>
      <c r="I111" s="249">
        <v>332.4</v>
      </c>
      <c r="J111" s="249">
        <v>336.45000000000005</v>
      </c>
      <c r="K111" s="248">
        <v>328.35</v>
      </c>
      <c r="L111" s="248">
        <v>320.39999999999998</v>
      </c>
      <c r="M111" s="248">
        <v>34.381770000000003</v>
      </c>
      <c r="N111" s="1"/>
      <c r="O111" s="1"/>
    </row>
    <row r="112" spans="1:15" ht="12.75" customHeight="1">
      <c r="A112" s="224">
        <v>103</v>
      </c>
      <c r="B112" s="227" t="s">
        <v>135</v>
      </c>
      <c r="C112" s="248">
        <v>77.8</v>
      </c>
      <c r="D112" s="249">
        <v>77.666666666666671</v>
      </c>
      <c r="E112" s="249">
        <v>77.183333333333337</v>
      </c>
      <c r="F112" s="249">
        <v>76.566666666666663</v>
      </c>
      <c r="G112" s="249">
        <v>76.083333333333329</v>
      </c>
      <c r="H112" s="249">
        <v>78.283333333333346</v>
      </c>
      <c r="I112" s="249">
        <v>78.766666666666666</v>
      </c>
      <c r="J112" s="249">
        <v>79.383333333333354</v>
      </c>
      <c r="K112" s="248">
        <v>78.150000000000006</v>
      </c>
      <c r="L112" s="248">
        <v>77.05</v>
      </c>
      <c r="M112" s="248">
        <v>93.689459999999997</v>
      </c>
      <c r="N112" s="1"/>
      <c r="O112" s="1"/>
    </row>
    <row r="113" spans="1:15" ht="12.75" customHeight="1">
      <c r="A113" s="224">
        <v>104</v>
      </c>
      <c r="B113" s="227" t="s">
        <v>136</v>
      </c>
      <c r="C113" s="248">
        <v>674.15</v>
      </c>
      <c r="D113" s="249">
        <v>673.05000000000007</v>
      </c>
      <c r="E113" s="249">
        <v>668.10000000000014</v>
      </c>
      <c r="F113" s="249">
        <v>662.05000000000007</v>
      </c>
      <c r="G113" s="249">
        <v>657.10000000000014</v>
      </c>
      <c r="H113" s="249">
        <v>679.10000000000014</v>
      </c>
      <c r="I113" s="249">
        <v>684.05000000000018</v>
      </c>
      <c r="J113" s="249">
        <v>690.10000000000014</v>
      </c>
      <c r="K113" s="248">
        <v>678</v>
      </c>
      <c r="L113" s="248">
        <v>667</v>
      </c>
      <c r="M113" s="248">
        <v>42.539149999999999</v>
      </c>
      <c r="N113" s="1"/>
      <c r="O113" s="1"/>
    </row>
    <row r="114" spans="1:15" ht="12.75" customHeight="1">
      <c r="A114" s="224">
        <v>105</v>
      </c>
      <c r="B114" s="227" t="s">
        <v>129</v>
      </c>
      <c r="C114" s="248">
        <v>442.6</v>
      </c>
      <c r="D114" s="249">
        <v>440.7833333333333</v>
      </c>
      <c r="E114" s="249">
        <v>437.61666666666662</v>
      </c>
      <c r="F114" s="249">
        <v>432.63333333333333</v>
      </c>
      <c r="G114" s="249">
        <v>429.46666666666664</v>
      </c>
      <c r="H114" s="249">
        <v>445.76666666666659</v>
      </c>
      <c r="I114" s="249">
        <v>448.93333333333334</v>
      </c>
      <c r="J114" s="249">
        <v>453.91666666666657</v>
      </c>
      <c r="K114" s="248">
        <v>443.95</v>
      </c>
      <c r="L114" s="248">
        <v>435.8</v>
      </c>
      <c r="M114" s="248">
        <v>10.45642</v>
      </c>
      <c r="N114" s="1"/>
      <c r="O114" s="1"/>
    </row>
    <row r="115" spans="1:15" ht="12.75" customHeight="1">
      <c r="A115" s="224">
        <v>106</v>
      </c>
      <c r="B115" s="227" t="s">
        <v>133</v>
      </c>
      <c r="C115" s="248">
        <v>191.9</v>
      </c>
      <c r="D115" s="249">
        <v>192.73333333333335</v>
      </c>
      <c r="E115" s="249">
        <v>188.6166666666667</v>
      </c>
      <c r="F115" s="249">
        <v>185.33333333333334</v>
      </c>
      <c r="G115" s="249">
        <v>181.2166666666667</v>
      </c>
      <c r="H115" s="249">
        <v>196.01666666666671</v>
      </c>
      <c r="I115" s="249">
        <v>200.13333333333338</v>
      </c>
      <c r="J115" s="249">
        <v>203.41666666666671</v>
      </c>
      <c r="K115" s="248">
        <v>196.85</v>
      </c>
      <c r="L115" s="248">
        <v>189.45</v>
      </c>
      <c r="M115" s="248">
        <v>27.32197</v>
      </c>
      <c r="N115" s="1"/>
      <c r="O115" s="1"/>
    </row>
    <row r="116" spans="1:15" ht="12.75" customHeight="1">
      <c r="A116" s="224">
        <v>107</v>
      </c>
      <c r="B116" s="227" t="s">
        <v>132</v>
      </c>
      <c r="C116" s="248">
        <v>1228.6500000000001</v>
      </c>
      <c r="D116" s="249">
        <v>1224.3166666666666</v>
      </c>
      <c r="E116" s="249">
        <v>1214.2833333333333</v>
      </c>
      <c r="F116" s="249">
        <v>1199.9166666666667</v>
      </c>
      <c r="G116" s="249">
        <v>1189.8833333333334</v>
      </c>
      <c r="H116" s="249">
        <v>1238.6833333333332</v>
      </c>
      <c r="I116" s="249">
        <v>1248.7166666666665</v>
      </c>
      <c r="J116" s="249">
        <v>1263.083333333333</v>
      </c>
      <c r="K116" s="248">
        <v>1234.3499999999999</v>
      </c>
      <c r="L116" s="248">
        <v>1209.95</v>
      </c>
      <c r="M116" s="248">
        <v>12.45359</v>
      </c>
      <c r="N116" s="1"/>
      <c r="O116" s="1"/>
    </row>
    <row r="117" spans="1:15" ht="12.75" customHeight="1">
      <c r="A117" s="224">
        <v>108</v>
      </c>
      <c r="B117" s="227" t="s">
        <v>163</v>
      </c>
      <c r="C117" s="248">
        <v>4227.55</v>
      </c>
      <c r="D117" s="249">
        <v>4200.5166666666664</v>
      </c>
      <c r="E117" s="249">
        <v>4152.0333333333328</v>
      </c>
      <c r="F117" s="249">
        <v>4076.5166666666664</v>
      </c>
      <c r="G117" s="249">
        <v>4028.0333333333328</v>
      </c>
      <c r="H117" s="249">
        <v>4276.0333333333328</v>
      </c>
      <c r="I117" s="249">
        <v>4324.5166666666664</v>
      </c>
      <c r="J117" s="249">
        <v>4400.0333333333328</v>
      </c>
      <c r="K117" s="248">
        <v>4249</v>
      </c>
      <c r="L117" s="248">
        <v>4125</v>
      </c>
      <c r="M117" s="248">
        <v>2.86043</v>
      </c>
      <c r="N117" s="1"/>
      <c r="O117" s="1"/>
    </row>
    <row r="118" spans="1:15" ht="12.75" customHeight="1">
      <c r="A118" s="224">
        <v>109</v>
      </c>
      <c r="B118" s="227" t="s">
        <v>134</v>
      </c>
      <c r="C118" s="248">
        <v>1507.3</v>
      </c>
      <c r="D118" s="249">
        <v>1501.9166666666667</v>
      </c>
      <c r="E118" s="249">
        <v>1487.8333333333335</v>
      </c>
      <c r="F118" s="249">
        <v>1468.3666666666668</v>
      </c>
      <c r="G118" s="249">
        <v>1454.2833333333335</v>
      </c>
      <c r="H118" s="249">
        <v>1521.3833333333334</v>
      </c>
      <c r="I118" s="249">
        <v>1535.4666666666669</v>
      </c>
      <c r="J118" s="249">
        <v>1554.9333333333334</v>
      </c>
      <c r="K118" s="248">
        <v>1516</v>
      </c>
      <c r="L118" s="248">
        <v>1482.45</v>
      </c>
      <c r="M118" s="248">
        <v>73.962590000000006</v>
      </c>
      <c r="N118" s="1"/>
      <c r="O118" s="1"/>
    </row>
    <row r="119" spans="1:15" ht="12.75" customHeight="1">
      <c r="A119" s="224">
        <v>110</v>
      </c>
      <c r="B119" s="227" t="s">
        <v>131</v>
      </c>
      <c r="C119" s="248">
        <v>2063.8000000000002</v>
      </c>
      <c r="D119" s="249">
        <v>2056.9500000000003</v>
      </c>
      <c r="E119" s="249">
        <v>2013.9000000000005</v>
      </c>
      <c r="F119" s="249">
        <v>1964.0000000000002</v>
      </c>
      <c r="G119" s="249">
        <v>1920.9500000000005</v>
      </c>
      <c r="H119" s="249">
        <v>2106.8500000000004</v>
      </c>
      <c r="I119" s="249">
        <v>2149.9000000000005</v>
      </c>
      <c r="J119" s="249">
        <v>2199.8000000000006</v>
      </c>
      <c r="K119" s="248">
        <v>2100</v>
      </c>
      <c r="L119" s="248">
        <v>2007.05</v>
      </c>
      <c r="M119" s="248">
        <v>17.401070000000001</v>
      </c>
      <c r="N119" s="1"/>
      <c r="O119" s="1"/>
    </row>
    <row r="120" spans="1:15" ht="12.75" customHeight="1">
      <c r="A120" s="224">
        <v>111</v>
      </c>
      <c r="B120" s="227" t="s">
        <v>263</v>
      </c>
      <c r="C120" s="248">
        <v>872.85</v>
      </c>
      <c r="D120" s="249">
        <v>865.28333333333342</v>
      </c>
      <c r="E120" s="249">
        <v>855.86666666666679</v>
      </c>
      <c r="F120" s="249">
        <v>838.88333333333333</v>
      </c>
      <c r="G120" s="249">
        <v>829.4666666666667</v>
      </c>
      <c r="H120" s="249">
        <v>882.26666666666688</v>
      </c>
      <c r="I120" s="249">
        <v>891.68333333333362</v>
      </c>
      <c r="J120" s="249">
        <v>908.66666666666697</v>
      </c>
      <c r="K120" s="248">
        <v>874.7</v>
      </c>
      <c r="L120" s="248">
        <v>848.3</v>
      </c>
      <c r="M120" s="248">
        <v>3.0573999999999999</v>
      </c>
      <c r="N120" s="1"/>
      <c r="O120" s="1"/>
    </row>
    <row r="121" spans="1:15" ht="12.75" customHeight="1">
      <c r="A121" s="224">
        <v>112</v>
      </c>
      <c r="B121" s="227" t="s">
        <v>264</v>
      </c>
      <c r="C121" s="248">
        <v>278.75</v>
      </c>
      <c r="D121" s="249">
        <v>277.0333333333333</v>
      </c>
      <c r="E121" s="249">
        <v>273.66666666666663</v>
      </c>
      <c r="F121" s="249">
        <v>268.58333333333331</v>
      </c>
      <c r="G121" s="249">
        <v>265.21666666666664</v>
      </c>
      <c r="H121" s="249">
        <v>282.11666666666662</v>
      </c>
      <c r="I121" s="249">
        <v>285.48333333333329</v>
      </c>
      <c r="J121" s="249">
        <v>290.56666666666661</v>
      </c>
      <c r="K121" s="248">
        <v>280.39999999999998</v>
      </c>
      <c r="L121" s="248">
        <v>271.95</v>
      </c>
      <c r="M121" s="248">
        <v>7.88992</v>
      </c>
      <c r="N121" s="1"/>
      <c r="O121" s="1"/>
    </row>
    <row r="122" spans="1:15" ht="12.75" customHeight="1">
      <c r="A122" s="224">
        <v>113</v>
      </c>
      <c r="B122" s="227" t="s">
        <v>139</v>
      </c>
      <c r="C122" s="248">
        <v>745.8</v>
      </c>
      <c r="D122" s="249">
        <v>742.01666666666654</v>
      </c>
      <c r="E122" s="249">
        <v>736.8833333333331</v>
      </c>
      <c r="F122" s="249">
        <v>727.96666666666658</v>
      </c>
      <c r="G122" s="249">
        <v>722.83333333333314</v>
      </c>
      <c r="H122" s="249">
        <v>750.93333333333305</v>
      </c>
      <c r="I122" s="249">
        <v>756.06666666666649</v>
      </c>
      <c r="J122" s="249">
        <v>764.98333333333301</v>
      </c>
      <c r="K122" s="248">
        <v>747.15</v>
      </c>
      <c r="L122" s="248">
        <v>733.1</v>
      </c>
      <c r="M122" s="248">
        <v>15.121029999999999</v>
      </c>
      <c r="N122" s="1"/>
      <c r="O122" s="1"/>
    </row>
    <row r="123" spans="1:15" ht="12.75" customHeight="1">
      <c r="A123" s="224">
        <v>114</v>
      </c>
      <c r="B123" s="227" t="s">
        <v>138</v>
      </c>
      <c r="C123" s="248">
        <v>546.04999999999995</v>
      </c>
      <c r="D123" s="249">
        <v>544.21666666666658</v>
      </c>
      <c r="E123" s="249">
        <v>538.63333333333321</v>
      </c>
      <c r="F123" s="249">
        <v>531.21666666666658</v>
      </c>
      <c r="G123" s="249">
        <v>525.63333333333321</v>
      </c>
      <c r="H123" s="249">
        <v>551.63333333333321</v>
      </c>
      <c r="I123" s="249">
        <v>557.21666666666647</v>
      </c>
      <c r="J123" s="249">
        <v>564.63333333333321</v>
      </c>
      <c r="K123" s="248">
        <v>549.79999999999995</v>
      </c>
      <c r="L123" s="248">
        <v>536.79999999999995</v>
      </c>
      <c r="M123" s="248">
        <v>19.02685</v>
      </c>
      <c r="N123" s="1"/>
      <c r="O123" s="1"/>
    </row>
    <row r="124" spans="1:15" ht="12.75" customHeight="1">
      <c r="A124" s="224">
        <v>115</v>
      </c>
      <c r="B124" s="227" t="s">
        <v>140</v>
      </c>
      <c r="C124" s="248">
        <v>520.6</v>
      </c>
      <c r="D124" s="249">
        <v>518.41666666666663</v>
      </c>
      <c r="E124" s="249">
        <v>515.33333333333326</v>
      </c>
      <c r="F124" s="249">
        <v>510.06666666666661</v>
      </c>
      <c r="G124" s="249">
        <v>506.98333333333323</v>
      </c>
      <c r="H124" s="249">
        <v>523.68333333333328</v>
      </c>
      <c r="I124" s="249">
        <v>526.76666666666654</v>
      </c>
      <c r="J124" s="249">
        <v>532.0333333333333</v>
      </c>
      <c r="K124" s="248">
        <v>521.5</v>
      </c>
      <c r="L124" s="248">
        <v>513.15</v>
      </c>
      <c r="M124" s="248">
        <v>11.79377</v>
      </c>
      <c r="N124" s="1"/>
      <c r="O124" s="1"/>
    </row>
    <row r="125" spans="1:15" ht="12.75" customHeight="1">
      <c r="A125" s="224">
        <v>116</v>
      </c>
      <c r="B125" s="227" t="s">
        <v>141</v>
      </c>
      <c r="C125" s="248">
        <v>1847.1</v>
      </c>
      <c r="D125" s="249">
        <v>1847.9333333333334</v>
      </c>
      <c r="E125" s="249">
        <v>1833.9166666666667</v>
      </c>
      <c r="F125" s="249">
        <v>1820.7333333333333</v>
      </c>
      <c r="G125" s="249">
        <v>1806.7166666666667</v>
      </c>
      <c r="H125" s="249">
        <v>1861.1166666666668</v>
      </c>
      <c r="I125" s="249">
        <v>1875.1333333333332</v>
      </c>
      <c r="J125" s="249">
        <v>1888.3166666666668</v>
      </c>
      <c r="K125" s="248">
        <v>1861.95</v>
      </c>
      <c r="L125" s="248">
        <v>1834.75</v>
      </c>
      <c r="M125" s="248">
        <v>14.10586</v>
      </c>
      <c r="N125" s="1"/>
      <c r="O125" s="1"/>
    </row>
    <row r="126" spans="1:15" ht="12.75" customHeight="1">
      <c r="A126" s="224">
        <v>117</v>
      </c>
      <c r="B126" s="227" t="s">
        <v>142</v>
      </c>
      <c r="C126" s="248">
        <v>91.45</v>
      </c>
      <c r="D126" s="249">
        <v>91.516666666666666</v>
      </c>
      <c r="E126" s="249">
        <v>89.983333333333334</v>
      </c>
      <c r="F126" s="249">
        <v>88.516666666666666</v>
      </c>
      <c r="G126" s="249">
        <v>86.983333333333334</v>
      </c>
      <c r="H126" s="249">
        <v>92.983333333333334</v>
      </c>
      <c r="I126" s="249">
        <v>94.516666666666666</v>
      </c>
      <c r="J126" s="249">
        <v>95.983333333333334</v>
      </c>
      <c r="K126" s="248">
        <v>93.05</v>
      </c>
      <c r="L126" s="248">
        <v>90.05</v>
      </c>
      <c r="M126" s="248">
        <v>63.389560000000003</v>
      </c>
      <c r="N126" s="1"/>
      <c r="O126" s="1"/>
    </row>
    <row r="127" spans="1:15" ht="12.75" customHeight="1">
      <c r="A127" s="224">
        <v>118</v>
      </c>
      <c r="B127" s="227" t="s">
        <v>147</v>
      </c>
      <c r="C127" s="248">
        <v>3951.05</v>
      </c>
      <c r="D127" s="249">
        <v>3952.5333333333333</v>
      </c>
      <c r="E127" s="249">
        <v>3920.1166666666668</v>
      </c>
      <c r="F127" s="249">
        <v>3889.1833333333334</v>
      </c>
      <c r="G127" s="249">
        <v>3856.7666666666669</v>
      </c>
      <c r="H127" s="249">
        <v>3983.4666666666667</v>
      </c>
      <c r="I127" s="249">
        <v>4015.8833333333337</v>
      </c>
      <c r="J127" s="249">
        <v>4046.8166666666666</v>
      </c>
      <c r="K127" s="248">
        <v>3984.95</v>
      </c>
      <c r="L127" s="248">
        <v>3921.6</v>
      </c>
      <c r="M127" s="248">
        <v>1.54148</v>
      </c>
      <c r="N127" s="1"/>
      <c r="O127" s="1"/>
    </row>
    <row r="128" spans="1:15" ht="12.75" customHeight="1">
      <c r="A128" s="224">
        <v>119</v>
      </c>
      <c r="B128" s="227" t="s">
        <v>144</v>
      </c>
      <c r="C128" s="248">
        <v>414.25</v>
      </c>
      <c r="D128" s="249">
        <v>411.75</v>
      </c>
      <c r="E128" s="249">
        <v>408.6</v>
      </c>
      <c r="F128" s="249">
        <v>402.95000000000005</v>
      </c>
      <c r="G128" s="249">
        <v>399.80000000000007</v>
      </c>
      <c r="H128" s="249">
        <v>417.4</v>
      </c>
      <c r="I128" s="249">
        <v>420.54999999999995</v>
      </c>
      <c r="J128" s="249">
        <v>426.19999999999993</v>
      </c>
      <c r="K128" s="248">
        <v>414.9</v>
      </c>
      <c r="L128" s="248">
        <v>406.1</v>
      </c>
      <c r="M128" s="248">
        <v>16.60444</v>
      </c>
      <c r="N128" s="1"/>
      <c r="O128" s="1"/>
    </row>
    <row r="129" spans="1:15" ht="12.75" customHeight="1">
      <c r="A129" s="224">
        <v>120</v>
      </c>
      <c r="B129" s="227" t="s">
        <v>952</v>
      </c>
      <c r="C129" s="248">
        <v>4362.2</v>
      </c>
      <c r="D129" s="249">
        <v>4342.4000000000005</v>
      </c>
      <c r="E129" s="249">
        <v>4314.8000000000011</v>
      </c>
      <c r="F129" s="249">
        <v>4267.4000000000005</v>
      </c>
      <c r="G129" s="249">
        <v>4239.8000000000011</v>
      </c>
      <c r="H129" s="249">
        <v>4389.8000000000011</v>
      </c>
      <c r="I129" s="249">
        <v>4417.4000000000015</v>
      </c>
      <c r="J129" s="249">
        <v>4464.8000000000011</v>
      </c>
      <c r="K129" s="248">
        <v>4370</v>
      </c>
      <c r="L129" s="248">
        <v>4295</v>
      </c>
      <c r="M129" s="248">
        <v>2.1706300000000001</v>
      </c>
      <c r="N129" s="1"/>
      <c r="O129" s="1"/>
    </row>
    <row r="130" spans="1:15" ht="12.75" customHeight="1">
      <c r="A130" s="224">
        <v>121</v>
      </c>
      <c r="B130" s="227" t="s">
        <v>145</v>
      </c>
      <c r="C130" s="248">
        <v>2163.25</v>
      </c>
      <c r="D130" s="249">
        <v>2160.3833333333332</v>
      </c>
      <c r="E130" s="249">
        <v>2140.8666666666663</v>
      </c>
      <c r="F130" s="249">
        <v>2118.4833333333331</v>
      </c>
      <c r="G130" s="249">
        <v>2098.9666666666662</v>
      </c>
      <c r="H130" s="249">
        <v>2182.7666666666664</v>
      </c>
      <c r="I130" s="249">
        <v>2202.2833333333328</v>
      </c>
      <c r="J130" s="249">
        <v>2224.6666666666665</v>
      </c>
      <c r="K130" s="248">
        <v>2179.9</v>
      </c>
      <c r="L130" s="248">
        <v>2138</v>
      </c>
      <c r="M130" s="248">
        <v>17.471810000000001</v>
      </c>
      <c r="N130" s="1"/>
      <c r="O130" s="1"/>
    </row>
    <row r="131" spans="1:15" ht="12.75" customHeight="1">
      <c r="A131" s="224">
        <v>122</v>
      </c>
      <c r="B131" s="227" t="s">
        <v>265</v>
      </c>
      <c r="C131" s="248">
        <v>385.05</v>
      </c>
      <c r="D131" s="249">
        <v>383.2166666666667</v>
      </c>
      <c r="E131" s="249">
        <v>377.43333333333339</v>
      </c>
      <c r="F131" s="249">
        <v>369.81666666666672</v>
      </c>
      <c r="G131" s="249">
        <v>364.03333333333342</v>
      </c>
      <c r="H131" s="249">
        <v>390.83333333333337</v>
      </c>
      <c r="I131" s="249">
        <v>396.61666666666667</v>
      </c>
      <c r="J131" s="249">
        <v>404.23333333333335</v>
      </c>
      <c r="K131" s="248">
        <v>389</v>
      </c>
      <c r="L131" s="248">
        <v>375.6</v>
      </c>
      <c r="M131" s="248">
        <v>24.26332</v>
      </c>
      <c r="N131" s="1"/>
      <c r="O131" s="1"/>
    </row>
    <row r="132" spans="1:15" ht="12.75" customHeight="1">
      <c r="A132" s="224">
        <v>123</v>
      </c>
      <c r="B132" s="227" t="s">
        <v>855</v>
      </c>
      <c r="C132" s="248">
        <v>739.95</v>
      </c>
      <c r="D132" s="249">
        <v>741.41666666666663</v>
      </c>
      <c r="E132" s="249">
        <v>728.58333333333326</v>
      </c>
      <c r="F132" s="249">
        <v>717.21666666666658</v>
      </c>
      <c r="G132" s="249">
        <v>704.38333333333321</v>
      </c>
      <c r="H132" s="249">
        <v>752.7833333333333</v>
      </c>
      <c r="I132" s="249">
        <v>765.61666666666656</v>
      </c>
      <c r="J132" s="249">
        <v>776.98333333333335</v>
      </c>
      <c r="K132" s="248">
        <v>754.25</v>
      </c>
      <c r="L132" s="248">
        <v>730.05</v>
      </c>
      <c r="M132" s="248">
        <v>88.717429999999993</v>
      </c>
      <c r="N132" s="1"/>
      <c r="O132" s="1"/>
    </row>
    <row r="133" spans="1:15" ht="12.75" customHeight="1">
      <c r="A133" s="224">
        <v>124</v>
      </c>
      <c r="B133" s="227" t="s">
        <v>415</v>
      </c>
      <c r="C133" s="248">
        <v>3537.2</v>
      </c>
      <c r="D133" s="249">
        <v>3522.5500000000006</v>
      </c>
      <c r="E133" s="249">
        <v>3454.7000000000012</v>
      </c>
      <c r="F133" s="249">
        <v>3372.2000000000007</v>
      </c>
      <c r="G133" s="249">
        <v>3304.3500000000013</v>
      </c>
      <c r="H133" s="249">
        <v>3605.0500000000011</v>
      </c>
      <c r="I133" s="249">
        <v>3672.9000000000005</v>
      </c>
      <c r="J133" s="249">
        <v>3755.400000000001</v>
      </c>
      <c r="K133" s="248">
        <v>3590.4</v>
      </c>
      <c r="L133" s="248">
        <v>3440.05</v>
      </c>
      <c r="M133" s="248">
        <v>0.64039999999999997</v>
      </c>
      <c r="N133" s="1"/>
      <c r="O133" s="1"/>
    </row>
    <row r="134" spans="1:15" ht="12.75" customHeight="1">
      <c r="A134" s="224">
        <v>125</v>
      </c>
      <c r="B134" s="227" t="s">
        <v>148</v>
      </c>
      <c r="C134" s="248">
        <v>725.95</v>
      </c>
      <c r="D134" s="249">
        <v>724.65</v>
      </c>
      <c r="E134" s="249">
        <v>719.3</v>
      </c>
      <c r="F134" s="249">
        <v>712.65</v>
      </c>
      <c r="G134" s="249">
        <v>707.3</v>
      </c>
      <c r="H134" s="249">
        <v>731.3</v>
      </c>
      <c r="I134" s="249">
        <v>736.65000000000009</v>
      </c>
      <c r="J134" s="249">
        <v>743.3</v>
      </c>
      <c r="K134" s="248">
        <v>730</v>
      </c>
      <c r="L134" s="248">
        <v>718</v>
      </c>
      <c r="M134" s="248">
        <v>3.8664399999999999</v>
      </c>
      <c r="N134" s="1"/>
      <c r="O134" s="1"/>
    </row>
    <row r="135" spans="1:15" ht="12.75" customHeight="1">
      <c r="A135" s="224">
        <v>126</v>
      </c>
      <c r="B135" s="227" t="s">
        <v>159</v>
      </c>
      <c r="C135" s="248">
        <v>89005</v>
      </c>
      <c r="D135" s="249">
        <v>89301.633333333346</v>
      </c>
      <c r="E135" s="249">
        <v>88403.366666666698</v>
      </c>
      <c r="F135" s="249">
        <v>87801.733333333352</v>
      </c>
      <c r="G135" s="249">
        <v>86903.466666666704</v>
      </c>
      <c r="H135" s="249">
        <v>89903.266666666692</v>
      </c>
      <c r="I135" s="249">
        <v>90801.533333333326</v>
      </c>
      <c r="J135" s="249">
        <v>91403.166666666686</v>
      </c>
      <c r="K135" s="248">
        <v>90199.9</v>
      </c>
      <c r="L135" s="248">
        <v>88700</v>
      </c>
      <c r="M135" s="248">
        <v>7.2099999999999997E-2</v>
      </c>
      <c r="N135" s="1"/>
      <c r="O135" s="1"/>
    </row>
    <row r="136" spans="1:15" ht="12.75" customHeight="1">
      <c r="A136" s="224">
        <v>127</v>
      </c>
      <c r="B136" s="227" t="s">
        <v>150</v>
      </c>
      <c r="C136" s="248">
        <v>234.05</v>
      </c>
      <c r="D136" s="249">
        <v>233.23333333333335</v>
      </c>
      <c r="E136" s="249">
        <v>230.3666666666667</v>
      </c>
      <c r="F136" s="249">
        <v>226.68333333333337</v>
      </c>
      <c r="G136" s="249">
        <v>223.81666666666672</v>
      </c>
      <c r="H136" s="249">
        <v>236.91666666666669</v>
      </c>
      <c r="I136" s="249">
        <v>239.78333333333336</v>
      </c>
      <c r="J136" s="249">
        <v>243.46666666666667</v>
      </c>
      <c r="K136" s="248">
        <v>236.1</v>
      </c>
      <c r="L136" s="248">
        <v>229.55</v>
      </c>
      <c r="M136" s="248">
        <v>18.700109999999999</v>
      </c>
      <c r="N136" s="1"/>
      <c r="O136" s="1"/>
    </row>
    <row r="137" spans="1:15" ht="12.75" customHeight="1">
      <c r="A137" s="224">
        <v>128</v>
      </c>
      <c r="B137" s="227" t="s">
        <v>149</v>
      </c>
      <c r="C137" s="248">
        <v>1275.25</v>
      </c>
      <c r="D137" s="249">
        <v>1275.45</v>
      </c>
      <c r="E137" s="249">
        <v>1262.9000000000001</v>
      </c>
      <c r="F137" s="249">
        <v>1250.55</v>
      </c>
      <c r="G137" s="249">
        <v>1238</v>
      </c>
      <c r="H137" s="249">
        <v>1287.8000000000002</v>
      </c>
      <c r="I137" s="249">
        <v>1300.3499999999999</v>
      </c>
      <c r="J137" s="249">
        <v>1312.7000000000003</v>
      </c>
      <c r="K137" s="248">
        <v>1288</v>
      </c>
      <c r="L137" s="248">
        <v>1263.0999999999999</v>
      </c>
      <c r="M137" s="248">
        <v>12.86604</v>
      </c>
      <c r="N137" s="1"/>
      <c r="O137" s="1"/>
    </row>
    <row r="138" spans="1:15" ht="12.75" customHeight="1">
      <c r="A138" s="224">
        <v>129</v>
      </c>
      <c r="B138" s="227" t="s">
        <v>152</v>
      </c>
      <c r="C138" s="248">
        <v>526.1</v>
      </c>
      <c r="D138" s="249">
        <v>525.05000000000007</v>
      </c>
      <c r="E138" s="249">
        <v>520.30000000000018</v>
      </c>
      <c r="F138" s="249">
        <v>514.50000000000011</v>
      </c>
      <c r="G138" s="249">
        <v>509.75000000000023</v>
      </c>
      <c r="H138" s="249">
        <v>530.85000000000014</v>
      </c>
      <c r="I138" s="249">
        <v>535.59999999999991</v>
      </c>
      <c r="J138" s="249">
        <v>541.40000000000009</v>
      </c>
      <c r="K138" s="248">
        <v>529.79999999999995</v>
      </c>
      <c r="L138" s="248">
        <v>519.25</v>
      </c>
      <c r="M138" s="248">
        <v>11.291370000000001</v>
      </c>
      <c r="N138" s="1"/>
      <c r="O138" s="1"/>
    </row>
    <row r="139" spans="1:15" ht="12.75" customHeight="1">
      <c r="A139" s="224">
        <v>130</v>
      </c>
      <c r="B139" s="227" t="s">
        <v>153</v>
      </c>
      <c r="C139" s="248">
        <v>8524.35</v>
      </c>
      <c r="D139" s="249">
        <v>8513.6</v>
      </c>
      <c r="E139" s="249">
        <v>8442.8000000000011</v>
      </c>
      <c r="F139" s="249">
        <v>8361.25</v>
      </c>
      <c r="G139" s="249">
        <v>8290.4500000000007</v>
      </c>
      <c r="H139" s="249">
        <v>8595.1500000000015</v>
      </c>
      <c r="I139" s="249">
        <v>8665.9500000000007</v>
      </c>
      <c r="J139" s="249">
        <v>8747.5000000000018</v>
      </c>
      <c r="K139" s="248">
        <v>8584.4</v>
      </c>
      <c r="L139" s="248">
        <v>8432.0499999999993</v>
      </c>
      <c r="M139" s="248">
        <v>6.9490600000000002</v>
      </c>
      <c r="N139" s="1"/>
      <c r="O139" s="1"/>
    </row>
    <row r="140" spans="1:15" ht="12.75" customHeight="1">
      <c r="A140" s="224">
        <v>131</v>
      </c>
      <c r="B140" s="227" t="s">
        <v>156</v>
      </c>
      <c r="C140" s="248">
        <v>699.7</v>
      </c>
      <c r="D140" s="249">
        <v>702.26666666666677</v>
      </c>
      <c r="E140" s="249">
        <v>685.53333333333353</v>
      </c>
      <c r="F140" s="249">
        <v>671.36666666666679</v>
      </c>
      <c r="G140" s="249">
        <v>654.63333333333355</v>
      </c>
      <c r="H140" s="249">
        <v>716.43333333333351</v>
      </c>
      <c r="I140" s="249">
        <v>733.16666666666686</v>
      </c>
      <c r="J140" s="249">
        <v>747.33333333333348</v>
      </c>
      <c r="K140" s="248">
        <v>719</v>
      </c>
      <c r="L140" s="248">
        <v>688.1</v>
      </c>
      <c r="M140" s="248">
        <v>5.1878200000000003</v>
      </c>
      <c r="N140" s="1"/>
      <c r="O140" s="1"/>
    </row>
    <row r="141" spans="1:15" ht="12.75" customHeight="1">
      <c r="A141" s="224">
        <v>132</v>
      </c>
      <c r="B141" s="227" t="s">
        <v>423</v>
      </c>
      <c r="C141" s="248">
        <v>438.25</v>
      </c>
      <c r="D141" s="249">
        <v>433.63333333333338</v>
      </c>
      <c r="E141" s="249">
        <v>427.26666666666677</v>
      </c>
      <c r="F141" s="249">
        <v>416.28333333333336</v>
      </c>
      <c r="G141" s="249">
        <v>409.91666666666674</v>
      </c>
      <c r="H141" s="249">
        <v>444.61666666666679</v>
      </c>
      <c r="I141" s="249">
        <v>450.98333333333346</v>
      </c>
      <c r="J141" s="249">
        <v>461.96666666666681</v>
      </c>
      <c r="K141" s="248">
        <v>440</v>
      </c>
      <c r="L141" s="248">
        <v>422.65</v>
      </c>
      <c r="M141" s="248">
        <v>20.613050000000001</v>
      </c>
      <c r="N141" s="1"/>
      <c r="O141" s="1"/>
    </row>
    <row r="142" spans="1:15" ht="12.75" customHeight="1">
      <c r="A142" s="224">
        <v>133</v>
      </c>
      <c r="B142" s="227" t="s">
        <v>856</v>
      </c>
      <c r="C142" s="248">
        <v>58.5</v>
      </c>
      <c r="D142" s="249">
        <v>58.300000000000004</v>
      </c>
      <c r="E142" s="249">
        <v>57.800000000000011</v>
      </c>
      <c r="F142" s="249">
        <v>57.100000000000009</v>
      </c>
      <c r="G142" s="249">
        <v>56.600000000000016</v>
      </c>
      <c r="H142" s="249">
        <v>59.000000000000007</v>
      </c>
      <c r="I142" s="249">
        <v>59.499999999999993</v>
      </c>
      <c r="J142" s="249">
        <v>60.2</v>
      </c>
      <c r="K142" s="248">
        <v>58.8</v>
      </c>
      <c r="L142" s="248">
        <v>57.6</v>
      </c>
      <c r="M142" s="248">
        <v>38.665999999999997</v>
      </c>
      <c r="N142" s="1"/>
      <c r="O142" s="1"/>
    </row>
    <row r="143" spans="1:15" ht="12.75" customHeight="1">
      <c r="A143" s="224">
        <v>134</v>
      </c>
      <c r="B143" s="227" t="s">
        <v>158</v>
      </c>
      <c r="C143" s="248">
        <v>1950.7</v>
      </c>
      <c r="D143" s="249">
        <v>1937.3666666666668</v>
      </c>
      <c r="E143" s="249">
        <v>1915.3333333333335</v>
      </c>
      <c r="F143" s="249">
        <v>1879.9666666666667</v>
      </c>
      <c r="G143" s="249">
        <v>1857.9333333333334</v>
      </c>
      <c r="H143" s="249">
        <v>1972.7333333333336</v>
      </c>
      <c r="I143" s="249">
        <v>1994.7666666666669</v>
      </c>
      <c r="J143" s="249">
        <v>2030.1333333333337</v>
      </c>
      <c r="K143" s="248">
        <v>1959.4</v>
      </c>
      <c r="L143" s="248">
        <v>1902</v>
      </c>
      <c r="M143" s="248">
        <v>3.5792099999999998</v>
      </c>
      <c r="N143" s="1"/>
      <c r="O143" s="1"/>
    </row>
    <row r="144" spans="1:15" ht="12.75" customHeight="1">
      <c r="A144" s="224">
        <v>135</v>
      </c>
      <c r="B144" s="227" t="s">
        <v>160</v>
      </c>
      <c r="C144" s="248">
        <v>1091.7</v>
      </c>
      <c r="D144" s="249">
        <v>1087.2166666666665</v>
      </c>
      <c r="E144" s="249">
        <v>1076.9333333333329</v>
      </c>
      <c r="F144" s="249">
        <v>1062.1666666666665</v>
      </c>
      <c r="G144" s="249">
        <v>1051.883333333333</v>
      </c>
      <c r="H144" s="249">
        <v>1101.9833333333329</v>
      </c>
      <c r="I144" s="249">
        <v>1112.2666666666662</v>
      </c>
      <c r="J144" s="249">
        <v>1127.0333333333328</v>
      </c>
      <c r="K144" s="248">
        <v>1097.5</v>
      </c>
      <c r="L144" s="248">
        <v>1072.45</v>
      </c>
      <c r="M144" s="248">
        <v>3.0435500000000002</v>
      </c>
      <c r="N144" s="1"/>
      <c r="O144" s="1"/>
    </row>
    <row r="145" spans="1:15" ht="12.75" customHeight="1">
      <c r="A145" s="224">
        <v>136</v>
      </c>
      <c r="B145" s="227" t="s">
        <v>168</v>
      </c>
      <c r="C145" s="248">
        <v>169.75</v>
      </c>
      <c r="D145" s="249">
        <v>169.91666666666666</v>
      </c>
      <c r="E145" s="249">
        <v>168.38333333333333</v>
      </c>
      <c r="F145" s="249">
        <v>167.01666666666668</v>
      </c>
      <c r="G145" s="249">
        <v>165.48333333333335</v>
      </c>
      <c r="H145" s="249">
        <v>171.2833333333333</v>
      </c>
      <c r="I145" s="249">
        <v>172.81666666666666</v>
      </c>
      <c r="J145" s="249">
        <v>174.18333333333328</v>
      </c>
      <c r="K145" s="248">
        <v>171.45</v>
      </c>
      <c r="L145" s="248">
        <v>168.55</v>
      </c>
      <c r="M145" s="248">
        <v>73.876320000000007</v>
      </c>
      <c r="N145" s="1"/>
      <c r="O145" s="1"/>
    </row>
    <row r="146" spans="1:15" ht="12.75" customHeight="1">
      <c r="A146" s="224">
        <v>137</v>
      </c>
      <c r="B146" s="227" t="s">
        <v>162</v>
      </c>
      <c r="C146" s="248">
        <v>78.150000000000006</v>
      </c>
      <c r="D146" s="249">
        <v>77.55</v>
      </c>
      <c r="E146" s="249">
        <v>76.8</v>
      </c>
      <c r="F146" s="249">
        <v>75.45</v>
      </c>
      <c r="G146" s="249">
        <v>74.7</v>
      </c>
      <c r="H146" s="249">
        <v>78.899999999999991</v>
      </c>
      <c r="I146" s="249">
        <v>79.649999999999991</v>
      </c>
      <c r="J146" s="249">
        <v>80.999999999999986</v>
      </c>
      <c r="K146" s="248">
        <v>78.3</v>
      </c>
      <c r="L146" s="248">
        <v>76.2</v>
      </c>
      <c r="M146" s="248">
        <v>94.050889999999995</v>
      </c>
      <c r="N146" s="1"/>
      <c r="O146" s="1"/>
    </row>
    <row r="147" spans="1:15" ht="12.75" customHeight="1">
      <c r="A147" s="224">
        <v>138</v>
      </c>
      <c r="B147" s="227" t="s">
        <v>164</v>
      </c>
      <c r="C147" s="248">
        <v>4216.8</v>
      </c>
      <c r="D147" s="249">
        <v>4175.9666666666662</v>
      </c>
      <c r="E147" s="249">
        <v>4126.9333333333325</v>
      </c>
      <c r="F147" s="249">
        <v>4037.0666666666662</v>
      </c>
      <c r="G147" s="249">
        <v>3988.0333333333324</v>
      </c>
      <c r="H147" s="249">
        <v>4265.8333333333321</v>
      </c>
      <c r="I147" s="249">
        <v>4314.8666666666668</v>
      </c>
      <c r="J147" s="249">
        <v>4404.7333333333327</v>
      </c>
      <c r="K147" s="248">
        <v>4225</v>
      </c>
      <c r="L147" s="248">
        <v>4086.1</v>
      </c>
      <c r="M147" s="248">
        <v>0.95147999999999999</v>
      </c>
      <c r="N147" s="1"/>
      <c r="O147" s="1"/>
    </row>
    <row r="148" spans="1:15" ht="12.75" customHeight="1">
      <c r="A148" s="224">
        <v>139</v>
      </c>
      <c r="B148" s="227" t="s">
        <v>165</v>
      </c>
      <c r="C148" s="248">
        <v>20135.55</v>
      </c>
      <c r="D148" s="249">
        <v>20051.483333333334</v>
      </c>
      <c r="E148" s="249">
        <v>19935.116666666669</v>
      </c>
      <c r="F148" s="249">
        <v>19734.683333333334</v>
      </c>
      <c r="G148" s="249">
        <v>19618.316666666669</v>
      </c>
      <c r="H148" s="249">
        <v>20251.916666666668</v>
      </c>
      <c r="I148" s="249">
        <v>20368.283333333329</v>
      </c>
      <c r="J148" s="249">
        <v>20568.716666666667</v>
      </c>
      <c r="K148" s="248">
        <v>20167.849999999999</v>
      </c>
      <c r="L148" s="248">
        <v>19851.05</v>
      </c>
      <c r="M148" s="248">
        <v>0.46676000000000001</v>
      </c>
      <c r="N148" s="1"/>
      <c r="O148" s="1"/>
    </row>
    <row r="149" spans="1:15" ht="12.75" customHeight="1">
      <c r="A149" s="224">
        <v>140</v>
      </c>
      <c r="B149" s="227" t="s">
        <v>161</v>
      </c>
      <c r="C149" s="248">
        <v>264.2</v>
      </c>
      <c r="D149" s="249">
        <v>264.66666666666669</v>
      </c>
      <c r="E149" s="249">
        <v>262.33333333333337</v>
      </c>
      <c r="F149" s="249">
        <v>260.4666666666667</v>
      </c>
      <c r="G149" s="249">
        <v>258.13333333333338</v>
      </c>
      <c r="H149" s="249">
        <v>266.53333333333336</v>
      </c>
      <c r="I149" s="249">
        <v>268.86666666666673</v>
      </c>
      <c r="J149" s="249">
        <v>270.73333333333335</v>
      </c>
      <c r="K149" s="248">
        <v>267</v>
      </c>
      <c r="L149" s="248">
        <v>262.8</v>
      </c>
      <c r="M149" s="248">
        <v>2.3155999999999999</v>
      </c>
      <c r="N149" s="1"/>
      <c r="O149" s="1"/>
    </row>
    <row r="150" spans="1:15" ht="12.75" customHeight="1">
      <c r="A150" s="224">
        <v>141</v>
      </c>
      <c r="B150" s="227" t="s">
        <v>267</v>
      </c>
      <c r="C150" s="248">
        <v>879.3</v>
      </c>
      <c r="D150" s="249">
        <v>876.5333333333333</v>
      </c>
      <c r="E150" s="249">
        <v>867.31666666666661</v>
      </c>
      <c r="F150" s="249">
        <v>855.33333333333326</v>
      </c>
      <c r="G150" s="249">
        <v>846.11666666666656</v>
      </c>
      <c r="H150" s="249">
        <v>888.51666666666665</v>
      </c>
      <c r="I150" s="249">
        <v>897.73333333333335</v>
      </c>
      <c r="J150" s="249">
        <v>909.7166666666667</v>
      </c>
      <c r="K150" s="248">
        <v>885.75</v>
      </c>
      <c r="L150" s="248">
        <v>864.55</v>
      </c>
      <c r="M150" s="248">
        <v>4.69747</v>
      </c>
      <c r="N150" s="1"/>
      <c r="O150" s="1"/>
    </row>
    <row r="151" spans="1:15" ht="12.75" customHeight="1">
      <c r="A151" s="224">
        <v>142</v>
      </c>
      <c r="B151" s="227" t="s">
        <v>169</v>
      </c>
      <c r="C151" s="248">
        <v>145.85</v>
      </c>
      <c r="D151" s="249">
        <v>145.04999999999998</v>
      </c>
      <c r="E151" s="249">
        <v>143.89999999999998</v>
      </c>
      <c r="F151" s="249">
        <v>141.94999999999999</v>
      </c>
      <c r="G151" s="249">
        <v>140.79999999999998</v>
      </c>
      <c r="H151" s="249">
        <v>146.99999999999997</v>
      </c>
      <c r="I151" s="249">
        <v>148.15</v>
      </c>
      <c r="J151" s="249">
        <v>150.09999999999997</v>
      </c>
      <c r="K151" s="248">
        <v>146.19999999999999</v>
      </c>
      <c r="L151" s="248">
        <v>143.1</v>
      </c>
      <c r="M151" s="248">
        <v>67.142070000000004</v>
      </c>
      <c r="N151" s="1"/>
      <c r="O151" s="1"/>
    </row>
    <row r="152" spans="1:15" ht="12.75" customHeight="1">
      <c r="A152" s="224">
        <v>143</v>
      </c>
      <c r="B152" s="227" t="s">
        <v>268</v>
      </c>
      <c r="C152" s="248">
        <v>210.1</v>
      </c>
      <c r="D152" s="249">
        <v>210.38333333333333</v>
      </c>
      <c r="E152" s="249">
        <v>207.91666666666666</v>
      </c>
      <c r="F152" s="249">
        <v>205.73333333333332</v>
      </c>
      <c r="G152" s="249">
        <v>203.26666666666665</v>
      </c>
      <c r="H152" s="249">
        <v>212.56666666666666</v>
      </c>
      <c r="I152" s="249">
        <v>215.03333333333336</v>
      </c>
      <c r="J152" s="249">
        <v>217.21666666666667</v>
      </c>
      <c r="K152" s="248">
        <v>212.85</v>
      </c>
      <c r="L152" s="248">
        <v>208.2</v>
      </c>
      <c r="M152" s="248">
        <v>5.60623</v>
      </c>
      <c r="N152" s="1"/>
      <c r="O152" s="1"/>
    </row>
    <row r="153" spans="1:15" ht="12.75" customHeight="1">
      <c r="A153" s="224">
        <v>144</v>
      </c>
      <c r="B153" s="227" t="s">
        <v>811</v>
      </c>
      <c r="C153" s="248">
        <v>526.75</v>
      </c>
      <c r="D153" s="249">
        <v>526.38333333333333</v>
      </c>
      <c r="E153" s="249">
        <v>523.36666666666667</v>
      </c>
      <c r="F153" s="249">
        <v>519.98333333333335</v>
      </c>
      <c r="G153" s="249">
        <v>516.9666666666667</v>
      </c>
      <c r="H153" s="249">
        <v>529.76666666666665</v>
      </c>
      <c r="I153" s="249">
        <v>532.7833333333333</v>
      </c>
      <c r="J153" s="249">
        <v>536.16666666666663</v>
      </c>
      <c r="K153" s="248">
        <v>529.4</v>
      </c>
      <c r="L153" s="248">
        <v>523</v>
      </c>
      <c r="M153" s="248">
        <v>17.791519999999998</v>
      </c>
      <c r="N153" s="1"/>
      <c r="O153" s="1"/>
    </row>
    <row r="154" spans="1:15" ht="12.75" customHeight="1">
      <c r="A154" s="224">
        <v>145</v>
      </c>
      <c r="B154" s="227" t="s">
        <v>435</v>
      </c>
      <c r="C154" s="248">
        <v>3020.95</v>
      </c>
      <c r="D154" s="249">
        <v>3015.0499999999997</v>
      </c>
      <c r="E154" s="249">
        <v>2994.1499999999996</v>
      </c>
      <c r="F154" s="249">
        <v>2967.35</v>
      </c>
      <c r="G154" s="249">
        <v>2946.45</v>
      </c>
      <c r="H154" s="249">
        <v>3041.8499999999995</v>
      </c>
      <c r="I154" s="249">
        <v>3062.75</v>
      </c>
      <c r="J154" s="249">
        <v>3089.5499999999993</v>
      </c>
      <c r="K154" s="248">
        <v>3035.95</v>
      </c>
      <c r="L154" s="248">
        <v>2988.25</v>
      </c>
      <c r="M154" s="248">
        <v>0.46390999999999999</v>
      </c>
      <c r="N154" s="1"/>
      <c r="O154" s="1"/>
    </row>
    <row r="155" spans="1:15" ht="12.75" customHeight="1">
      <c r="A155" s="224">
        <v>146</v>
      </c>
      <c r="B155" s="227" t="s">
        <v>812</v>
      </c>
      <c r="C155" s="248">
        <v>476.95</v>
      </c>
      <c r="D155" s="249">
        <v>479.73333333333329</v>
      </c>
      <c r="E155" s="249">
        <v>469.56666666666661</v>
      </c>
      <c r="F155" s="249">
        <v>462.18333333333334</v>
      </c>
      <c r="G155" s="249">
        <v>452.01666666666665</v>
      </c>
      <c r="H155" s="249">
        <v>487.11666666666656</v>
      </c>
      <c r="I155" s="249">
        <v>497.28333333333319</v>
      </c>
      <c r="J155" s="249">
        <v>504.66666666666652</v>
      </c>
      <c r="K155" s="248">
        <v>489.9</v>
      </c>
      <c r="L155" s="248">
        <v>472.35</v>
      </c>
      <c r="M155" s="248">
        <v>20.786259999999999</v>
      </c>
      <c r="N155" s="1"/>
      <c r="O155" s="1"/>
    </row>
    <row r="156" spans="1:15" ht="12.75" customHeight="1">
      <c r="A156" s="224">
        <v>147</v>
      </c>
      <c r="B156" s="227" t="s">
        <v>176</v>
      </c>
      <c r="C156" s="248">
        <v>3531.25</v>
      </c>
      <c r="D156" s="249">
        <v>3532.5</v>
      </c>
      <c r="E156" s="249">
        <v>3498.75</v>
      </c>
      <c r="F156" s="249">
        <v>3466.25</v>
      </c>
      <c r="G156" s="249">
        <v>3432.5</v>
      </c>
      <c r="H156" s="249">
        <v>3565</v>
      </c>
      <c r="I156" s="249">
        <v>3598.75</v>
      </c>
      <c r="J156" s="249">
        <v>3631.25</v>
      </c>
      <c r="K156" s="248">
        <v>3566.25</v>
      </c>
      <c r="L156" s="248">
        <v>3500</v>
      </c>
      <c r="M156" s="248">
        <v>1.93648</v>
      </c>
      <c r="N156" s="1"/>
      <c r="O156" s="1"/>
    </row>
    <row r="157" spans="1:15" ht="12.75" customHeight="1">
      <c r="A157" s="224">
        <v>148</v>
      </c>
      <c r="B157" s="227" t="s">
        <v>170</v>
      </c>
      <c r="C157" s="248">
        <v>43633.2</v>
      </c>
      <c r="D157" s="249">
        <v>43594.766666666663</v>
      </c>
      <c r="E157" s="249">
        <v>43189.533333333326</v>
      </c>
      <c r="F157" s="249">
        <v>42745.866666666661</v>
      </c>
      <c r="G157" s="249">
        <v>42340.633333333324</v>
      </c>
      <c r="H157" s="249">
        <v>44038.433333333327</v>
      </c>
      <c r="I157" s="249">
        <v>44443.666666666664</v>
      </c>
      <c r="J157" s="249">
        <v>44887.333333333328</v>
      </c>
      <c r="K157" s="248">
        <v>44000</v>
      </c>
      <c r="L157" s="248">
        <v>43151.1</v>
      </c>
      <c r="M157" s="248">
        <v>0.14427000000000001</v>
      </c>
      <c r="N157" s="1"/>
      <c r="O157" s="1"/>
    </row>
    <row r="158" spans="1:15" ht="12.75" customHeight="1">
      <c r="A158" s="224">
        <v>149</v>
      </c>
      <c r="B158" s="227" t="s">
        <v>857</v>
      </c>
      <c r="C158" s="248">
        <v>1239.25</v>
      </c>
      <c r="D158" s="249">
        <v>1234.1333333333334</v>
      </c>
      <c r="E158" s="249">
        <v>1224.1166666666668</v>
      </c>
      <c r="F158" s="249">
        <v>1208.9833333333333</v>
      </c>
      <c r="G158" s="249">
        <v>1198.9666666666667</v>
      </c>
      <c r="H158" s="249">
        <v>1249.2666666666669</v>
      </c>
      <c r="I158" s="249">
        <v>1259.2833333333338</v>
      </c>
      <c r="J158" s="249">
        <v>1274.416666666667</v>
      </c>
      <c r="K158" s="248">
        <v>1244.1500000000001</v>
      </c>
      <c r="L158" s="248">
        <v>1219</v>
      </c>
      <c r="M158" s="248">
        <v>1.2349399999999999</v>
      </c>
      <c r="N158" s="1"/>
      <c r="O158" s="1"/>
    </row>
    <row r="159" spans="1:15" ht="12.75" customHeight="1">
      <c r="A159" s="224">
        <v>150</v>
      </c>
      <c r="B159" s="227" t="s">
        <v>440</v>
      </c>
      <c r="C159" s="248">
        <v>3912.2</v>
      </c>
      <c r="D159" s="249">
        <v>3904.65</v>
      </c>
      <c r="E159" s="249">
        <v>3863.3</v>
      </c>
      <c r="F159" s="249">
        <v>3814.4</v>
      </c>
      <c r="G159" s="249">
        <v>3773.05</v>
      </c>
      <c r="H159" s="249">
        <v>3953.55</v>
      </c>
      <c r="I159" s="249">
        <v>3994.8999999999996</v>
      </c>
      <c r="J159" s="249">
        <v>4043.8</v>
      </c>
      <c r="K159" s="248">
        <v>3946</v>
      </c>
      <c r="L159" s="248">
        <v>3855.75</v>
      </c>
      <c r="M159" s="248">
        <v>2.5969899999999999</v>
      </c>
      <c r="N159" s="1"/>
      <c r="O159" s="1"/>
    </row>
    <row r="160" spans="1:15" ht="12.75" customHeight="1">
      <c r="A160" s="224">
        <v>151</v>
      </c>
      <c r="B160" s="227" t="s">
        <v>172</v>
      </c>
      <c r="C160" s="248">
        <v>213.05</v>
      </c>
      <c r="D160" s="249">
        <v>212.79999999999998</v>
      </c>
      <c r="E160" s="249">
        <v>211.14999999999998</v>
      </c>
      <c r="F160" s="249">
        <v>209.25</v>
      </c>
      <c r="G160" s="249">
        <v>207.6</v>
      </c>
      <c r="H160" s="249">
        <v>214.69999999999996</v>
      </c>
      <c r="I160" s="249">
        <v>216.35</v>
      </c>
      <c r="J160" s="249">
        <v>218.24999999999994</v>
      </c>
      <c r="K160" s="248">
        <v>214.45</v>
      </c>
      <c r="L160" s="248">
        <v>210.9</v>
      </c>
      <c r="M160" s="248">
        <v>8.2844999999999995</v>
      </c>
      <c r="N160" s="1"/>
      <c r="O160" s="1"/>
    </row>
    <row r="161" spans="1:15" ht="12.75" customHeight="1">
      <c r="A161" s="224">
        <v>152</v>
      </c>
      <c r="B161" s="227" t="s">
        <v>175</v>
      </c>
      <c r="C161" s="248">
        <v>2576.6999999999998</v>
      </c>
      <c r="D161" s="249">
        <v>2580.7999999999997</v>
      </c>
      <c r="E161" s="249">
        <v>2561.8999999999996</v>
      </c>
      <c r="F161" s="249">
        <v>2547.1</v>
      </c>
      <c r="G161" s="249">
        <v>2528.1999999999998</v>
      </c>
      <c r="H161" s="249">
        <v>2595.5999999999995</v>
      </c>
      <c r="I161" s="249">
        <v>2614.5</v>
      </c>
      <c r="J161" s="249">
        <v>2629.2999999999993</v>
      </c>
      <c r="K161" s="248">
        <v>2599.6999999999998</v>
      </c>
      <c r="L161" s="248">
        <v>2566</v>
      </c>
      <c r="M161" s="248">
        <v>1.48058</v>
      </c>
      <c r="N161" s="1"/>
      <c r="O161" s="1"/>
    </row>
    <row r="162" spans="1:15" ht="12.75" customHeight="1">
      <c r="A162" s="224">
        <v>153</v>
      </c>
      <c r="B162" s="227" t="s">
        <v>269</v>
      </c>
      <c r="C162" s="248">
        <v>2713.45</v>
      </c>
      <c r="D162" s="249">
        <v>2706.5833333333335</v>
      </c>
      <c r="E162" s="249">
        <v>2678.2166666666672</v>
      </c>
      <c r="F162" s="249">
        <v>2642.9833333333336</v>
      </c>
      <c r="G162" s="249">
        <v>2614.6166666666672</v>
      </c>
      <c r="H162" s="249">
        <v>2741.8166666666671</v>
      </c>
      <c r="I162" s="249">
        <v>2770.1833333333329</v>
      </c>
      <c r="J162" s="249">
        <v>2805.416666666667</v>
      </c>
      <c r="K162" s="248">
        <v>2734.95</v>
      </c>
      <c r="L162" s="248">
        <v>2671.35</v>
      </c>
      <c r="M162" s="248">
        <v>3.2437800000000001</v>
      </c>
      <c r="N162" s="1"/>
      <c r="O162" s="1"/>
    </row>
    <row r="163" spans="1:15" ht="12.75" customHeight="1">
      <c r="A163" s="224">
        <v>154</v>
      </c>
      <c r="B163" s="227" t="s">
        <v>788</v>
      </c>
      <c r="C163" s="248">
        <v>289.60000000000002</v>
      </c>
      <c r="D163" s="249">
        <v>290.05</v>
      </c>
      <c r="E163" s="249">
        <v>286.55</v>
      </c>
      <c r="F163" s="249">
        <v>283.5</v>
      </c>
      <c r="G163" s="249">
        <v>280</v>
      </c>
      <c r="H163" s="249">
        <v>293.10000000000002</v>
      </c>
      <c r="I163" s="249">
        <v>296.60000000000002</v>
      </c>
      <c r="J163" s="249">
        <v>299.65000000000003</v>
      </c>
      <c r="K163" s="248">
        <v>293.55</v>
      </c>
      <c r="L163" s="248">
        <v>287</v>
      </c>
      <c r="M163" s="248">
        <v>18.93234</v>
      </c>
      <c r="N163" s="1"/>
      <c r="O163" s="1"/>
    </row>
    <row r="164" spans="1:15" ht="12.75" customHeight="1">
      <c r="A164" s="224">
        <v>155</v>
      </c>
      <c r="B164" s="227" t="s">
        <v>173</v>
      </c>
      <c r="C164" s="248">
        <v>141.69999999999999</v>
      </c>
      <c r="D164" s="249">
        <v>142.31666666666669</v>
      </c>
      <c r="E164" s="249">
        <v>139.98333333333338</v>
      </c>
      <c r="F164" s="249">
        <v>138.26666666666668</v>
      </c>
      <c r="G164" s="249">
        <v>135.93333333333337</v>
      </c>
      <c r="H164" s="249">
        <v>144.03333333333339</v>
      </c>
      <c r="I164" s="249">
        <v>146.3666666666667</v>
      </c>
      <c r="J164" s="249">
        <v>148.0833333333334</v>
      </c>
      <c r="K164" s="248">
        <v>144.65</v>
      </c>
      <c r="L164" s="248">
        <v>140.6</v>
      </c>
      <c r="M164" s="248">
        <v>56.887450000000001</v>
      </c>
      <c r="N164" s="1"/>
      <c r="O164" s="1"/>
    </row>
    <row r="165" spans="1:15" ht="12.75" customHeight="1">
      <c r="A165" s="224">
        <v>156</v>
      </c>
      <c r="B165" s="227" t="s">
        <v>178</v>
      </c>
      <c r="C165" s="248">
        <v>217.3</v>
      </c>
      <c r="D165" s="249">
        <v>216.70000000000002</v>
      </c>
      <c r="E165" s="249">
        <v>214.50000000000003</v>
      </c>
      <c r="F165" s="249">
        <v>211.70000000000002</v>
      </c>
      <c r="G165" s="249">
        <v>209.50000000000003</v>
      </c>
      <c r="H165" s="249">
        <v>219.50000000000003</v>
      </c>
      <c r="I165" s="249">
        <v>221.70000000000002</v>
      </c>
      <c r="J165" s="249">
        <v>224.50000000000003</v>
      </c>
      <c r="K165" s="248">
        <v>218.9</v>
      </c>
      <c r="L165" s="248">
        <v>213.9</v>
      </c>
      <c r="M165" s="248">
        <v>49.06447</v>
      </c>
      <c r="N165" s="1"/>
      <c r="O165" s="1"/>
    </row>
    <row r="166" spans="1:15" ht="12.75" customHeight="1">
      <c r="A166" s="224">
        <v>157</v>
      </c>
      <c r="B166" s="227" t="s">
        <v>270</v>
      </c>
      <c r="C166" s="248">
        <v>468.9</v>
      </c>
      <c r="D166" s="249">
        <v>469.0333333333333</v>
      </c>
      <c r="E166" s="249">
        <v>465.56666666666661</v>
      </c>
      <c r="F166" s="249">
        <v>462.23333333333329</v>
      </c>
      <c r="G166" s="249">
        <v>458.76666666666659</v>
      </c>
      <c r="H166" s="249">
        <v>472.36666666666662</v>
      </c>
      <c r="I166" s="249">
        <v>475.83333333333331</v>
      </c>
      <c r="J166" s="249">
        <v>479.16666666666663</v>
      </c>
      <c r="K166" s="248">
        <v>472.5</v>
      </c>
      <c r="L166" s="248">
        <v>465.7</v>
      </c>
      <c r="M166" s="248">
        <v>1.3749199999999999</v>
      </c>
      <c r="N166" s="1"/>
      <c r="O166" s="1"/>
    </row>
    <row r="167" spans="1:15" ht="12.75" customHeight="1">
      <c r="A167" s="224">
        <v>158</v>
      </c>
      <c r="B167" s="227" t="s">
        <v>271</v>
      </c>
      <c r="C167" s="248">
        <v>14010.15</v>
      </c>
      <c r="D167" s="249">
        <v>14039.266666666668</v>
      </c>
      <c r="E167" s="249">
        <v>13911.133333333337</v>
      </c>
      <c r="F167" s="249">
        <v>13812.116666666669</v>
      </c>
      <c r="G167" s="249">
        <v>13683.983333333337</v>
      </c>
      <c r="H167" s="249">
        <v>14138.283333333336</v>
      </c>
      <c r="I167" s="249">
        <v>14266.416666666668</v>
      </c>
      <c r="J167" s="249">
        <v>14365.433333333336</v>
      </c>
      <c r="K167" s="248">
        <v>14167.4</v>
      </c>
      <c r="L167" s="248">
        <v>13940.25</v>
      </c>
      <c r="M167" s="248">
        <v>2.2890000000000001E-2</v>
      </c>
      <c r="N167" s="1"/>
      <c r="O167" s="1"/>
    </row>
    <row r="168" spans="1:15" ht="12.75" customHeight="1">
      <c r="A168" s="224">
        <v>159</v>
      </c>
      <c r="B168" s="227" t="s">
        <v>177</v>
      </c>
      <c r="C168" s="248">
        <v>55.55</v>
      </c>
      <c r="D168" s="249">
        <v>55.366666666666667</v>
      </c>
      <c r="E168" s="249">
        <v>54.483333333333334</v>
      </c>
      <c r="F168" s="249">
        <v>53.416666666666664</v>
      </c>
      <c r="G168" s="249">
        <v>52.533333333333331</v>
      </c>
      <c r="H168" s="249">
        <v>56.433333333333337</v>
      </c>
      <c r="I168" s="249">
        <v>57.316666666666677</v>
      </c>
      <c r="J168" s="249">
        <v>58.38333333333334</v>
      </c>
      <c r="K168" s="248">
        <v>56.25</v>
      </c>
      <c r="L168" s="248">
        <v>54.3</v>
      </c>
      <c r="M168" s="248">
        <v>880.46714999999995</v>
      </c>
      <c r="N168" s="1"/>
      <c r="O168" s="1"/>
    </row>
    <row r="169" spans="1:15" ht="12.75" customHeight="1">
      <c r="A169" s="224">
        <v>160</v>
      </c>
      <c r="B169" s="227" t="s">
        <v>183</v>
      </c>
      <c r="C169" s="248">
        <v>112.25</v>
      </c>
      <c r="D169" s="249">
        <v>112.18333333333334</v>
      </c>
      <c r="E169" s="249">
        <v>111.06666666666668</v>
      </c>
      <c r="F169" s="249">
        <v>109.88333333333334</v>
      </c>
      <c r="G169" s="249">
        <v>108.76666666666668</v>
      </c>
      <c r="H169" s="249">
        <v>113.36666666666667</v>
      </c>
      <c r="I169" s="249">
        <v>114.48333333333335</v>
      </c>
      <c r="J169" s="249">
        <v>115.66666666666667</v>
      </c>
      <c r="K169" s="248">
        <v>113.3</v>
      </c>
      <c r="L169" s="248">
        <v>111</v>
      </c>
      <c r="M169" s="248">
        <v>53.23451</v>
      </c>
      <c r="N169" s="1"/>
      <c r="O169" s="1"/>
    </row>
    <row r="170" spans="1:15" ht="12.75" customHeight="1">
      <c r="A170" s="224">
        <v>161</v>
      </c>
      <c r="B170" s="227" t="s">
        <v>184</v>
      </c>
      <c r="C170" s="248">
        <v>2621.8</v>
      </c>
      <c r="D170" s="249">
        <v>2604.6</v>
      </c>
      <c r="E170" s="249">
        <v>2583.1999999999998</v>
      </c>
      <c r="F170" s="249">
        <v>2544.6</v>
      </c>
      <c r="G170" s="249">
        <v>2523.1999999999998</v>
      </c>
      <c r="H170" s="249">
        <v>2643.2</v>
      </c>
      <c r="I170" s="249">
        <v>2664.6000000000004</v>
      </c>
      <c r="J170" s="249">
        <v>2703.2</v>
      </c>
      <c r="K170" s="248">
        <v>2626</v>
      </c>
      <c r="L170" s="248">
        <v>2566</v>
      </c>
      <c r="M170" s="248">
        <v>34.462910000000001</v>
      </c>
      <c r="N170" s="1"/>
      <c r="O170" s="1"/>
    </row>
    <row r="171" spans="1:15" ht="12.75" customHeight="1">
      <c r="A171" s="224">
        <v>162</v>
      </c>
      <c r="B171" s="227" t="s">
        <v>272</v>
      </c>
      <c r="C171" s="248">
        <v>796.1</v>
      </c>
      <c r="D171" s="249">
        <v>793.66666666666663</v>
      </c>
      <c r="E171" s="249">
        <v>788.5333333333333</v>
      </c>
      <c r="F171" s="249">
        <v>780.9666666666667</v>
      </c>
      <c r="G171" s="249">
        <v>775.83333333333337</v>
      </c>
      <c r="H171" s="249">
        <v>801.23333333333323</v>
      </c>
      <c r="I171" s="249">
        <v>806.36666666666667</v>
      </c>
      <c r="J171" s="249">
        <v>813.93333333333317</v>
      </c>
      <c r="K171" s="248">
        <v>798.8</v>
      </c>
      <c r="L171" s="248">
        <v>786.1</v>
      </c>
      <c r="M171" s="248">
        <v>4.20519</v>
      </c>
      <c r="N171" s="1"/>
      <c r="O171" s="1"/>
    </row>
    <row r="172" spans="1:15" ht="12.75" customHeight="1">
      <c r="A172" s="224">
        <v>163</v>
      </c>
      <c r="B172" s="227" t="s">
        <v>186</v>
      </c>
      <c r="C172" s="248">
        <v>1231.25</v>
      </c>
      <c r="D172" s="249">
        <v>1243.1000000000001</v>
      </c>
      <c r="E172" s="249">
        <v>1217.2000000000003</v>
      </c>
      <c r="F172" s="249">
        <v>1203.1500000000001</v>
      </c>
      <c r="G172" s="249">
        <v>1177.2500000000002</v>
      </c>
      <c r="H172" s="249">
        <v>1257.1500000000003</v>
      </c>
      <c r="I172" s="249">
        <v>1283.0500000000004</v>
      </c>
      <c r="J172" s="249">
        <v>1297.1000000000004</v>
      </c>
      <c r="K172" s="248">
        <v>1269</v>
      </c>
      <c r="L172" s="248">
        <v>1229.05</v>
      </c>
      <c r="M172" s="248">
        <v>14.78618</v>
      </c>
      <c r="N172" s="1"/>
      <c r="O172" s="1"/>
    </row>
    <row r="173" spans="1:15" ht="12.75" customHeight="1">
      <c r="A173" s="224">
        <v>164</v>
      </c>
      <c r="B173" s="227" t="s">
        <v>190</v>
      </c>
      <c r="C173" s="248">
        <v>2319.8000000000002</v>
      </c>
      <c r="D173" s="249">
        <v>2308.2666666666669</v>
      </c>
      <c r="E173" s="249">
        <v>2291.5333333333338</v>
      </c>
      <c r="F173" s="249">
        <v>2263.2666666666669</v>
      </c>
      <c r="G173" s="249">
        <v>2246.5333333333338</v>
      </c>
      <c r="H173" s="249">
        <v>2336.5333333333338</v>
      </c>
      <c r="I173" s="249">
        <v>2353.2666666666664</v>
      </c>
      <c r="J173" s="249">
        <v>2381.5333333333338</v>
      </c>
      <c r="K173" s="248">
        <v>2325</v>
      </c>
      <c r="L173" s="248">
        <v>2280</v>
      </c>
      <c r="M173" s="248">
        <v>3.8692000000000002</v>
      </c>
      <c r="N173" s="1"/>
      <c r="O173" s="1"/>
    </row>
    <row r="174" spans="1:15" ht="12.75" customHeight="1">
      <c r="A174" s="224">
        <v>165</v>
      </c>
      <c r="B174" s="227" t="s">
        <v>808</v>
      </c>
      <c r="C174" s="248">
        <v>69.5</v>
      </c>
      <c r="D174" s="249">
        <v>69.600000000000009</v>
      </c>
      <c r="E174" s="249">
        <v>68.550000000000011</v>
      </c>
      <c r="F174" s="249">
        <v>67.600000000000009</v>
      </c>
      <c r="G174" s="249">
        <v>66.550000000000011</v>
      </c>
      <c r="H174" s="249">
        <v>70.550000000000011</v>
      </c>
      <c r="I174" s="249">
        <v>71.599999999999994</v>
      </c>
      <c r="J174" s="249">
        <v>72.550000000000011</v>
      </c>
      <c r="K174" s="248">
        <v>70.650000000000006</v>
      </c>
      <c r="L174" s="248">
        <v>68.650000000000006</v>
      </c>
      <c r="M174" s="248">
        <v>148.04499999999999</v>
      </c>
      <c r="N174" s="1"/>
      <c r="O174" s="1"/>
    </row>
    <row r="175" spans="1:15" ht="12.75" customHeight="1">
      <c r="A175" s="224">
        <v>166</v>
      </c>
      <c r="B175" s="227" t="s">
        <v>188</v>
      </c>
      <c r="C175" s="248">
        <v>23730.1</v>
      </c>
      <c r="D175" s="249">
        <v>23608.383333333331</v>
      </c>
      <c r="E175" s="249">
        <v>23403.766666666663</v>
      </c>
      <c r="F175" s="249">
        <v>23077.433333333331</v>
      </c>
      <c r="G175" s="249">
        <v>22872.816666666662</v>
      </c>
      <c r="H175" s="249">
        <v>23934.716666666664</v>
      </c>
      <c r="I175" s="249">
        <v>24139.333333333332</v>
      </c>
      <c r="J175" s="249">
        <v>24465.666666666664</v>
      </c>
      <c r="K175" s="248">
        <v>23813</v>
      </c>
      <c r="L175" s="248">
        <v>23282.05</v>
      </c>
      <c r="M175" s="248">
        <v>0.32638</v>
      </c>
      <c r="N175" s="1"/>
      <c r="O175" s="1"/>
    </row>
    <row r="176" spans="1:15" ht="12.75" customHeight="1">
      <c r="A176" s="224">
        <v>167</v>
      </c>
      <c r="B176" s="227" t="s">
        <v>191</v>
      </c>
      <c r="C176" s="248" t="e">
        <v>#N/A</v>
      </c>
      <c r="D176" s="249" t="e">
        <v>#N/A</v>
      </c>
      <c r="E176" s="249" t="e">
        <v>#N/A</v>
      </c>
      <c r="F176" s="249" t="e">
        <v>#N/A</v>
      </c>
      <c r="G176" s="249" t="e">
        <v>#N/A</v>
      </c>
      <c r="H176" s="249" t="e">
        <v>#N/A</v>
      </c>
      <c r="I176" s="249" t="e">
        <v>#N/A</v>
      </c>
      <c r="J176" s="249" t="e">
        <v>#N/A</v>
      </c>
      <c r="K176" s="248" t="e">
        <v>#N/A</v>
      </c>
      <c r="L176" s="248" t="e">
        <v>#N/A</v>
      </c>
      <c r="M176" s="248" t="e">
        <v>#N/A</v>
      </c>
      <c r="N176" s="1"/>
      <c r="O176" s="1"/>
    </row>
    <row r="177" spans="1:15" ht="12.75" customHeight="1">
      <c r="A177" s="224">
        <v>168</v>
      </c>
      <c r="B177" s="227" t="s">
        <v>189</v>
      </c>
      <c r="C177" s="248">
        <v>2955.75</v>
      </c>
      <c r="D177" s="249">
        <v>2958.6166666666668</v>
      </c>
      <c r="E177" s="249">
        <v>2930.2833333333338</v>
      </c>
      <c r="F177" s="249">
        <v>2904.8166666666671</v>
      </c>
      <c r="G177" s="249">
        <v>2876.483333333334</v>
      </c>
      <c r="H177" s="249">
        <v>2984.0833333333335</v>
      </c>
      <c r="I177" s="249">
        <v>3012.4166666666665</v>
      </c>
      <c r="J177" s="249">
        <v>3037.8833333333332</v>
      </c>
      <c r="K177" s="248">
        <v>2986.95</v>
      </c>
      <c r="L177" s="248">
        <v>2933.15</v>
      </c>
      <c r="M177" s="248">
        <v>4.1492399999999998</v>
      </c>
      <c r="N177" s="1"/>
      <c r="O177" s="1"/>
    </row>
    <row r="178" spans="1:15" ht="12.75" customHeight="1">
      <c r="A178" s="224">
        <v>169</v>
      </c>
      <c r="B178" s="227" t="s">
        <v>803</v>
      </c>
      <c r="C178" s="248">
        <v>453.3</v>
      </c>
      <c r="D178" s="249">
        <v>455</v>
      </c>
      <c r="E178" s="249">
        <v>449.55</v>
      </c>
      <c r="F178" s="249">
        <v>445.8</v>
      </c>
      <c r="G178" s="249">
        <v>440.35</v>
      </c>
      <c r="H178" s="249">
        <v>458.75</v>
      </c>
      <c r="I178" s="249">
        <v>464.20000000000005</v>
      </c>
      <c r="J178" s="249">
        <v>467.95</v>
      </c>
      <c r="K178" s="248">
        <v>460.45</v>
      </c>
      <c r="L178" s="248">
        <v>451.25</v>
      </c>
      <c r="M178" s="248">
        <v>4.0042299999999997</v>
      </c>
      <c r="N178" s="1"/>
      <c r="O178" s="1"/>
    </row>
    <row r="179" spans="1:15" ht="12.75" customHeight="1">
      <c r="A179" s="224">
        <v>170</v>
      </c>
      <c r="B179" s="227" t="s">
        <v>187</v>
      </c>
      <c r="C179" s="248">
        <v>604.45000000000005</v>
      </c>
      <c r="D179" s="249">
        <v>603.5</v>
      </c>
      <c r="E179" s="249">
        <v>600.5</v>
      </c>
      <c r="F179" s="249">
        <v>596.54999999999995</v>
      </c>
      <c r="G179" s="249">
        <v>593.54999999999995</v>
      </c>
      <c r="H179" s="249">
        <v>607.45000000000005</v>
      </c>
      <c r="I179" s="249">
        <v>610.45000000000005</v>
      </c>
      <c r="J179" s="249">
        <v>614.40000000000009</v>
      </c>
      <c r="K179" s="248">
        <v>606.5</v>
      </c>
      <c r="L179" s="248">
        <v>599.54999999999995</v>
      </c>
      <c r="M179" s="248">
        <v>67.537850000000006</v>
      </c>
      <c r="N179" s="1"/>
      <c r="O179" s="1"/>
    </row>
    <row r="180" spans="1:15" ht="12.75" customHeight="1">
      <c r="A180" s="224">
        <v>171</v>
      </c>
      <c r="B180" s="227" t="s">
        <v>185</v>
      </c>
      <c r="C180" s="248">
        <v>81.849999999999994</v>
      </c>
      <c r="D180" s="249">
        <v>81.766666666666666</v>
      </c>
      <c r="E180" s="249">
        <v>80.783333333333331</v>
      </c>
      <c r="F180" s="249">
        <v>79.716666666666669</v>
      </c>
      <c r="G180" s="249">
        <v>78.733333333333334</v>
      </c>
      <c r="H180" s="249">
        <v>82.833333333333329</v>
      </c>
      <c r="I180" s="249">
        <v>83.816666666666649</v>
      </c>
      <c r="J180" s="249">
        <v>84.883333333333326</v>
      </c>
      <c r="K180" s="248">
        <v>82.75</v>
      </c>
      <c r="L180" s="248">
        <v>80.7</v>
      </c>
      <c r="M180" s="248">
        <v>148.17945</v>
      </c>
      <c r="N180" s="1"/>
      <c r="O180" s="1"/>
    </row>
    <row r="181" spans="1:15" ht="12.75" customHeight="1">
      <c r="A181" s="224">
        <v>172</v>
      </c>
      <c r="B181" s="227" t="s">
        <v>192</v>
      </c>
      <c r="C181" s="248">
        <v>988.35</v>
      </c>
      <c r="D181" s="249">
        <v>986.13333333333333</v>
      </c>
      <c r="E181" s="249">
        <v>981.61666666666667</v>
      </c>
      <c r="F181" s="249">
        <v>974.88333333333333</v>
      </c>
      <c r="G181" s="249">
        <v>970.36666666666667</v>
      </c>
      <c r="H181" s="249">
        <v>992.86666666666667</v>
      </c>
      <c r="I181" s="249">
        <v>997.38333333333333</v>
      </c>
      <c r="J181" s="249">
        <v>1004.1166666666667</v>
      </c>
      <c r="K181" s="248">
        <v>990.65</v>
      </c>
      <c r="L181" s="248">
        <v>979.4</v>
      </c>
      <c r="M181" s="248">
        <v>13.52408</v>
      </c>
      <c r="N181" s="1"/>
      <c r="O181" s="1"/>
    </row>
    <row r="182" spans="1:15" ht="12.75" customHeight="1">
      <c r="A182" s="224">
        <v>173</v>
      </c>
      <c r="B182" s="227" t="s">
        <v>193</v>
      </c>
      <c r="C182" s="248">
        <v>512.29999999999995</v>
      </c>
      <c r="D182" s="249">
        <v>509.76666666666665</v>
      </c>
      <c r="E182" s="249">
        <v>504.73333333333335</v>
      </c>
      <c r="F182" s="249">
        <v>497.16666666666669</v>
      </c>
      <c r="G182" s="249">
        <v>492.13333333333338</v>
      </c>
      <c r="H182" s="249">
        <v>517.33333333333326</v>
      </c>
      <c r="I182" s="249">
        <v>522.36666666666656</v>
      </c>
      <c r="J182" s="249">
        <v>529.93333333333328</v>
      </c>
      <c r="K182" s="248">
        <v>514.79999999999995</v>
      </c>
      <c r="L182" s="248">
        <v>502.2</v>
      </c>
      <c r="M182" s="248">
        <v>15.258380000000001</v>
      </c>
      <c r="N182" s="1"/>
      <c r="O182" s="1"/>
    </row>
    <row r="183" spans="1:15" ht="12.75" customHeight="1">
      <c r="A183" s="224">
        <v>174</v>
      </c>
      <c r="B183" s="227" t="s">
        <v>274</v>
      </c>
      <c r="C183" s="248">
        <v>573.5</v>
      </c>
      <c r="D183" s="249">
        <v>572.56666666666672</v>
      </c>
      <c r="E183" s="249">
        <v>568.23333333333346</v>
      </c>
      <c r="F183" s="249">
        <v>562.9666666666667</v>
      </c>
      <c r="G183" s="249">
        <v>558.63333333333344</v>
      </c>
      <c r="H183" s="249">
        <v>577.83333333333348</v>
      </c>
      <c r="I183" s="249">
        <v>582.16666666666674</v>
      </c>
      <c r="J183" s="249">
        <v>587.43333333333351</v>
      </c>
      <c r="K183" s="248">
        <v>576.9</v>
      </c>
      <c r="L183" s="248">
        <v>567.29999999999995</v>
      </c>
      <c r="M183" s="248">
        <v>1.8675900000000001</v>
      </c>
      <c r="N183" s="1"/>
      <c r="O183" s="1"/>
    </row>
    <row r="184" spans="1:15" ht="12.75" customHeight="1">
      <c r="A184" s="224">
        <v>175</v>
      </c>
      <c r="B184" s="227" t="s">
        <v>205</v>
      </c>
      <c r="C184" s="248">
        <v>1056</v>
      </c>
      <c r="D184" s="249">
        <v>1058.1166666666666</v>
      </c>
      <c r="E184" s="249">
        <v>1044.3833333333332</v>
      </c>
      <c r="F184" s="249">
        <v>1032.7666666666667</v>
      </c>
      <c r="G184" s="249">
        <v>1019.0333333333333</v>
      </c>
      <c r="H184" s="249">
        <v>1069.7333333333331</v>
      </c>
      <c r="I184" s="249">
        <v>1083.4666666666662</v>
      </c>
      <c r="J184" s="249">
        <v>1095.083333333333</v>
      </c>
      <c r="K184" s="248">
        <v>1071.8499999999999</v>
      </c>
      <c r="L184" s="248">
        <v>1046.5</v>
      </c>
      <c r="M184" s="248">
        <v>17.47561</v>
      </c>
      <c r="N184" s="1"/>
      <c r="O184" s="1"/>
    </row>
    <row r="185" spans="1:15" ht="12.75" customHeight="1">
      <c r="A185" s="224">
        <v>176</v>
      </c>
      <c r="B185" s="227" t="s">
        <v>194</v>
      </c>
      <c r="C185" s="248">
        <v>979</v>
      </c>
      <c r="D185" s="249">
        <v>979.5</v>
      </c>
      <c r="E185" s="249">
        <v>967.9</v>
      </c>
      <c r="F185" s="249">
        <v>956.8</v>
      </c>
      <c r="G185" s="249">
        <v>945.19999999999993</v>
      </c>
      <c r="H185" s="249">
        <v>990.6</v>
      </c>
      <c r="I185" s="249">
        <v>1002.1999999999999</v>
      </c>
      <c r="J185" s="249">
        <v>1013.3000000000001</v>
      </c>
      <c r="K185" s="248">
        <v>991.1</v>
      </c>
      <c r="L185" s="248">
        <v>968.4</v>
      </c>
      <c r="M185" s="248">
        <v>8.5624900000000004</v>
      </c>
      <c r="N185" s="1"/>
      <c r="O185" s="1"/>
    </row>
    <row r="186" spans="1:15" ht="12.75" customHeight="1">
      <c r="A186" s="224">
        <v>177</v>
      </c>
      <c r="B186" s="227" t="s">
        <v>490</v>
      </c>
      <c r="C186" s="248">
        <v>1302.8499999999999</v>
      </c>
      <c r="D186" s="249">
        <v>1301.0166666666667</v>
      </c>
      <c r="E186" s="249">
        <v>1288.2333333333333</v>
      </c>
      <c r="F186" s="249">
        <v>1273.6166666666668</v>
      </c>
      <c r="G186" s="249">
        <v>1260.8333333333335</v>
      </c>
      <c r="H186" s="249">
        <v>1315.6333333333332</v>
      </c>
      <c r="I186" s="249">
        <v>1328.4166666666665</v>
      </c>
      <c r="J186" s="249">
        <v>1343.0333333333331</v>
      </c>
      <c r="K186" s="248">
        <v>1313.8</v>
      </c>
      <c r="L186" s="248">
        <v>1286.4000000000001</v>
      </c>
      <c r="M186" s="248">
        <v>4.5867699999999996</v>
      </c>
      <c r="N186" s="1"/>
      <c r="O186" s="1"/>
    </row>
    <row r="187" spans="1:15" ht="12.75" customHeight="1">
      <c r="A187" s="224">
        <v>178</v>
      </c>
      <c r="B187" s="227" t="s">
        <v>199</v>
      </c>
      <c r="C187" s="248">
        <v>3243.95</v>
      </c>
      <c r="D187" s="249">
        <v>3218.8666666666668</v>
      </c>
      <c r="E187" s="249">
        <v>3188.7333333333336</v>
      </c>
      <c r="F187" s="249">
        <v>3133.5166666666669</v>
      </c>
      <c r="G187" s="249">
        <v>3103.3833333333337</v>
      </c>
      <c r="H187" s="249">
        <v>3274.0833333333335</v>
      </c>
      <c r="I187" s="249">
        <v>3304.2166666666667</v>
      </c>
      <c r="J187" s="249">
        <v>3359.4333333333334</v>
      </c>
      <c r="K187" s="248">
        <v>3249</v>
      </c>
      <c r="L187" s="248">
        <v>3163.65</v>
      </c>
      <c r="M187" s="248">
        <v>15.299709999999999</v>
      </c>
      <c r="N187" s="1"/>
      <c r="O187" s="1"/>
    </row>
    <row r="188" spans="1:15" ht="12.75" customHeight="1">
      <c r="A188" s="224">
        <v>179</v>
      </c>
      <c r="B188" s="227" t="s">
        <v>195</v>
      </c>
      <c r="C188" s="248">
        <v>808.3</v>
      </c>
      <c r="D188" s="249">
        <v>806.11666666666667</v>
      </c>
      <c r="E188" s="249">
        <v>802.2833333333333</v>
      </c>
      <c r="F188" s="249">
        <v>796.26666666666665</v>
      </c>
      <c r="G188" s="249">
        <v>792.43333333333328</v>
      </c>
      <c r="H188" s="249">
        <v>812.13333333333333</v>
      </c>
      <c r="I188" s="249">
        <v>815.96666666666658</v>
      </c>
      <c r="J188" s="249">
        <v>821.98333333333335</v>
      </c>
      <c r="K188" s="248">
        <v>809.95</v>
      </c>
      <c r="L188" s="248">
        <v>800.1</v>
      </c>
      <c r="M188" s="248">
        <v>6.7715899999999998</v>
      </c>
      <c r="N188" s="1"/>
      <c r="O188" s="1"/>
    </row>
    <row r="189" spans="1:15" ht="12.75" customHeight="1">
      <c r="A189" s="224">
        <v>180</v>
      </c>
      <c r="B189" s="227" t="s">
        <v>275</v>
      </c>
      <c r="C189" s="248">
        <v>6314.25</v>
      </c>
      <c r="D189" s="249">
        <v>6336.083333333333</v>
      </c>
      <c r="E189" s="249">
        <v>6278.1666666666661</v>
      </c>
      <c r="F189" s="249">
        <v>6242.083333333333</v>
      </c>
      <c r="G189" s="249">
        <v>6184.1666666666661</v>
      </c>
      <c r="H189" s="249">
        <v>6372.1666666666661</v>
      </c>
      <c r="I189" s="249">
        <v>6430.0833333333321</v>
      </c>
      <c r="J189" s="249">
        <v>6466.1666666666661</v>
      </c>
      <c r="K189" s="248">
        <v>6394</v>
      </c>
      <c r="L189" s="248">
        <v>6300</v>
      </c>
      <c r="M189" s="248">
        <v>1.86161</v>
      </c>
      <c r="N189" s="1"/>
      <c r="O189" s="1"/>
    </row>
    <row r="190" spans="1:15" ht="12.75" customHeight="1">
      <c r="A190" s="224">
        <v>181</v>
      </c>
      <c r="B190" s="227" t="s">
        <v>196</v>
      </c>
      <c r="C190" s="248">
        <v>410.5</v>
      </c>
      <c r="D190" s="249">
        <v>412.16666666666669</v>
      </c>
      <c r="E190" s="249">
        <v>406.33333333333337</v>
      </c>
      <c r="F190" s="249">
        <v>402.16666666666669</v>
      </c>
      <c r="G190" s="249">
        <v>396.33333333333337</v>
      </c>
      <c r="H190" s="249">
        <v>416.33333333333337</v>
      </c>
      <c r="I190" s="249">
        <v>422.16666666666674</v>
      </c>
      <c r="J190" s="249">
        <v>426.33333333333337</v>
      </c>
      <c r="K190" s="248">
        <v>418</v>
      </c>
      <c r="L190" s="248">
        <v>408</v>
      </c>
      <c r="M190" s="248">
        <v>123.41042</v>
      </c>
      <c r="N190" s="1"/>
      <c r="O190" s="1"/>
    </row>
    <row r="191" spans="1:15" ht="12.75" customHeight="1">
      <c r="A191" s="224">
        <v>182</v>
      </c>
      <c r="B191" s="227" t="s">
        <v>197</v>
      </c>
      <c r="C191" s="248">
        <v>217.85</v>
      </c>
      <c r="D191" s="249">
        <v>216.98333333333335</v>
      </c>
      <c r="E191" s="249">
        <v>215.4666666666667</v>
      </c>
      <c r="F191" s="249">
        <v>213.08333333333334</v>
      </c>
      <c r="G191" s="249">
        <v>211.56666666666669</v>
      </c>
      <c r="H191" s="249">
        <v>219.3666666666667</v>
      </c>
      <c r="I191" s="249">
        <v>220.88333333333335</v>
      </c>
      <c r="J191" s="249">
        <v>223.26666666666671</v>
      </c>
      <c r="K191" s="248">
        <v>218.5</v>
      </c>
      <c r="L191" s="248">
        <v>214.6</v>
      </c>
      <c r="M191" s="248">
        <v>64.18826</v>
      </c>
      <c r="N191" s="1"/>
      <c r="O191" s="1"/>
    </row>
    <row r="192" spans="1:15" ht="12.75" customHeight="1">
      <c r="A192" s="224">
        <v>183</v>
      </c>
      <c r="B192" s="227" t="s">
        <v>198</v>
      </c>
      <c r="C192" s="248">
        <v>110.95</v>
      </c>
      <c r="D192" s="249">
        <v>110.48333333333333</v>
      </c>
      <c r="E192" s="249">
        <v>109.46666666666667</v>
      </c>
      <c r="F192" s="249">
        <v>107.98333333333333</v>
      </c>
      <c r="G192" s="249">
        <v>106.96666666666667</v>
      </c>
      <c r="H192" s="249">
        <v>111.96666666666667</v>
      </c>
      <c r="I192" s="249">
        <v>112.98333333333335</v>
      </c>
      <c r="J192" s="249">
        <v>114.46666666666667</v>
      </c>
      <c r="K192" s="248">
        <v>111.5</v>
      </c>
      <c r="L192" s="248">
        <v>109</v>
      </c>
      <c r="M192" s="248">
        <v>348.36506000000003</v>
      </c>
      <c r="N192" s="1"/>
      <c r="O192" s="1"/>
    </row>
    <row r="193" spans="1:15" ht="12.75" customHeight="1">
      <c r="A193" s="224">
        <v>184</v>
      </c>
      <c r="B193" s="227" t="s">
        <v>791</v>
      </c>
      <c r="C193" s="248">
        <v>93.85</v>
      </c>
      <c r="D193" s="249">
        <v>94.600000000000009</v>
      </c>
      <c r="E193" s="249">
        <v>92.750000000000014</v>
      </c>
      <c r="F193" s="249">
        <v>91.65</v>
      </c>
      <c r="G193" s="249">
        <v>89.800000000000011</v>
      </c>
      <c r="H193" s="249">
        <v>95.700000000000017</v>
      </c>
      <c r="I193" s="249">
        <v>97.550000000000011</v>
      </c>
      <c r="J193" s="249">
        <v>98.65000000000002</v>
      </c>
      <c r="K193" s="248">
        <v>96.45</v>
      </c>
      <c r="L193" s="248">
        <v>93.5</v>
      </c>
      <c r="M193" s="248">
        <v>15.47128</v>
      </c>
      <c r="N193" s="1"/>
      <c r="O193" s="1"/>
    </row>
    <row r="194" spans="1:15" ht="12.75" customHeight="1">
      <c r="A194" s="224">
        <v>185</v>
      </c>
      <c r="B194" s="227" t="s">
        <v>200</v>
      </c>
      <c r="C194" s="248">
        <v>1017.95</v>
      </c>
      <c r="D194" s="249">
        <v>1015.65</v>
      </c>
      <c r="E194" s="249">
        <v>1006.3</v>
      </c>
      <c r="F194" s="249">
        <v>994.65</v>
      </c>
      <c r="G194" s="249">
        <v>985.3</v>
      </c>
      <c r="H194" s="249">
        <v>1027.3</v>
      </c>
      <c r="I194" s="249">
        <v>1036.6500000000001</v>
      </c>
      <c r="J194" s="249">
        <v>1048.3</v>
      </c>
      <c r="K194" s="248">
        <v>1025</v>
      </c>
      <c r="L194" s="248">
        <v>1004</v>
      </c>
      <c r="M194" s="248">
        <v>21.491299999999999</v>
      </c>
      <c r="N194" s="1"/>
      <c r="O194" s="1"/>
    </row>
    <row r="195" spans="1:15" ht="12.75" customHeight="1">
      <c r="A195" s="224">
        <v>186</v>
      </c>
      <c r="B195" s="227" t="s">
        <v>181</v>
      </c>
      <c r="C195" s="248">
        <v>707.45</v>
      </c>
      <c r="D195" s="249">
        <v>709.5</v>
      </c>
      <c r="E195" s="249">
        <v>701</v>
      </c>
      <c r="F195" s="249">
        <v>694.55</v>
      </c>
      <c r="G195" s="249">
        <v>686.05</v>
      </c>
      <c r="H195" s="249">
        <v>715.95</v>
      </c>
      <c r="I195" s="249">
        <v>724.45</v>
      </c>
      <c r="J195" s="249">
        <v>730.90000000000009</v>
      </c>
      <c r="K195" s="248">
        <v>718</v>
      </c>
      <c r="L195" s="248">
        <v>703.05</v>
      </c>
      <c r="M195" s="248">
        <v>1.4716400000000001</v>
      </c>
      <c r="N195" s="1"/>
      <c r="O195" s="1"/>
    </row>
    <row r="196" spans="1:15" ht="12.75" customHeight="1">
      <c r="A196" s="224">
        <v>187</v>
      </c>
      <c r="B196" s="227" t="s">
        <v>201</v>
      </c>
      <c r="C196" s="248">
        <v>2508.15</v>
      </c>
      <c r="D196" s="249">
        <v>2502.6166666666668</v>
      </c>
      <c r="E196" s="249">
        <v>2487.6333333333337</v>
      </c>
      <c r="F196" s="249">
        <v>2467.1166666666668</v>
      </c>
      <c r="G196" s="249">
        <v>2452.1333333333337</v>
      </c>
      <c r="H196" s="249">
        <v>2523.1333333333337</v>
      </c>
      <c r="I196" s="249">
        <v>2538.1166666666672</v>
      </c>
      <c r="J196" s="249">
        <v>2558.6333333333337</v>
      </c>
      <c r="K196" s="248">
        <v>2517.6</v>
      </c>
      <c r="L196" s="248">
        <v>2482.1</v>
      </c>
      <c r="M196" s="248">
        <v>5.9790200000000002</v>
      </c>
      <c r="N196" s="1"/>
      <c r="O196" s="1"/>
    </row>
    <row r="197" spans="1:15" ht="12.75" customHeight="1">
      <c r="A197" s="224">
        <v>188</v>
      </c>
      <c r="B197" s="227" t="s">
        <v>202</v>
      </c>
      <c r="C197" s="248">
        <v>1575.2</v>
      </c>
      <c r="D197" s="249">
        <v>1579.3500000000001</v>
      </c>
      <c r="E197" s="249">
        <v>1563.8500000000004</v>
      </c>
      <c r="F197" s="249">
        <v>1552.5000000000002</v>
      </c>
      <c r="G197" s="249">
        <v>1537.0000000000005</v>
      </c>
      <c r="H197" s="249">
        <v>1590.7000000000003</v>
      </c>
      <c r="I197" s="249">
        <v>1606.1999999999998</v>
      </c>
      <c r="J197" s="249">
        <v>1617.5500000000002</v>
      </c>
      <c r="K197" s="248">
        <v>1594.85</v>
      </c>
      <c r="L197" s="248">
        <v>1568</v>
      </c>
      <c r="M197" s="248">
        <v>3.03559</v>
      </c>
      <c r="N197" s="1"/>
      <c r="O197" s="1"/>
    </row>
    <row r="198" spans="1:15" ht="12.75" customHeight="1">
      <c r="A198" s="224">
        <v>189</v>
      </c>
      <c r="B198" s="227" t="s">
        <v>203</v>
      </c>
      <c r="C198" s="248">
        <v>511.7</v>
      </c>
      <c r="D198" s="249">
        <v>512.6</v>
      </c>
      <c r="E198" s="249">
        <v>507.20000000000005</v>
      </c>
      <c r="F198" s="249">
        <v>502.70000000000005</v>
      </c>
      <c r="G198" s="249">
        <v>497.30000000000007</v>
      </c>
      <c r="H198" s="249">
        <v>517.1</v>
      </c>
      <c r="I198" s="249">
        <v>522.49999999999989</v>
      </c>
      <c r="J198" s="249">
        <v>527</v>
      </c>
      <c r="K198" s="248">
        <v>518</v>
      </c>
      <c r="L198" s="248">
        <v>508.1</v>
      </c>
      <c r="M198" s="248">
        <v>3.03823</v>
      </c>
      <c r="N198" s="1"/>
      <c r="O198" s="1"/>
    </row>
    <row r="199" spans="1:15" ht="12.75" customHeight="1">
      <c r="A199" s="224">
        <v>190</v>
      </c>
      <c r="B199" s="227" t="s">
        <v>204</v>
      </c>
      <c r="C199" s="248">
        <v>1412.4</v>
      </c>
      <c r="D199" s="249">
        <v>1409.8499999999997</v>
      </c>
      <c r="E199" s="249">
        <v>1398.3999999999994</v>
      </c>
      <c r="F199" s="249">
        <v>1384.3999999999996</v>
      </c>
      <c r="G199" s="249">
        <v>1372.9499999999994</v>
      </c>
      <c r="H199" s="249">
        <v>1423.8499999999995</v>
      </c>
      <c r="I199" s="249">
        <v>1435.2999999999997</v>
      </c>
      <c r="J199" s="249">
        <v>1449.2999999999995</v>
      </c>
      <c r="K199" s="248">
        <v>1421.3</v>
      </c>
      <c r="L199" s="248">
        <v>1395.85</v>
      </c>
      <c r="M199" s="248">
        <v>2.7077800000000001</v>
      </c>
      <c r="N199" s="1"/>
      <c r="O199" s="1"/>
    </row>
    <row r="200" spans="1:15" ht="12.75" customHeight="1">
      <c r="A200" s="224">
        <v>191</v>
      </c>
      <c r="B200" s="227" t="s">
        <v>497</v>
      </c>
      <c r="C200" s="248">
        <v>34.6</v>
      </c>
      <c r="D200" s="249">
        <v>34.833333333333336</v>
      </c>
      <c r="E200" s="249">
        <v>34.166666666666671</v>
      </c>
      <c r="F200" s="249">
        <v>33.733333333333334</v>
      </c>
      <c r="G200" s="249">
        <v>33.06666666666667</v>
      </c>
      <c r="H200" s="249">
        <v>35.266666666666673</v>
      </c>
      <c r="I200" s="249">
        <v>35.933333333333344</v>
      </c>
      <c r="J200" s="249">
        <v>36.366666666666674</v>
      </c>
      <c r="K200" s="248">
        <v>35.5</v>
      </c>
      <c r="L200" s="248">
        <v>34.4</v>
      </c>
      <c r="M200" s="248">
        <v>83.088279999999997</v>
      </c>
      <c r="N200" s="1"/>
      <c r="O200" s="1"/>
    </row>
    <row r="201" spans="1:15" ht="12.75" customHeight="1">
      <c r="A201" s="224">
        <v>192</v>
      </c>
      <c r="B201" s="227" t="s">
        <v>499</v>
      </c>
      <c r="C201" s="248">
        <v>3017.35</v>
      </c>
      <c r="D201" s="249">
        <v>2981.1833333333329</v>
      </c>
      <c r="E201" s="249">
        <v>2916.1666666666661</v>
      </c>
      <c r="F201" s="249">
        <v>2814.9833333333331</v>
      </c>
      <c r="G201" s="249">
        <v>2749.9666666666662</v>
      </c>
      <c r="H201" s="249">
        <v>3082.3666666666659</v>
      </c>
      <c r="I201" s="249">
        <v>3147.3833333333332</v>
      </c>
      <c r="J201" s="249">
        <v>3248.5666666666657</v>
      </c>
      <c r="K201" s="248">
        <v>3046.2</v>
      </c>
      <c r="L201" s="248">
        <v>2880</v>
      </c>
      <c r="M201" s="248">
        <v>3.7897400000000001</v>
      </c>
      <c r="N201" s="1"/>
      <c r="O201" s="1"/>
    </row>
    <row r="202" spans="1:15" ht="12.75" customHeight="1">
      <c r="A202" s="224">
        <v>193</v>
      </c>
      <c r="B202" s="227" t="s">
        <v>208</v>
      </c>
      <c r="C202" s="248">
        <v>754.85</v>
      </c>
      <c r="D202" s="249">
        <v>758.4666666666667</v>
      </c>
      <c r="E202" s="249">
        <v>745.38333333333344</v>
      </c>
      <c r="F202" s="249">
        <v>735.91666666666674</v>
      </c>
      <c r="G202" s="249">
        <v>722.83333333333348</v>
      </c>
      <c r="H202" s="249">
        <v>767.93333333333339</v>
      </c>
      <c r="I202" s="249">
        <v>781.01666666666665</v>
      </c>
      <c r="J202" s="249">
        <v>790.48333333333335</v>
      </c>
      <c r="K202" s="248">
        <v>771.55</v>
      </c>
      <c r="L202" s="248">
        <v>749</v>
      </c>
      <c r="M202" s="248">
        <v>15.982340000000001</v>
      </c>
      <c r="N202" s="1"/>
      <c r="O202" s="1"/>
    </row>
    <row r="203" spans="1:15" ht="12.75" customHeight="1">
      <c r="A203" s="224">
        <v>194</v>
      </c>
      <c r="B203" s="227" t="s">
        <v>207</v>
      </c>
      <c r="C203" s="248">
        <v>7098</v>
      </c>
      <c r="D203" s="249">
        <v>7076.2166666666672</v>
      </c>
      <c r="E203" s="249">
        <v>7027.3833333333341</v>
      </c>
      <c r="F203" s="249">
        <v>6956.7666666666673</v>
      </c>
      <c r="G203" s="249">
        <v>6907.9333333333343</v>
      </c>
      <c r="H203" s="249">
        <v>7146.8333333333339</v>
      </c>
      <c r="I203" s="249">
        <v>7195.6666666666661</v>
      </c>
      <c r="J203" s="249">
        <v>7266.2833333333338</v>
      </c>
      <c r="K203" s="248">
        <v>7125.05</v>
      </c>
      <c r="L203" s="248">
        <v>7005.6</v>
      </c>
      <c r="M203" s="248">
        <v>4.8812300000000004</v>
      </c>
      <c r="N203" s="1"/>
      <c r="O203" s="1"/>
    </row>
    <row r="204" spans="1:15" ht="12.75" customHeight="1">
      <c r="A204" s="224">
        <v>195</v>
      </c>
      <c r="B204" s="227" t="s">
        <v>276</v>
      </c>
      <c r="C204" s="248">
        <v>83.85</v>
      </c>
      <c r="D204" s="249">
        <v>84.1</v>
      </c>
      <c r="E204" s="249">
        <v>82.35</v>
      </c>
      <c r="F204" s="249">
        <v>80.849999999999994</v>
      </c>
      <c r="G204" s="249">
        <v>79.099999999999994</v>
      </c>
      <c r="H204" s="249">
        <v>85.6</v>
      </c>
      <c r="I204" s="249">
        <v>87.35</v>
      </c>
      <c r="J204" s="249">
        <v>88.85</v>
      </c>
      <c r="K204" s="248">
        <v>85.85</v>
      </c>
      <c r="L204" s="248">
        <v>82.6</v>
      </c>
      <c r="M204" s="248">
        <v>201.15261000000001</v>
      </c>
      <c r="N204" s="1"/>
      <c r="O204" s="1"/>
    </row>
    <row r="205" spans="1:15" ht="12.75" customHeight="1">
      <c r="A205" s="224">
        <v>196</v>
      </c>
      <c r="B205" s="227" t="s">
        <v>206</v>
      </c>
      <c r="C205" s="248">
        <v>1730.7</v>
      </c>
      <c r="D205" s="249">
        <v>1735.6499999999999</v>
      </c>
      <c r="E205" s="249">
        <v>1716.2999999999997</v>
      </c>
      <c r="F205" s="249">
        <v>1701.8999999999999</v>
      </c>
      <c r="G205" s="249">
        <v>1682.5499999999997</v>
      </c>
      <c r="H205" s="249">
        <v>1750.0499999999997</v>
      </c>
      <c r="I205" s="249">
        <v>1769.3999999999996</v>
      </c>
      <c r="J205" s="249">
        <v>1783.7999999999997</v>
      </c>
      <c r="K205" s="248">
        <v>1755</v>
      </c>
      <c r="L205" s="248">
        <v>1721.25</v>
      </c>
      <c r="M205" s="248">
        <v>1.1974800000000001</v>
      </c>
      <c r="N205" s="1"/>
      <c r="O205" s="1"/>
    </row>
    <row r="206" spans="1:15" ht="12.75" customHeight="1">
      <c r="A206" s="224">
        <v>197</v>
      </c>
      <c r="B206" s="227" t="s">
        <v>154</v>
      </c>
      <c r="C206" s="248">
        <v>917.95</v>
      </c>
      <c r="D206" s="249">
        <v>914.25</v>
      </c>
      <c r="E206" s="249">
        <v>908.7</v>
      </c>
      <c r="F206" s="249">
        <v>899.45</v>
      </c>
      <c r="G206" s="249">
        <v>893.90000000000009</v>
      </c>
      <c r="H206" s="249">
        <v>923.5</v>
      </c>
      <c r="I206" s="249">
        <v>929.05</v>
      </c>
      <c r="J206" s="249">
        <v>938.3</v>
      </c>
      <c r="K206" s="248">
        <v>919.8</v>
      </c>
      <c r="L206" s="248">
        <v>905</v>
      </c>
      <c r="M206" s="248">
        <v>4.52102</v>
      </c>
      <c r="N206" s="1"/>
      <c r="O206" s="1"/>
    </row>
    <row r="207" spans="1:15" ht="12.75" customHeight="1">
      <c r="A207" s="224">
        <v>198</v>
      </c>
      <c r="B207" s="227" t="s">
        <v>278</v>
      </c>
      <c r="C207" s="248">
        <v>1391.3</v>
      </c>
      <c r="D207" s="249">
        <v>1393.25</v>
      </c>
      <c r="E207" s="249">
        <v>1375.05</v>
      </c>
      <c r="F207" s="249">
        <v>1358.8</v>
      </c>
      <c r="G207" s="249">
        <v>1340.6</v>
      </c>
      <c r="H207" s="249">
        <v>1409.5</v>
      </c>
      <c r="I207" s="249">
        <v>1427.6999999999998</v>
      </c>
      <c r="J207" s="249">
        <v>1443.95</v>
      </c>
      <c r="K207" s="248">
        <v>1411.45</v>
      </c>
      <c r="L207" s="248">
        <v>1377</v>
      </c>
      <c r="M207" s="248">
        <v>13.51634</v>
      </c>
      <c r="N207" s="1"/>
      <c r="O207" s="1"/>
    </row>
    <row r="208" spans="1:15" ht="12.75" customHeight="1">
      <c r="A208" s="224">
        <v>199</v>
      </c>
      <c r="B208" s="227" t="s">
        <v>209</v>
      </c>
      <c r="C208" s="248">
        <v>312.10000000000002</v>
      </c>
      <c r="D208" s="249">
        <v>311.2</v>
      </c>
      <c r="E208" s="249">
        <v>308</v>
      </c>
      <c r="F208" s="249">
        <v>303.90000000000003</v>
      </c>
      <c r="G208" s="249">
        <v>300.70000000000005</v>
      </c>
      <c r="H208" s="249">
        <v>315.29999999999995</v>
      </c>
      <c r="I208" s="249">
        <v>318.49999999999989</v>
      </c>
      <c r="J208" s="249">
        <v>322.59999999999991</v>
      </c>
      <c r="K208" s="248">
        <v>314.39999999999998</v>
      </c>
      <c r="L208" s="248">
        <v>307.10000000000002</v>
      </c>
      <c r="M208" s="248">
        <v>74.950689999999994</v>
      </c>
      <c r="N208" s="1"/>
      <c r="O208" s="1"/>
    </row>
    <row r="209" spans="1:15" ht="12.75" customHeight="1">
      <c r="A209" s="224">
        <v>200</v>
      </c>
      <c r="B209" s="227" t="s">
        <v>127</v>
      </c>
      <c r="C209" s="248">
        <v>8.25</v>
      </c>
      <c r="D209" s="249">
        <v>8.25</v>
      </c>
      <c r="E209" s="249">
        <v>8.1</v>
      </c>
      <c r="F209" s="249">
        <v>7.9499999999999993</v>
      </c>
      <c r="G209" s="249">
        <v>7.7999999999999989</v>
      </c>
      <c r="H209" s="249">
        <v>8.4</v>
      </c>
      <c r="I209" s="249">
        <v>8.5499999999999989</v>
      </c>
      <c r="J209" s="249">
        <v>8.7000000000000011</v>
      </c>
      <c r="K209" s="248">
        <v>8.4</v>
      </c>
      <c r="L209" s="248">
        <v>8.1</v>
      </c>
      <c r="M209" s="248">
        <v>1349.7265400000001</v>
      </c>
      <c r="N209" s="1"/>
      <c r="O209" s="1"/>
    </row>
    <row r="210" spans="1:15" ht="12.75" customHeight="1">
      <c r="A210" s="224">
        <v>201</v>
      </c>
      <c r="B210" s="227" t="s">
        <v>210</v>
      </c>
      <c r="C210" s="248">
        <v>827.9</v>
      </c>
      <c r="D210" s="249">
        <v>825.4</v>
      </c>
      <c r="E210" s="249">
        <v>815.84999999999991</v>
      </c>
      <c r="F210" s="249">
        <v>803.8</v>
      </c>
      <c r="G210" s="249">
        <v>794.24999999999989</v>
      </c>
      <c r="H210" s="249">
        <v>837.44999999999993</v>
      </c>
      <c r="I210" s="249">
        <v>846.99999999999989</v>
      </c>
      <c r="J210" s="249">
        <v>859.05</v>
      </c>
      <c r="K210" s="248">
        <v>834.95</v>
      </c>
      <c r="L210" s="248">
        <v>813.35</v>
      </c>
      <c r="M210" s="248">
        <v>12.05458</v>
      </c>
      <c r="N210" s="1"/>
      <c r="O210" s="1"/>
    </row>
    <row r="211" spans="1:15" ht="12.75" customHeight="1">
      <c r="A211" s="224">
        <v>202</v>
      </c>
      <c r="B211" s="227" t="s">
        <v>279</v>
      </c>
      <c r="C211" s="248">
        <v>1507.45</v>
      </c>
      <c r="D211" s="249">
        <v>1498.8166666666666</v>
      </c>
      <c r="E211" s="249">
        <v>1486.6333333333332</v>
      </c>
      <c r="F211" s="249">
        <v>1465.8166666666666</v>
      </c>
      <c r="G211" s="249">
        <v>1453.6333333333332</v>
      </c>
      <c r="H211" s="249">
        <v>1519.6333333333332</v>
      </c>
      <c r="I211" s="249">
        <v>1531.8166666666666</v>
      </c>
      <c r="J211" s="249">
        <v>1552.6333333333332</v>
      </c>
      <c r="K211" s="248">
        <v>1511</v>
      </c>
      <c r="L211" s="248">
        <v>1478</v>
      </c>
      <c r="M211" s="248">
        <v>0.92813999999999997</v>
      </c>
      <c r="N211" s="1"/>
      <c r="O211" s="1"/>
    </row>
    <row r="212" spans="1:15" ht="12.75" customHeight="1">
      <c r="A212" s="224">
        <v>203</v>
      </c>
      <c r="B212" s="227" t="s">
        <v>211</v>
      </c>
      <c r="C212" s="248">
        <v>388.95</v>
      </c>
      <c r="D212" s="249">
        <v>387.2833333333333</v>
      </c>
      <c r="E212" s="249">
        <v>384.66666666666663</v>
      </c>
      <c r="F212" s="249">
        <v>380.38333333333333</v>
      </c>
      <c r="G212" s="249">
        <v>377.76666666666665</v>
      </c>
      <c r="H212" s="249">
        <v>391.56666666666661</v>
      </c>
      <c r="I212" s="249">
        <v>394.18333333333328</v>
      </c>
      <c r="J212" s="249">
        <v>398.46666666666658</v>
      </c>
      <c r="K212" s="248">
        <v>389.9</v>
      </c>
      <c r="L212" s="248">
        <v>383</v>
      </c>
      <c r="M212" s="248">
        <v>43.892789999999998</v>
      </c>
      <c r="N212" s="1"/>
      <c r="O212" s="1"/>
    </row>
    <row r="213" spans="1:15" ht="12.75" customHeight="1">
      <c r="A213" s="224">
        <v>204</v>
      </c>
      <c r="B213" s="227" t="s">
        <v>280</v>
      </c>
      <c r="C213" s="248">
        <v>21.3</v>
      </c>
      <c r="D213" s="249">
        <v>21.133333333333333</v>
      </c>
      <c r="E213" s="249">
        <v>20.766666666666666</v>
      </c>
      <c r="F213" s="249">
        <v>20.233333333333334</v>
      </c>
      <c r="G213" s="249">
        <v>19.866666666666667</v>
      </c>
      <c r="H213" s="249">
        <v>21.666666666666664</v>
      </c>
      <c r="I213" s="249">
        <v>22.033333333333331</v>
      </c>
      <c r="J213" s="249">
        <v>22.566666666666663</v>
      </c>
      <c r="K213" s="248">
        <v>21.5</v>
      </c>
      <c r="L213" s="248">
        <v>20.6</v>
      </c>
      <c r="M213" s="248">
        <v>2945.6496099999999</v>
      </c>
      <c r="N213" s="1"/>
      <c r="O213" s="1"/>
    </row>
    <row r="214" spans="1:15" ht="12.75" customHeight="1">
      <c r="A214" s="224">
        <v>205</v>
      </c>
      <c r="B214" s="227" t="s">
        <v>212</v>
      </c>
      <c r="C214" s="248">
        <v>251.25</v>
      </c>
      <c r="D214" s="249">
        <v>250.46666666666667</v>
      </c>
      <c r="E214" s="249">
        <v>248.63333333333333</v>
      </c>
      <c r="F214" s="249">
        <v>246.01666666666665</v>
      </c>
      <c r="G214" s="249">
        <v>244.18333333333331</v>
      </c>
      <c r="H214" s="249">
        <v>253.08333333333334</v>
      </c>
      <c r="I214" s="249">
        <v>254.91666666666666</v>
      </c>
      <c r="J214" s="249">
        <v>257.53333333333336</v>
      </c>
      <c r="K214" s="248">
        <v>252.3</v>
      </c>
      <c r="L214" s="248">
        <v>247.85</v>
      </c>
      <c r="M214" s="248">
        <v>33.63026</v>
      </c>
      <c r="N214" s="1"/>
      <c r="O214" s="1"/>
    </row>
    <row r="215" spans="1:15" ht="12.75" customHeight="1">
      <c r="A215" s="224">
        <v>206</v>
      </c>
      <c r="B215" s="227" t="s">
        <v>813</v>
      </c>
      <c r="C215" s="248">
        <v>62.85</v>
      </c>
      <c r="D215" s="249">
        <v>62.650000000000006</v>
      </c>
      <c r="E215" s="249">
        <v>62.100000000000009</v>
      </c>
      <c r="F215" s="249">
        <v>61.35</v>
      </c>
      <c r="G215" s="249">
        <v>60.800000000000004</v>
      </c>
      <c r="H215" s="249">
        <v>63.400000000000013</v>
      </c>
      <c r="I215" s="249">
        <v>63.95000000000001</v>
      </c>
      <c r="J215" s="249">
        <v>64.700000000000017</v>
      </c>
      <c r="K215" s="248">
        <v>63.2</v>
      </c>
      <c r="L215" s="248">
        <v>61.9</v>
      </c>
      <c r="M215" s="248">
        <v>324.87666999999999</v>
      </c>
      <c r="N215" s="1"/>
      <c r="O215" s="1"/>
    </row>
    <row r="216" spans="1:15" ht="12.75" customHeight="1">
      <c r="A216" s="224">
        <v>207</v>
      </c>
      <c r="B216" s="227" t="s">
        <v>804</v>
      </c>
      <c r="C216" s="248">
        <v>411.35</v>
      </c>
      <c r="D216" s="249">
        <v>409.5333333333333</v>
      </c>
      <c r="E216" s="249">
        <v>406.56666666666661</v>
      </c>
      <c r="F216" s="249">
        <v>401.7833333333333</v>
      </c>
      <c r="G216" s="249">
        <v>398.81666666666661</v>
      </c>
      <c r="H216" s="249">
        <v>414.31666666666661</v>
      </c>
      <c r="I216" s="249">
        <v>417.2833333333333</v>
      </c>
      <c r="J216" s="249">
        <v>422.06666666666661</v>
      </c>
      <c r="K216" s="248">
        <v>412.5</v>
      </c>
      <c r="L216" s="248">
        <v>404.75</v>
      </c>
      <c r="M216" s="248">
        <v>7.8924500000000002</v>
      </c>
      <c r="N216" s="1"/>
      <c r="O216" s="1"/>
    </row>
    <row r="217" spans="1:15" ht="12.75" customHeight="1">
      <c r="A217" s="294"/>
      <c r="B217" s="295"/>
      <c r="C217" s="296"/>
      <c r="D217" s="296"/>
      <c r="E217" s="296"/>
      <c r="F217" s="296"/>
      <c r="G217" s="296"/>
      <c r="H217" s="296"/>
      <c r="I217" s="296"/>
      <c r="J217" s="296"/>
      <c r="K217" s="296"/>
      <c r="L217" s="296"/>
      <c r="M217" s="296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281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282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283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213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214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215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216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217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218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219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220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221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222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223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224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225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226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227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C22" sqref="C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7"/>
      <c r="B1" s="388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57" t="s">
        <v>284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44916</v>
      </c>
      <c r="L6" s="1"/>
      <c r="M6" s="1"/>
      <c r="N6" s="1"/>
      <c r="O6" s="1"/>
    </row>
    <row r="7" spans="1:15" ht="12.75" customHeight="1">
      <c r="B7" s="1"/>
      <c r="C7" s="1" t="s">
        <v>285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0" t="s">
        <v>16</v>
      </c>
      <c r="B9" s="382" t="s">
        <v>18</v>
      </c>
      <c r="C9" s="386" t="s">
        <v>20</v>
      </c>
      <c r="D9" s="386" t="s">
        <v>21</v>
      </c>
      <c r="E9" s="377" t="s">
        <v>22</v>
      </c>
      <c r="F9" s="378"/>
      <c r="G9" s="379"/>
      <c r="H9" s="377" t="s">
        <v>23</v>
      </c>
      <c r="I9" s="378"/>
      <c r="J9" s="379"/>
      <c r="K9" s="23"/>
      <c r="L9" s="24"/>
      <c r="M9" s="50"/>
      <c r="N9" s="1"/>
      <c r="O9" s="1"/>
    </row>
    <row r="10" spans="1:15" ht="42.75" customHeight="1">
      <c r="A10" s="384"/>
      <c r="B10" s="385"/>
      <c r="C10" s="385"/>
      <c r="D10" s="38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228</v>
      </c>
      <c r="N10" s="1"/>
      <c r="O10" s="1"/>
    </row>
    <row r="11" spans="1:15" ht="12" customHeight="1">
      <c r="A11" s="30">
        <v>1</v>
      </c>
      <c r="B11" s="253" t="s">
        <v>286</v>
      </c>
      <c r="C11" s="248">
        <v>22917.9</v>
      </c>
      <c r="D11" s="249">
        <v>23005.983333333334</v>
      </c>
      <c r="E11" s="249">
        <v>22771.966666666667</v>
      </c>
      <c r="F11" s="249">
        <v>22626.033333333333</v>
      </c>
      <c r="G11" s="249">
        <v>22392.016666666666</v>
      </c>
      <c r="H11" s="249">
        <v>23151.916666666668</v>
      </c>
      <c r="I11" s="249">
        <v>23385.933333333338</v>
      </c>
      <c r="J11" s="249">
        <v>23531.866666666669</v>
      </c>
      <c r="K11" s="248">
        <v>23240</v>
      </c>
      <c r="L11" s="248">
        <v>22860.05</v>
      </c>
      <c r="M11" s="248">
        <v>6.9499999999999996E-3</v>
      </c>
      <c r="N11" s="1"/>
      <c r="O11" s="1"/>
    </row>
    <row r="12" spans="1:15" ht="12" customHeight="1">
      <c r="A12" s="30">
        <v>2</v>
      </c>
      <c r="B12" s="227" t="s">
        <v>287</v>
      </c>
      <c r="C12" s="248">
        <v>2924.85</v>
      </c>
      <c r="D12" s="249">
        <v>2913.7166666666672</v>
      </c>
      <c r="E12" s="249">
        <v>2891.4333333333343</v>
      </c>
      <c r="F12" s="249">
        <v>2858.0166666666673</v>
      </c>
      <c r="G12" s="249">
        <v>2835.7333333333345</v>
      </c>
      <c r="H12" s="249">
        <v>2947.1333333333341</v>
      </c>
      <c r="I12" s="249">
        <v>2969.416666666667</v>
      </c>
      <c r="J12" s="249">
        <v>3002.8333333333339</v>
      </c>
      <c r="K12" s="248">
        <v>2936</v>
      </c>
      <c r="L12" s="248">
        <v>2880.3</v>
      </c>
      <c r="M12" s="248">
        <v>3.8056999999999999</v>
      </c>
      <c r="N12" s="1"/>
      <c r="O12" s="1"/>
    </row>
    <row r="13" spans="1:15" ht="12" customHeight="1">
      <c r="A13" s="30">
        <v>3</v>
      </c>
      <c r="B13" s="227" t="s">
        <v>43</v>
      </c>
      <c r="C13" s="248">
        <v>2592.5</v>
      </c>
      <c r="D13" s="249">
        <v>2599.35</v>
      </c>
      <c r="E13" s="249">
        <v>2563.6999999999998</v>
      </c>
      <c r="F13" s="249">
        <v>2534.9</v>
      </c>
      <c r="G13" s="249">
        <v>2499.25</v>
      </c>
      <c r="H13" s="249">
        <v>2628.1499999999996</v>
      </c>
      <c r="I13" s="249">
        <v>2663.8</v>
      </c>
      <c r="J13" s="249">
        <v>2692.5999999999995</v>
      </c>
      <c r="K13" s="248">
        <v>2635</v>
      </c>
      <c r="L13" s="248">
        <v>2570.5500000000002</v>
      </c>
      <c r="M13" s="248">
        <v>2.71075</v>
      </c>
      <c r="N13" s="1"/>
      <c r="O13" s="1"/>
    </row>
    <row r="14" spans="1:15" ht="12" customHeight="1">
      <c r="A14" s="30">
        <v>4</v>
      </c>
      <c r="B14" s="227" t="s">
        <v>289</v>
      </c>
      <c r="C14" s="248">
        <v>2739.25</v>
      </c>
      <c r="D14" s="249">
        <v>2732.9500000000003</v>
      </c>
      <c r="E14" s="249">
        <v>2697.9000000000005</v>
      </c>
      <c r="F14" s="249">
        <v>2656.55</v>
      </c>
      <c r="G14" s="249">
        <v>2621.5000000000005</v>
      </c>
      <c r="H14" s="249">
        <v>2774.3000000000006</v>
      </c>
      <c r="I14" s="249">
        <v>2809.3500000000008</v>
      </c>
      <c r="J14" s="249">
        <v>2850.7000000000007</v>
      </c>
      <c r="K14" s="248">
        <v>2768</v>
      </c>
      <c r="L14" s="248">
        <v>2691.6</v>
      </c>
      <c r="M14" s="248">
        <v>0.42620000000000002</v>
      </c>
      <c r="N14" s="1"/>
      <c r="O14" s="1"/>
    </row>
    <row r="15" spans="1:15" ht="12" customHeight="1">
      <c r="A15" s="30">
        <v>5</v>
      </c>
      <c r="B15" s="227" t="s">
        <v>290</v>
      </c>
      <c r="C15" s="248">
        <v>1139.45</v>
      </c>
      <c r="D15" s="249">
        <v>1132.1166666666666</v>
      </c>
      <c r="E15" s="249">
        <v>1119.2333333333331</v>
      </c>
      <c r="F15" s="249">
        <v>1099.0166666666667</v>
      </c>
      <c r="G15" s="249">
        <v>1086.1333333333332</v>
      </c>
      <c r="H15" s="249">
        <v>1152.333333333333</v>
      </c>
      <c r="I15" s="249">
        <v>1165.2166666666667</v>
      </c>
      <c r="J15" s="249">
        <v>1185.4333333333329</v>
      </c>
      <c r="K15" s="248">
        <v>1145</v>
      </c>
      <c r="L15" s="248">
        <v>1111.9000000000001</v>
      </c>
      <c r="M15" s="248">
        <v>3.4200200000000001</v>
      </c>
      <c r="N15" s="1"/>
      <c r="O15" s="1"/>
    </row>
    <row r="16" spans="1:15" ht="12" customHeight="1">
      <c r="A16" s="30">
        <v>6</v>
      </c>
      <c r="B16" s="227" t="s">
        <v>59</v>
      </c>
      <c r="C16" s="248">
        <v>676.4</v>
      </c>
      <c r="D16" s="249">
        <v>676.01666666666665</v>
      </c>
      <c r="E16" s="249">
        <v>667.63333333333333</v>
      </c>
      <c r="F16" s="249">
        <v>658.86666666666667</v>
      </c>
      <c r="G16" s="249">
        <v>650.48333333333335</v>
      </c>
      <c r="H16" s="249">
        <v>684.7833333333333</v>
      </c>
      <c r="I16" s="249">
        <v>693.16666666666652</v>
      </c>
      <c r="J16" s="249">
        <v>701.93333333333328</v>
      </c>
      <c r="K16" s="248">
        <v>684.4</v>
      </c>
      <c r="L16" s="248">
        <v>667.25</v>
      </c>
      <c r="M16" s="248">
        <v>19.105260000000001</v>
      </c>
      <c r="N16" s="1"/>
      <c r="O16" s="1"/>
    </row>
    <row r="17" spans="1:15" ht="12" customHeight="1">
      <c r="A17" s="30">
        <v>7</v>
      </c>
      <c r="B17" s="227" t="s">
        <v>291</v>
      </c>
      <c r="C17" s="248">
        <v>462.1</v>
      </c>
      <c r="D17" s="249">
        <v>459.7</v>
      </c>
      <c r="E17" s="249">
        <v>456.4</v>
      </c>
      <c r="F17" s="249">
        <v>450.7</v>
      </c>
      <c r="G17" s="249">
        <v>447.4</v>
      </c>
      <c r="H17" s="249">
        <v>465.4</v>
      </c>
      <c r="I17" s="249">
        <v>468.70000000000005</v>
      </c>
      <c r="J17" s="249">
        <v>474.4</v>
      </c>
      <c r="K17" s="248">
        <v>463</v>
      </c>
      <c r="L17" s="248">
        <v>454</v>
      </c>
      <c r="M17" s="248">
        <v>0.45524999999999999</v>
      </c>
      <c r="N17" s="1"/>
      <c r="O17" s="1"/>
    </row>
    <row r="18" spans="1:15" ht="12" customHeight="1">
      <c r="A18" s="30">
        <v>8</v>
      </c>
      <c r="B18" s="227" t="s">
        <v>292</v>
      </c>
      <c r="C18" s="248">
        <v>1978.75</v>
      </c>
      <c r="D18" s="249">
        <v>1989.9833333333333</v>
      </c>
      <c r="E18" s="249">
        <v>1950.0666666666666</v>
      </c>
      <c r="F18" s="249">
        <v>1921.3833333333332</v>
      </c>
      <c r="G18" s="249">
        <v>1881.4666666666665</v>
      </c>
      <c r="H18" s="249">
        <v>2018.6666666666667</v>
      </c>
      <c r="I18" s="249">
        <v>2058.583333333333</v>
      </c>
      <c r="J18" s="249">
        <v>2087.2666666666669</v>
      </c>
      <c r="K18" s="248">
        <v>2029.9</v>
      </c>
      <c r="L18" s="248">
        <v>1961.3</v>
      </c>
      <c r="M18" s="248">
        <v>1.5337700000000001</v>
      </c>
      <c r="N18" s="1"/>
      <c r="O18" s="1"/>
    </row>
    <row r="19" spans="1:15" ht="12" customHeight="1">
      <c r="A19" s="30">
        <v>9</v>
      </c>
      <c r="B19" s="227" t="s">
        <v>236</v>
      </c>
      <c r="C19" s="248">
        <v>20898.7</v>
      </c>
      <c r="D19" s="249">
        <v>20875.8</v>
      </c>
      <c r="E19" s="249">
        <v>20750.349999999999</v>
      </c>
      <c r="F19" s="249">
        <v>20602</v>
      </c>
      <c r="G19" s="249">
        <v>20476.55</v>
      </c>
      <c r="H19" s="249">
        <v>21024.149999999998</v>
      </c>
      <c r="I19" s="249">
        <v>21149.600000000002</v>
      </c>
      <c r="J19" s="249">
        <v>21297.949999999997</v>
      </c>
      <c r="K19" s="248">
        <v>21001.25</v>
      </c>
      <c r="L19" s="248">
        <v>20727.45</v>
      </c>
      <c r="M19" s="248">
        <v>9.4759999999999997E-2</v>
      </c>
      <c r="N19" s="1"/>
      <c r="O19" s="1"/>
    </row>
    <row r="20" spans="1:15" ht="12" customHeight="1">
      <c r="A20" s="30">
        <v>10</v>
      </c>
      <c r="B20" s="227" t="s">
        <v>45</v>
      </c>
      <c r="C20" s="248">
        <v>4165.3</v>
      </c>
      <c r="D20" s="249">
        <v>4134.5666666666666</v>
      </c>
      <c r="E20" s="249">
        <v>4097.1333333333332</v>
      </c>
      <c r="F20" s="249">
        <v>4028.9666666666667</v>
      </c>
      <c r="G20" s="249">
        <v>3991.5333333333333</v>
      </c>
      <c r="H20" s="249">
        <v>4202.7333333333336</v>
      </c>
      <c r="I20" s="249">
        <v>4240.1666666666661</v>
      </c>
      <c r="J20" s="249">
        <v>4308.333333333333</v>
      </c>
      <c r="K20" s="248">
        <v>4172</v>
      </c>
      <c r="L20" s="248">
        <v>4066.4</v>
      </c>
      <c r="M20" s="248">
        <v>37.784260000000003</v>
      </c>
      <c r="N20" s="1"/>
      <c r="O20" s="1"/>
    </row>
    <row r="21" spans="1:15" ht="12" customHeight="1">
      <c r="A21" s="30">
        <v>11</v>
      </c>
      <c r="B21" s="227" t="s">
        <v>237</v>
      </c>
      <c r="C21" s="248">
        <v>2061.65</v>
      </c>
      <c r="D21" s="249">
        <v>2052.8833333333332</v>
      </c>
      <c r="E21" s="249">
        <v>2036.7666666666664</v>
      </c>
      <c r="F21" s="249">
        <v>2011.8833333333332</v>
      </c>
      <c r="G21" s="249">
        <v>1995.7666666666664</v>
      </c>
      <c r="H21" s="249">
        <v>2077.7666666666664</v>
      </c>
      <c r="I21" s="249">
        <v>2093.8833333333332</v>
      </c>
      <c r="J21" s="249">
        <v>2118.7666666666664</v>
      </c>
      <c r="K21" s="248">
        <v>2069</v>
      </c>
      <c r="L21" s="248">
        <v>2028</v>
      </c>
      <c r="M21" s="248">
        <v>2.8559100000000002</v>
      </c>
      <c r="N21" s="1"/>
      <c r="O21" s="1"/>
    </row>
    <row r="22" spans="1:15" ht="12" customHeight="1">
      <c r="A22" s="30">
        <v>12</v>
      </c>
      <c r="B22" s="227" t="s">
        <v>46</v>
      </c>
      <c r="C22" s="248">
        <v>884.25</v>
      </c>
      <c r="D22" s="249">
        <v>883.61666666666667</v>
      </c>
      <c r="E22" s="249">
        <v>871.93333333333339</v>
      </c>
      <c r="F22" s="249">
        <v>859.61666666666667</v>
      </c>
      <c r="G22" s="249">
        <v>847.93333333333339</v>
      </c>
      <c r="H22" s="249">
        <v>895.93333333333339</v>
      </c>
      <c r="I22" s="249">
        <v>907.61666666666656</v>
      </c>
      <c r="J22" s="249">
        <v>919.93333333333339</v>
      </c>
      <c r="K22" s="248">
        <v>895.3</v>
      </c>
      <c r="L22" s="248">
        <v>871.3</v>
      </c>
      <c r="M22" s="248">
        <v>40.232750000000003</v>
      </c>
      <c r="N22" s="1"/>
      <c r="O22" s="1"/>
    </row>
    <row r="23" spans="1:15" ht="12.75" customHeight="1">
      <c r="A23" s="30">
        <v>13</v>
      </c>
      <c r="B23" s="227" t="s">
        <v>238</v>
      </c>
      <c r="C23" s="248">
        <v>3614.2</v>
      </c>
      <c r="D23" s="249">
        <v>3603.9499999999994</v>
      </c>
      <c r="E23" s="249">
        <v>3573.4499999999989</v>
      </c>
      <c r="F23" s="249">
        <v>3532.6999999999994</v>
      </c>
      <c r="G23" s="249">
        <v>3502.1999999999989</v>
      </c>
      <c r="H23" s="249">
        <v>3644.6999999999989</v>
      </c>
      <c r="I23" s="249">
        <v>3675.2</v>
      </c>
      <c r="J23" s="249">
        <v>3715.9499999999989</v>
      </c>
      <c r="K23" s="248">
        <v>3634.45</v>
      </c>
      <c r="L23" s="248">
        <v>3563.2</v>
      </c>
      <c r="M23" s="248">
        <v>1.9533499999999999</v>
      </c>
      <c r="N23" s="1"/>
      <c r="O23" s="1"/>
    </row>
    <row r="24" spans="1:15" ht="12.75" customHeight="1">
      <c r="A24" s="30">
        <v>14</v>
      </c>
      <c r="B24" s="227" t="s">
        <v>239</v>
      </c>
      <c r="C24" s="248">
        <v>2688.35</v>
      </c>
      <c r="D24" s="249">
        <v>2676.5333333333333</v>
      </c>
      <c r="E24" s="249">
        <v>2653.0666666666666</v>
      </c>
      <c r="F24" s="249">
        <v>2617.7833333333333</v>
      </c>
      <c r="G24" s="249">
        <v>2594.3166666666666</v>
      </c>
      <c r="H24" s="249">
        <v>2711.8166666666666</v>
      </c>
      <c r="I24" s="249">
        <v>2735.2833333333328</v>
      </c>
      <c r="J24" s="249">
        <v>2770.5666666666666</v>
      </c>
      <c r="K24" s="248">
        <v>2700</v>
      </c>
      <c r="L24" s="248">
        <v>2641.25</v>
      </c>
      <c r="M24" s="248">
        <v>2.0860799999999999</v>
      </c>
      <c r="N24" s="1"/>
      <c r="O24" s="1"/>
    </row>
    <row r="25" spans="1:15" ht="12.75" customHeight="1">
      <c r="A25" s="30">
        <v>15</v>
      </c>
      <c r="B25" s="227" t="s">
        <v>853</v>
      </c>
      <c r="C25" s="248">
        <v>622.6</v>
      </c>
      <c r="D25" s="249">
        <v>625.21666666666658</v>
      </c>
      <c r="E25" s="249">
        <v>614.93333333333317</v>
      </c>
      <c r="F25" s="249">
        <v>607.26666666666654</v>
      </c>
      <c r="G25" s="249">
        <v>596.98333333333312</v>
      </c>
      <c r="H25" s="249">
        <v>632.88333333333321</v>
      </c>
      <c r="I25" s="249">
        <v>643.16666666666674</v>
      </c>
      <c r="J25" s="249">
        <v>650.83333333333326</v>
      </c>
      <c r="K25" s="248">
        <v>635.5</v>
      </c>
      <c r="L25" s="248">
        <v>617.54999999999995</v>
      </c>
      <c r="M25" s="248">
        <v>14.6136</v>
      </c>
      <c r="N25" s="1"/>
      <c r="O25" s="1"/>
    </row>
    <row r="26" spans="1:15" ht="12.75" customHeight="1">
      <c r="A26" s="30">
        <v>16</v>
      </c>
      <c r="B26" s="227" t="s">
        <v>240</v>
      </c>
      <c r="C26" s="248">
        <v>153.65</v>
      </c>
      <c r="D26" s="249">
        <v>153.23333333333332</v>
      </c>
      <c r="E26" s="249">
        <v>151.11666666666665</v>
      </c>
      <c r="F26" s="249">
        <v>148.58333333333331</v>
      </c>
      <c r="G26" s="249">
        <v>146.46666666666664</v>
      </c>
      <c r="H26" s="249">
        <v>155.76666666666665</v>
      </c>
      <c r="I26" s="249">
        <v>157.88333333333333</v>
      </c>
      <c r="J26" s="249">
        <v>160.41666666666666</v>
      </c>
      <c r="K26" s="248">
        <v>155.35</v>
      </c>
      <c r="L26" s="248">
        <v>150.69999999999999</v>
      </c>
      <c r="M26" s="248">
        <v>22.376100000000001</v>
      </c>
      <c r="N26" s="1"/>
      <c r="O26" s="1"/>
    </row>
    <row r="27" spans="1:15" ht="12.75" customHeight="1">
      <c r="A27" s="30">
        <v>17</v>
      </c>
      <c r="B27" s="227" t="s">
        <v>41</v>
      </c>
      <c r="C27" s="248">
        <v>304.14999999999998</v>
      </c>
      <c r="D27" s="249">
        <v>304.41666666666663</v>
      </c>
      <c r="E27" s="249">
        <v>301.13333333333327</v>
      </c>
      <c r="F27" s="249">
        <v>298.11666666666662</v>
      </c>
      <c r="G27" s="249">
        <v>294.83333333333326</v>
      </c>
      <c r="H27" s="249">
        <v>307.43333333333328</v>
      </c>
      <c r="I27" s="249">
        <v>310.71666666666658</v>
      </c>
      <c r="J27" s="249">
        <v>313.73333333333329</v>
      </c>
      <c r="K27" s="248">
        <v>307.7</v>
      </c>
      <c r="L27" s="248">
        <v>301.39999999999998</v>
      </c>
      <c r="M27" s="248">
        <v>10.61847</v>
      </c>
      <c r="N27" s="1"/>
      <c r="O27" s="1"/>
    </row>
    <row r="28" spans="1:15" ht="12.75" customHeight="1">
      <c r="A28" s="30">
        <v>18</v>
      </c>
      <c r="B28" s="227" t="s">
        <v>814</v>
      </c>
      <c r="C28" s="248">
        <v>455.8</v>
      </c>
      <c r="D28" s="249">
        <v>459.58333333333331</v>
      </c>
      <c r="E28" s="249">
        <v>451.21666666666664</v>
      </c>
      <c r="F28" s="249">
        <v>446.63333333333333</v>
      </c>
      <c r="G28" s="249">
        <v>438.26666666666665</v>
      </c>
      <c r="H28" s="249">
        <v>464.16666666666663</v>
      </c>
      <c r="I28" s="249">
        <v>472.5333333333333</v>
      </c>
      <c r="J28" s="249">
        <v>477.11666666666662</v>
      </c>
      <c r="K28" s="248">
        <v>467.95</v>
      </c>
      <c r="L28" s="248">
        <v>455</v>
      </c>
      <c r="M28" s="248">
        <v>0.52019000000000004</v>
      </c>
      <c r="N28" s="1"/>
      <c r="O28" s="1"/>
    </row>
    <row r="29" spans="1:15" ht="12.75" customHeight="1">
      <c r="A29" s="30">
        <v>19</v>
      </c>
      <c r="B29" s="227" t="s">
        <v>293</v>
      </c>
      <c r="C29" s="248">
        <v>359.1</v>
      </c>
      <c r="D29" s="249">
        <v>355.5333333333333</v>
      </c>
      <c r="E29" s="249">
        <v>347.66666666666663</v>
      </c>
      <c r="F29" s="249">
        <v>336.23333333333335</v>
      </c>
      <c r="G29" s="249">
        <v>328.36666666666667</v>
      </c>
      <c r="H29" s="249">
        <v>366.96666666666658</v>
      </c>
      <c r="I29" s="249">
        <v>374.83333333333326</v>
      </c>
      <c r="J29" s="249">
        <v>386.26666666666654</v>
      </c>
      <c r="K29" s="248">
        <v>363.4</v>
      </c>
      <c r="L29" s="248">
        <v>344.1</v>
      </c>
      <c r="M29" s="248">
        <v>6.77325</v>
      </c>
      <c r="N29" s="1"/>
      <c r="O29" s="1"/>
    </row>
    <row r="30" spans="1:15" ht="12.75" customHeight="1">
      <c r="A30" s="30">
        <v>20</v>
      </c>
      <c r="B30" s="227" t="s">
        <v>858</v>
      </c>
      <c r="C30" s="248">
        <v>886.2</v>
      </c>
      <c r="D30" s="249">
        <v>888.31666666666661</v>
      </c>
      <c r="E30" s="249">
        <v>881.93333333333317</v>
      </c>
      <c r="F30" s="249">
        <v>877.66666666666652</v>
      </c>
      <c r="G30" s="249">
        <v>871.28333333333308</v>
      </c>
      <c r="H30" s="249">
        <v>892.58333333333326</v>
      </c>
      <c r="I30" s="249">
        <v>898.9666666666667</v>
      </c>
      <c r="J30" s="249">
        <v>903.23333333333335</v>
      </c>
      <c r="K30" s="248">
        <v>894.7</v>
      </c>
      <c r="L30" s="248">
        <v>884.05</v>
      </c>
      <c r="M30" s="248">
        <v>0.56489999999999996</v>
      </c>
      <c r="N30" s="1"/>
      <c r="O30" s="1"/>
    </row>
    <row r="31" spans="1:15" ht="12.75" customHeight="1">
      <c r="A31" s="30">
        <v>21</v>
      </c>
      <c r="B31" s="227" t="s">
        <v>294</v>
      </c>
      <c r="C31" s="248">
        <v>1067.75</v>
      </c>
      <c r="D31" s="249">
        <v>1074.5166666666667</v>
      </c>
      <c r="E31" s="249">
        <v>1053.2333333333333</v>
      </c>
      <c r="F31" s="249">
        <v>1038.7166666666667</v>
      </c>
      <c r="G31" s="249">
        <v>1017.4333333333334</v>
      </c>
      <c r="H31" s="249">
        <v>1089.0333333333333</v>
      </c>
      <c r="I31" s="249">
        <v>1110.3166666666666</v>
      </c>
      <c r="J31" s="249">
        <v>1124.8333333333333</v>
      </c>
      <c r="K31" s="248">
        <v>1095.8</v>
      </c>
      <c r="L31" s="248">
        <v>1060</v>
      </c>
      <c r="M31" s="248">
        <v>2.8437899999999998</v>
      </c>
      <c r="N31" s="1"/>
      <c r="O31" s="1"/>
    </row>
    <row r="32" spans="1:15" ht="12.75" customHeight="1">
      <c r="A32" s="30">
        <v>22</v>
      </c>
      <c r="B32" s="227" t="s">
        <v>241</v>
      </c>
      <c r="C32" s="248">
        <v>1164.9000000000001</v>
      </c>
      <c r="D32" s="249">
        <v>1165.3166666666666</v>
      </c>
      <c r="E32" s="249">
        <v>1149.8333333333333</v>
      </c>
      <c r="F32" s="249">
        <v>1134.7666666666667</v>
      </c>
      <c r="G32" s="249">
        <v>1119.2833333333333</v>
      </c>
      <c r="H32" s="249">
        <v>1180.3833333333332</v>
      </c>
      <c r="I32" s="249">
        <v>1195.8666666666668</v>
      </c>
      <c r="J32" s="249">
        <v>1210.9333333333332</v>
      </c>
      <c r="K32" s="248">
        <v>1180.8</v>
      </c>
      <c r="L32" s="248">
        <v>1150.25</v>
      </c>
      <c r="M32" s="248">
        <v>0.45049</v>
      </c>
      <c r="N32" s="1"/>
      <c r="O32" s="1"/>
    </row>
    <row r="33" spans="1:15" ht="12.75" customHeight="1">
      <c r="A33" s="30">
        <v>23</v>
      </c>
      <c r="B33" s="227" t="s">
        <v>52</v>
      </c>
      <c r="C33" s="248">
        <v>576.70000000000005</v>
      </c>
      <c r="D33" s="249">
        <v>578.05000000000007</v>
      </c>
      <c r="E33" s="249">
        <v>572.60000000000014</v>
      </c>
      <c r="F33" s="249">
        <v>568.50000000000011</v>
      </c>
      <c r="G33" s="249">
        <v>563.05000000000018</v>
      </c>
      <c r="H33" s="249">
        <v>582.15000000000009</v>
      </c>
      <c r="I33" s="249">
        <v>587.60000000000014</v>
      </c>
      <c r="J33" s="249">
        <v>591.70000000000005</v>
      </c>
      <c r="K33" s="248">
        <v>583.5</v>
      </c>
      <c r="L33" s="248">
        <v>573.95000000000005</v>
      </c>
      <c r="M33" s="248">
        <v>0.25467000000000001</v>
      </c>
      <c r="N33" s="1"/>
      <c r="O33" s="1"/>
    </row>
    <row r="34" spans="1:15" ht="12.75" customHeight="1">
      <c r="A34" s="30">
        <v>24</v>
      </c>
      <c r="B34" s="227" t="s">
        <v>48</v>
      </c>
      <c r="C34" s="248">
        <v>3001.95</v>
      </c>
      <c r="D34" s="249">
        <v>3002.65</v>
      </c>
      <c r="E34" s="249">
        <v>2964.3</v>
      </c>
      <c r="F34" s="249">
        <v>2926.65</v>
      </c>
      <c r="G34" s="249">
        <v>2888.3</v>
      </c>
      <c r="H34" s="249">
        <v>3040.3</v>
      </c>
      <c r="I34" s="249">
        <v>3078.6499999999996</v>
      </c>
      <c r="J34" s="249">
        <v>3116.3</v>
      </c>
      <c r="K34" s="248">
        <v>3041</v>
      </c>
      <c r="L34" s="248">
        <v>2965</v>
      </c>
      <c r="M34" s="248">
        <v>1.16933</v>
      </c>
      <c r="N34" s="1"/>
      <c r="O34" s="1"/>
    </row>
    <row r="35" spans="1:15" ht="12.75" customHeight="1">
      <c r="A35" s="30">
        <v>25</v>
      </c>
      <c r="B35" s="227" t="s">
        <v>295</v>
      </c>
      <c r="C35" s="248">
        <v>2743.5</v>
      </c>
      <c r="D35" s="249">
        <v>2754.5833333333335</v>
      </c>
      <c r="E35" s="249">
        <v>2728.916666666667</v>
      </c>
      <c r="F35" s="249">
        <v>2714.3333333333335</v>
      </c>
      <c r="G35" s="249">
        <v>2688.666666666667</v>
      </c>
      <c r="H35" s="249">
        <v>2769.166666666667</v>
      </c>
      <c r="I35" s="249">
        <v>2794.8333333333339</v>
      </c>
      <c r="J35" s="249">
        <v>2809.416666666667</v>
      </c>
      <c r="K35" s="248">
        <v>2780.25</v>
      </c>
      <c r="L35" s="248">
        <v>2740</v>
      </c>
      <c r="M35" s="248">
        <v>0.17730000000000001</v>
      </c>
      <c r="N35" s="1"/>
      <c r="O35" s="1"/>
    </row>
    <row r="36" spans="1:15" ht="12.75" customHeight="1">
      <c r="A36" s="30">
        <v>26</v>
      </c>
      <c r="B36" s="227" t="s">
        <v>732</v>
      </c>
      <c r="C36" s="248">
        <v>430.65</v>
      </c>
      <c r="D36" s="249">
        <v>430.90000000000003</v>
      </c>
      <c r="E36" s="249">
        <v>424.30000000000007</v>
      </c>
      <c r="F36" s="249">
        <v>417.95000000000005</v>
      </c>
      <c r="G36" s="249">
        <v>411.35000000000008</v>
      </c>
      <c r="H36" s="249">
        <v>437.25000000000006</v>
      </c>
      <c r="I36" s="249">
        <v>443.85000000000008</v>
      </c>
      <c r="J36" s="249">
        <v>450.20000000000005</v>
      </c>
      <c r="K36" s="248">
        <v>437.5</v>
      </c>
      <c r="L36" s="248">
        <v>424.55</v>
      </c>
      <c r="M36" s="248">
        <v>2.8338299999999998</v>
      </c>
      <c r="N36" s="1"/>
      <c r="O36" s="1"/>
    </row>
    <row r="37" spans="1:15" ht="12.75" customHeight="1">
      <c r="A37" s="30">
        <v>27</v>
      </c>
      <c r="B37" s="227" t="s">
        <v>842</v>
      </c>
      <c r="C37" s="248">
        <v>16.95</v>
      </c>
      <c r="D37" s="249">
        <v>16.999999999999996</v>
      </c>
      <c r="E37" s="249">
        <v>16.599999999999994</v>
      </c>
      <c r="F37" s="249">
        <v>16.249999999999996</v>
      </c>
      <c r="G37" s="249">
        <v>15.849999999999994</v>
      </c>
      <c r="H37" s="249">
        <v>17.349999999999994</v>
      </c>
      <c r="I37" s="249">
        <v>17.749999999999993</v>
      </c>
      <c r="J37" s="249">
        <v>18.099999999999994</v>
      </c>
      <c r="K37" s="248">
        <v>17.399999999999999</v>
      </c>
      <c r="L37" s="248">
        <v>16.649999999999999</v>
      </c>
      <c r="M37" s="248">
        <v>15.879339999999999</v>
      </c>
      <c r="N37" s="1"/>
      <c r="O37" s="1"/>
    </row>
    <row r="38" spans="1:15" ht="12.75" customHeight="1">
      <c r="A38" s="30">
        <v>28</v>
      </c>
      <c r="B38" s="227" t="s">
        <v>50</v>
      </c>
      <c r="C38" s="248">
        <v>645.79999999999995</v>
      </c>
      <c r="D38" s="249">
        <v>646.7166666666667</v>
      </c>
      <c r="E38" s="249">
        <v>639.23333333333335</v>
      </c>
      <c r="F38" s="249">
        <v>632.66666666666663</v>
      </c>
      <c r="G38" s="249">
        <v>625.18333333333328</v>
      </c>
      <c r="H38" s="249">
        <v>653.28333333333342</v>
      </c>
      <c r="I38" s="249">
        <v>660.76666666666677</v>
      </c>
      <c r="J38" s="249">
        <v>667.33333333333348</v>
      </c>
      <c r="K38" s="248">
        <v>654.20000000000005</v>
      </c>
      <c r="L38" s="248">
        <v>640.15</v>
      </c>
      <c r="M38" s="248">
        <v>3.8707799999999999</v>
      </c>
      <c r="N38" s="1"/>
      <c r="O38" s="1"/>
    </row>
    <row r="39" spans="1:15" ht="12.75" customHeight="1">
      <c r="A39" s="30">
        <v>29</v>
      </c>
      <c r="B39" s="227" t="s">
        <v>296</v>
      </c>
      <c r="C39" s="248">
        <v>1948.65</v>
      </c>
      <c r="D39" s="249">
        <v>1958.0333333333335</v>
      </c>
      <c r="E39" s="249">
        <v>1936.416666666667</v>
      </c>
      <c r="F39" s="249">
        <v>1924.1833333333334</v>
      </c>
      <c r="G39" s="249">
        <v>1902.5666666666668</v>
      </c>
      <c r="H39" s="249">
        <v>1970.2666666666671</v>
      </c>
      <c r="I39" s="249">
        <v>1991.8833333333334</v>
      </c>
      <c r="J39" s="249">
        <v>2004.1166666666672</v>
      </c>
      <c r="K39" s="248">
        <v>1979.65</v>
      </c>
      <c r="L39" s="248">
        <v>1945.8</v>
      </c>
      <c r="M39" s="248">
        <v>0.66241000000000005</v>
      </c>
      <c r="N39" s="1"/>
      <c r="O39" s="1"/>
    </row>
    <row r="40" spans="1:15" ht="12.75" customHeight="1">
      <c r="A40" s="30">
        <v>30</v>
      </c>
      <c r="B40" s="227" t="s">
        <v>51</v>
      </c>
      <c r="C40" s="248">
        <v>560.1</v>
      </c>
      <c r="D40" s="249">
        <v>559.73333333333323</v>
      </c>
      <c r="E40" s="249">
        <v>554.46666666666647</v>
      </c>
      <c r="F40" s="249">
        <v>548.83333333333326</v>
      </c>
      <c r="G40" s="249">
        <v>543.56666666666649</v>
      </c>
      <c r="H40" s="249">
        <v>565.36666666666645</v>
      </c>
      <c r="I40" s="249">
        <v>570.6333333333331</v>
      </c>
      <c r="J40" s="249">
        <v>576.26666666666642</v>
      </c>
      <c r="K40" s="248">
        <v>565</v>
      </c>
      <c r="L40" s="248">
        <v>554.1</v>
      </c>
      <c r="M40" s="248">
        <v>23.142969999999998</v>
      </c>
      <c r="N40" s="1"/>
      <c r="O40" s="1"/>
    </row>
    <row r="41" spans="1:15" ht="12.75" customHeight="1">
      <c r="A41" s="30">
        <v>31</v>
      </c>
      <c r="B41" s="227" t="s">
        <v>793</v>
      </c>
      <c r="C41" s="248">
        <v>1368.5</v>
      </c>
      <c r="D41" s="249">
        <v>1389.45</v>
      </c>
      <c r="E41" s="249">
        <v>1338.95</v>
      </c>
      <c r="F41" s="249">
        <v>1309.4000000000001</v>
      </c>
      <c r="G41" s="249">
        <v>1258.9000000000001</v>
      </c>
      <c r="H41" s="249">
        <v>1419</v>
      </c>
      <c r="I41" s="249">
        <v>1469.5</v>
      </c>
      <c r="J41" s="249">
        <v>1499.05</v>
      </c>
      <c r="K41" s="248">
        <v>1439.95</v>
      </c>
      <c r="L41" s="248">
        <v>1359.9</v>
      </c>
      <c r="M41" s="248">
        <v>6.3177399999999997</v>
      </c>
      <c r="N41" s="1"/>
      <c r="O41" s="1"/>
    </row>
    <row r="42" spans="1:15" ht="12.75" customHeight="1">
      <c r="A42" s="30">
        <v>32</v>
      </c>
      <c r="B42" s="227" t="s">
        <v>761</v>
      </c>
      <c r="C42" s="248">
        <v>685.25</v>
      </c>
      <c r="D42" s="249">
        <v>685.35</v>
      </c>
      <c r="E42" s="249">
        <v>679.90000000000009</v>
      </c>
      <c r="F42" s="249">
        <v>674.55000000000007</v>
      </c>
      <c r="G42" s="249">
        <v>669.10000000000014</v>
      </c>
      <c r="H42" s="249">
        <v>690.7</v>
      </c>
      <c r="I42" s="249">
        <v>696.15000000000009</v>
      </c>
      <c r="J42" s="249">
        <v>701.5</v>
      </c>
      <c r="K42" s="248">
        <v>690.8</v>
      </c>
      <c r="L42" s="248">
        <v>680</v>
      </c>
      <c r="M42" s="248">
        <v>0.48236000000000001</v>
      </c>
      <c r="N42" s="1"/>
      <c r="O42" s="1"/>
    </row>
    <row r="43" spans="1:15" ht="12.75" customHeight="1">
      <c r="A43" s="30">
        <v>33</v>
      </c>
      <c r="B43" s="227" t="s">
        <v>53</v>
      </c>
      <c r="C43" s="248">
        <v>4596.6499999999996</v>
      </c>
      <c r="D43" s="249">
        <v>4584.45</v>
      </c>
      <c r="E43" s="249">
        <v>4552.45</v>
      </c>
      <c r="F43" s="249">
        <v>4508.25</v>
      </c>
      <c r="G43" s="249">
        <v>4476.25</v>
      </c>
      <c r="H43" s="249">
        <v>4628.6499999999996</v>
      </c>
      <c r="I43" s="249">
        <v>4660.6499999999996</v>
      </c>
      <c r="J43" s="249">
        <v>4704.8499999999995</v>
      </c>
      <c r="K43" s="248">
        <v>4616.45</v>
      </c>
      <c r="L43" s="248">
        <v>4540.25</v>
      </c>
      <c r="M43" s="248">
        <v>2.82355</v>
      </c>
      <c r="N43" s="1"/>
      <c r="O43" s="1"/>
    </row>
    <row r="44" spans="1:15" ht="12.75" customHeight="1">
      <c r="A44" s="30">
        <v>34</v>
      </c>
      <c r="B44" s="227" t="s">
        <v>54</v>
      </c>
      <c r="C44" s="248">
        <v>327.39999999999998</v>
      </c>
      <c r="D44" s="249">
        <v>325.08333333333331</v>
      </c>
      <c r="E44" s="249">
        <v>321.31666666666661</v>
      </c>
      <c r="F44" s="249">
        <v>315.23333333333329</v>
      </c>
      <c r="G44" s="249">
        <v>311.46666666666658</v>
      </c>
      <c r="H44" s="249">
        <v>331.16666666666663</v>
      </c>
      <c r="I44" s="249">
        <v>334.93333333333339</v>
      </c>
      <c r="J44" s="249">
        <v>341.01666666666665</v>
      </c>
      <c r="K44" s="248">
        <v>328.85</v>
      </c>
      <c r="L44" s="248">
        <v>319</v>
      </c>
      <c r="M44" s="248">
        <v>22.333919999999999</v>
      </c>
      <c r="N44" s="1"/>
      <c r="O44" s="1"/>
    </row>
    <row r="45" spans="1:15" ht="12.75" customHeight="1">
      <c r="A45" s="30">
        <v>35</v>
      </c>
      <c r="B45" s="227" t="s">
        <v>815</v>
      </c>
      <c r="C45" s="248">
        <v>298.64999999999998</v>
      </c>
      <c r="D45" s="249">
        <v>299.3</v>
      </c>
      <c r="E45" s="249">
        <v>296.60000000000002</v>
      </c>
      <c r="F45" s="249">
        <v>294.55</v>
      </c>
      <c r="G45" s="249">
        <v>291.85000000000002</v>
      </c>
      <c r="H45" s="249">
        <v>301.35000000000002</v>
      </c>
      <c r="I45" s="249">
        <v>304.04999999999995</v>
      </c>
      <c r="J45" s="249">
        <v>306.10000000000002</v>
      </c>
      <c r="K45" s="248">
        <v>302</v>
      </c>
      <c r="L45" s="248">
        <v>297.25</v>
      </c>
      <c r="M45" s="248">
        <v>0.69769000000000003</v>
      </c>
      <c r="N45" s="1"/>
      <c r="O45" s="1"/>
    </row>
    <row r="46" spans="1:15" ht="12.75" customHeight="1">
      <c r="A46" s="30">
        <v>36</v>
      </c>
      <c r="B46" s="227" t="s">
        <v>297</v>
      </c>
      <c r="C46" s="248">
        <v>556.79999999999995</v>
      </c>
      <c r="D46" s="249">
        <v>554.78333333333342</v>
      </c>
      <c r="E46" s="249">
        <v>549.21666666666681</v>
      </c>
      <c r="F46" s="249">
        <v>541.63333333333344</v>
      </c>
      <c r="G46" s="249">
        <v>536.06666666666683</v>
      </c>
      <c r="H46" s="249">
        <v>562.36666666666679</v>
      </c>
      <c r="I46" s="249">
        <v>567.93333333333339</v>
      </c>
      <c r="J46" s="249">
        <v>575.51666666666677</v>
      </c>
      <c r="K46" s="248">
        <v>560.35</v>
      </c>
      <c r="L46" s="248">
        <v>547.20000000000005</v>
      </c>
      <c r="M46" s="248">
        <v>0.46817999999999999</v>
      </c>
      <c r="N46" s="1"/>
      <c r="O46" s="1"/>
    </row>
    <row r="47" spans="1:15" ht="12.75" customHeight="1">
      <c r="A47" s="30">
        <v>37</v>
      </c>
      <c r="B47" s="227" t="s">
        <v>55</v>
      </c>
      <c r="C47" s="248">
        <v>145.1</v>
      </c>
      <c r="D47" s="249">
        <v>144.38333333333333</v>
      </c>
      <c r="E47" s="249">
        <v>143.11666666666665</v>
      </c>
      <c r="F47" s="249">
        <v>141.13333333333333</v>
      </c>
      <c r="G47" s="249">
        <v>139.86666666666665</v>
      </c>
      <c r="H47" s="249">
        <v>146.36666666666665</v>
      </c>
      <c r="I47" s="249">
        <v>147.6333333333333</v>
      </c>
      <c r="J47" s="249">
        <v>149.61666666666665</v>
      </c>
      <c r="K47" s="248">
        <v>145.65</v>
      </c>
      <c r="L47" s="248">
        <v>142.4</v>
      </c>
      <c r="M47" s="248">
        <v>94.739040000000003</v>
      </c>
      <c r="N47" s="1"/>
      <c r="O47" s="1"/>
    </row>
    <row r="48" spans="1:15" ht="12.75" customHeight="1">
      <c r="A48" s="30">
        <v>38</v>
      </c>
      <c r="B48" s="227" t="s">
        <v>57</v>
      </c>
      <c r="C48" s="248">
        <v>3082.15</v>
      </c>
      <c r="D48" s="249">
        <v>3062.9333333333329</v>
      </c>
      <c r="E48" s="249">
        <v>3037.2166666666658</v>
      </c>
      <c r="F48" s="249">
        <v>2992.2833333333328</v>
      </c>
      <c r="G48" s="249">
        <v>2966.5666666666657</v>
      </c>
      <c r="H48" s="249">
        <v>3107.8666666666659</v>
      </c>
      <c r="I48" s="249">
        <v>3133.583333333333</v>
      </c>
      <c r="J48" s="249">
        <v>3178.516666666666</v>
      </c>
      <c r="K48" s="248">
        <v>3088.65</v>
      </c>
      <c r="L48" s="248">
        <v>3018</v>
      </c>
      <c r="M48" s="248">
        <v>7.3925700000000001</v>
      </c>
      <c r="N48" s="1"/>
      <c r="O48" s="1"/>
    </row>
    <row r="49" spans="1:15" ht="12.75" customHeight="1">
      <c r="A49" s="30">
        <v>39</v>
      </c>
      <c r="B49" s="227" t="s">
        <v>298</v>
      </c>
      <c r="C49" s="248">
        <v>228.6</v>
      </c>
      <c r="D49" s="249">
        <v>226.75</v>
      </c>
      <c r="E49" s="249">
        <v>223.75</v>
      </c>
      <c r="F49" s="249">
        <v>218.9</v>
      </c>
      <c r="G49" s="249">
        <v>215.9</v>
      </c>
      <c r="H49" s="249">
        <v>231.6</v>
      </c>
      <c r="I49" s="249">
        <v>234.6</v>
      </c>
      <c r="J49" s="249">
        <v>239.45</v>
      </c>
      <c r="K49" s="248">
        <v>229.75</v>
      </c>
      <c r="L49" s="248">
        <v>221.9</v>
      </c>
      <c r="M49" s="248">
        <v>3.1993299999999998</v>
      </c>
      <c r="N49" s="1"/>
      <c r="O49" s="1"/>
    </row>
    <row r="50" spans="1:15" ht="12.75" customHeight="1">
      <c r="A50" s="30">
        <v>40</v>
      </c>
      <c r="B50" s="227" t="s">
        <v>299</v>
      </c>
      <c r="C50" s="248">
        <v>3373.3</v>
      </c>
      <c r="D50" s="249">
        <v>3375.8833333333332</v>
      </c>
      <c r="E50" s="249">
        <v>3357.4166666666665</v>
      </c>
      <c r="F50" s="249">
        <v>3341.5333333333333</v>
      </c>
      <c r="G50" s="249">
        <v>3323.0666666666666</v>
      </c>
      <c r="H50" s="249">
        <v>3391.7666666666664</v>
      </c>
      <c r="I50" s="249">
        <v>3410.2333333333336</v>
      </c>
      <c r="J50" s="249">
        <v>3426.1166666666663</v>
      </c>
      <c r="K50" s="248">
        <v>3394.35</v>
      </c>
      <c r="L50" s="248">
        <v>3360</v>
      </c>
      <c r="M50" s="248">
        <v>2.878E-2</v>
      </c>
      <c r="N50" s="1"/>
      <c r="O50" s="1"/>
    </row>
    <row r="51" spans="1:15" ht="12.75" customHeight="1">
      <c r="A51" s="30">
        <v>41</v>
      </c>
      <c r="B51" s="227" t="s">
        <v>300</v>
      </c>
      <c r="C51" s="248">
        <v>2007.55</v>
      </c>
      <c r="D51" s="249">
        <v>2012.1666666666667</v>
      </c>
      <c r="E51" s="249">
        <v>1981.5333333333335</v>
      </c>
      <c r="F51" s="249">
        <v>1955.5166666666669</v>
      </c>
      <c r="G51" s="249">
        <v>1924.8833333333337</v>
      </c>
      <c r="H51" s="249">
        <v>2038.1833333333334</v>
      </c>
      <c r="I51" s="249">
        <v>2068.8166666666666</v>
      </c>
      <c r="J51" s="249">
        <v>2094.833333333333</v>
      </c>
      <c r="K51" s="248">
        <v>2042.8</v>
      </c>
      <c r="L51" s="248">
        <v>1986.15</v>
      </c>
      <c r="M51" s="248">
        <v>3.5934699999999999</v>
      </c>
      <c r="N51" s="1"/>
      <c r="O51" s="1"/>
    </row>
    <row r="52" spans="1:15" ht="12.75" customHeight="1">
      <c r="A52" s="30">
        <v>42</v>
      </c>
      <c r="B52" s="227" t="s">
        <v>301</v>
      </c>
      <c r="C52" s="248">
        <v>8235.85</v>
      </c>
      <c r="D52" s="249">
        <v>8167.7999999999993</v>
      </c>
      <c r="E52" s="249">
        <v>8085.5999999999985</v>
      </c>
      <c r="F52" s="249">
        <v>7935.3499999999995</v>
      </c>
      <c r="G52" s="249">
        <v>7853.1499999999987</v>
      </c>
      <c r="H52" s="249">
        <v>8318.0499999999993</v>
      </c>
      <c r="I52" s="249">
        <v>8400.25</v>
      </c>
      <c r="J52" s="249">
        <v>8550.4999999999982</v>
      </c>
      <c r="K52" s="248">
        <v>8250</v>
      </c>
      <c r="L52" s="248">
        <v>8017.55</v>
      </c>
      <c r="M52" s="248">
        <v>0.14888999999999999</v>
      </c>
      <c r="N52" s="1"/>
      <c r="O52" s="1"/>
    </row>
    <row r="53" spans="1:15" ht="12.75" customHeight="1">
      <c r="A53" s="30">
        <v>43</v>
      </c>
      <c r="B53" s="227" t="s">
        <v>60</v>
      </c>
      <c r="C53" s="248">
        <v>438.45</v>
      </c>
      <c r="D53" s="249">
        <v>437.93333333333334</v>
      </c>
      <c r="E53" s="249">
        <v>434.9666666666667</v>
      </c>
      <c r="F53" s="249">
        <v>431.48333333333335</v>
      </c>
      <c r="G53" s="249">
        <v>428.51666666666671</v>
      </c>
      <c r="H53" s="249">
        <v>441.41666666666669</v>
      </c>
      <c r="I53" s="249">
        <v>444.38333333333327</v>
      </c>
      <c r="J53" s="249">
        <v>447.86666666666667</v>
      </c>
      <c r="K53" s="248">
        <v>440.9</v>
      </c>
      <c r="L53" s="248">
        <v>434.45</v>
      </c>
      <c r="M53" s="248">
        <v>11.702070000000001</v>
      </c>
      <c r="N53" s="1"/>
      <c r="O53" s="1"/>
    </row>
    <row r="54" spans="1:15" ht="12.75" customHeight="1">
      <c r="A54" s="30">
        <v>44</v>
      </c>
      <c r="B54" s="227" t="s">
        <v>302</v>
      </c>
      <c r="C54" s="248">
        <v>389.8</v>
      </c>
      <c r="D54" s="249">
        <v>389.61666666666662</v>
      </c>
      <c r="E54" s="249">
        <v>387.03333333333325</v>
      </c>
      <c r="F54" s="249">
        <v>384.26666666666665</v>
      </c>
      <c r="G54" s="249">
        <v>381.68333333333328</v>
      </c>
      <c r="H54" s="249">
        <v>392.38333333333321</v>
      </c>
      <c r="I54" s="249">
        <v>394.96666666666658</v>
      </c>
      <c r="J54" s="249">
        <v>397.73333333333318</v>
      </c>
      <c r="K54" s="248">
        <v>392.2</v>
      </c>
      <c r="L54" s="248">
        <v>386.85</v>
      </c>
      <c r="M54" s="248">
        <v>1.2728699999999999</v>
      </c>
      <c r="N54" s="1"/>
      <c r="O54" s="1"/>
    </row>
    <row r="55" spans="1:15" ht="12.75" customHeight="1">
      <c r="A55" s="30">
        <v>45</v>
      </c>
      <c r="B55" s="227" t="s">
        <v>242</v>
      </c>
      <c r="C55" s="248">
        <v>4089.55</v>
      </c>
      <c r="D55" s="249">
        <v>4093.4333333333338</v>
      </c>
      <c r="E55" s="249">
        <v>4048.2666666666673</v>
      </c>
      <c r="F55" s="249">
        <v>4006.9833333333336</v>
      </c>
      <c r="G55" s="249">
        <v>3961.8166666666671</v>
      </c>
      <c r="H55" s="249">
        <v>4134.7166666666672</v>
      </c>
      <c r="I55" s="249">
        <v>4179.883333333335</v>
      </c>
      <c r="J55" s="249">
        <v>4221.1666666666679</v>
      </c>
      <c r="K55" s="248">
        <v>4138.6000000000004</v>
      </c>
      <c r="L55" s="248">
        <v>4052.15</v>
      </c>
      <c r="M55" s="248">
        <v>2.1779099999999998</v>
      </c>
      <c r="N55" s="1"/>
      <c r="O55" s="1"/>
    </row>
    <row r="56" spans="1:15" ht="12.75" customHeight="1">
      <c r="A56" s="30">
        <v>46</v>
      </c>
      <c r="B56" s="227" t="s">
        <v>61</v>
      </c>
      <c r="C56" s="248">
        <v>949.75</v>
      </c>
      <c r="D56" s="249">
        <v>947.65</v>
      </c>
      <c r="E56" s="249">
        <v>942.55</v>
      </c>
      <c r="F56" s="249">
        <v>935.35</v>
      </c>
      <c r="G56" s="249">
        <v>930.25</v>
      </c>
      <c r="H56" s="249">
        <v>954.84999999999991</v>
      </c>
      <c r="I56" s="249">
        <v>959.95</v>
      </c>
      <c r="J56" s="249">
        <v>967.14999999999986</v>
      </c>
      <c r="K56" s="248">
        <v>952.75</v>
      </c>
      <c r="L56" s="248">
        <v>940.45</v>
      </c>
      <c r="M56" s="248">
        <v>95.118179999999995</v>
      </c>
      <c r="N56" s="1"/>
      <c r="O56" s="1"/>
    </row>
    <row r="57" spans="1:15" ht="12" customHeight="1">
      <c r="A57" s="30">
        <v>47</v>
      </c>
      <c r="B57" s="227" t="s">
        <v>303</v>
      </c>
      <c r="C57" s="248">
        <v>2681.1</v>
      </c>
      <c r="D57" s="249">
        <v>2677.7666666666669</v>
      </c>
      <c r="E57" s="249">
        <v>2657.5333333333338</v>
      </c>
      <c r="F57" s="249">
        <v>2633.9666666666667</v>
      </c>
      <c r="G57" s="249">
        <v>2613.7333333333336</v>
      </c>
      <c r="H57" s="249">
        <v>2701.3333333333339</v>
      </c>
      <c r="I57" s="249">
        <v>2721.5666666666666</v>
      </c>
      <c r="J57" s="249">
        <v>2745.1333333333341</v>
      </c>
      <c r="K57" s="248">
        <v>2698</v>
      </c>
      <c r="L57" s="248">
        <v>2654.2</v>
      </c>
      <c r="M57" s="248">
        <v>0.25374999999999998</v>
      </c>
      <c r="N57" s="1"/>
      <c r="O57" s="1"/>
    </row>
    <row r="58" spans="1:15" ht="12.75" customHeight="1">
      <c r="A58" s="30">
        <v>48</v>
      </c>
      <c r="B58" s="227" t="s">
        <v>304</v>
      </c>
      <c r="C58" s="248">
        <v>579.79999999999995</v>
      </c>
      <c r="D58" s="249">
        <v>581.13333333333333</v>
      </c>
      <c r="E58" s="249">
        <v>575.51666666666665</v>
      </c>
      <c r="F58" s="249">
        <v>571.23333333333335</v>
      </c>
      <c r="G58" s="249">
        <v>565.61666666666667</v>
      </c>
      <c r="H58" s="249">
        <v>585.41666666666663</v>
      </c>
      <c r="I58" s="249">
        <v>591.03333333333319</v>
      </c>
      <c r="J58" s="249">
        <v>595.31666666666661</v>
      </c>
      <c r="K58" s="248">
        <v>586.75</v>
      </c>
      <c r="L58" s="248">
        <v>576.85</v>
      </c>
      <c r="M58" s="248">
        <v>4.6546099999999999</v>
      </c>
      <c r="N58" s="1"/>
      <c r="O58" s="1"/>
    </row>
    <row r="59" spans="1:15" ht="12.75" customHeight="1">
      <c r="A59" s="30">
        <v>49</v>
      </c>
      <c r="B59" s="227" t="s">
        <v>62</v>
      </c>
      <c r="C59" s="248">
        <v>3613.6</v>
      </c>
      <c r="D59" s="249">
        <v>3609.6666666666665</v>
      </c>
      <c r="E59" s="249">
        <v>3585.333333333333</v>
      </c>
      <c r="F59" s="249">
        <v>3557.0666666666666</v>
      </c>
      <c r="G59" s="249">
        <v>3532.7333333333331</v>
      </c>
      <c r="H59" s="249">
        <v>3637.9333333333329</v>
      </c>
      <c r="I59" s="249">
        <v>3662.266666666666</v>
      </c>
      <c r="J59" s="249">
        <v>3690.5333333333328</v>
      </c>
      <c r="K59" s="248">
        <v>3634</v>
      </c>
      <c r="L59" s="248">
        <v>3581.4</v>
      </c>
      <c r="M59" s="248">
        <v>1.52284</v>
      </c>
      <c r="N59" s="1"/>
      <c r="O59" s="1"/>
    </row>
    <row r="60" spans="1:15" ht="12.75" customHeight="1">
      <c r="A60" s="30">
        <v>50</v>
      </c>
      <c r="B60" s="227" t="s">
        <v>305</v>
      </c>
      <c r="C60" s="248">
        <v>1149.9000000000001</v>
      </c>
      <c r="D60" s="249">
        <v>1145.75</v>
      </c>
      <c r="E60" s="249">
        <v>1137.7</v>
      </c>
      <c r="F60" s="249">
        <v>1125.5</v>
      </c>
      <c r="G60" s="249">
        <v>1117.45</v>
      </c>
      <c r="H60" s="249">
        <v>1157.95</v>
      </c>
      <c r="I60" s="249">
        <v>1166.0000000000002</v>
      </c>
      <c r="J60" s="249">
        <v>1178.2</v>
      </c>
      <c r="K60" s="248">
        <v>1153.8</v>
      </c>
      <c r="L60" s="248">
        <v>1133.55</v>
      </c>
      <c r="M60" s="248">
        <v>0.23905000000000001</v>
      </c>
      <c r="N60" s="1"/>
      <c r="O60" s="1"/>
    </row>
    <row r="61" spans="1:15" ht="12.75" customHeight="1">
      <c r="A61" s="30">
        <v>51</v>
      </c>
      <c r="B61" s="227" t="s">
        <v>65</v>
      </c>
      <c r="C61" s="248">
        <v>6642.85</v>
      </c>
      <c r="D61" s="249">
        <v>6642.2333333333336</v>
      </c>
      <c r="E61" s="249">
        <v>6585.6166666666668</v>
      </c>
      <c r="F61" s="249">
        <v>6528.3833333333332</v>
      </c>
      <c r="G61" s="249">
        <v>6471.7666666666664</v>
      </c>
      <c r="H61" s="249">
        <v>6699.4666666666672</v>
      </c>
      <c r="I61" s="249">
        <v>6756.0833333333339</v>
      </c>
      <c r="J61" s="249">
        <v>6813.3166666666675</v>
      </c>
      <c r="K61" s="248">
        <v>6698.85</v>
      </c>
      <c r="L61" s="248">
        <v>6585</v>
      </c>
      <c r="M61" s="248">
        <v>6.0771600000000001</v>
      </c>
      <c r="N61" s="1"/>
      <c r="O61" s="1"/>
    </row>
    <row r="62" spans="1:15" ht="12.75" customHeight="1">
      <c r="A62" s="30">
        <v>52</v>
      </c>
      <c r="B62" s="227" t="s">
        <v>64</v>
      </c>
      <c r="C62" s="248">
        <v>1615.65</v>
      </c>
      <c r="D62" s="249">
        <v>1609.0666666666666</v>
      </c>
      <c r="E62" s="249">
        <v>1599.6333333333332</v>
      </c>
      <c r="F62" s="249">
        <v>1583.6166666666666</v>
      </c>
      <c r="G62" s="249">
        <v>1574.1833333333332</v>
      </c>
      <c r="H62" s="249">
        <v>1625.0833333333333</v>
      </c>
      <c r="I62" s="249">
        <v>1634.5166666666667</v>
      </c>
      <c r="J62" s="249">
        <v>1650.5333333333333</v>
      </c>
      <c r="K62" s="248">
        <v>1618.5</v>
      </c>
      <c r="L62" s="248">
        <v>1593.05</v>
      </c>
      <c r="M62" s="248">
        <v>8.6637699999999995</v>
      </c>
      <c r="N62" s="1"/>
      <c r="O62" s="1"/>
    </row>
    <row r="63" spans="1:15" ht="12.75" customHeight="1">
      <c r="A63" s="30">
        <v>53</v>
      </c>
      <c r="B63" s="227" t="s">
        <v>243</v>
      </c>
      <c r="C63" s="248">
        <v>6173.6</v>
      </c>
      <c r="D63" s="249">
        <v>6153.9000000000005</v>
      </c>
      <c r="E63" s="249">
        <v>6109.8000000000011</v>
      </c>
      <c r="F63" s="249">
        <v>6046.0000000000009</v>
      </c>
      <c r="G63" s="249">
        <v>6001.9000000000015</v>
      </c>
      <c r="H63" s="249">
        <v>6217.7000000000007</v>
      </c>
      <c r="I63" s="249">
        <v>6261.8000000000011</v>
      </c>
      <c r="J63" s="249">
        <v>6325.6</v>
      </c>
      <c r="K63" s="248">
        <v>6198</v>
      </c>
      <c r="L63" s="248">
        <v>6090.1</v>
      </c>
      <c r="M63" s="248">
        <v>0.92025000000000001</v>
      </c>
      <c r="N63" s="1"/>
      <c r="O63" s="1"/>
    </row>
    <row r="64" spans="1:15" ht="12.75" customHeight="1">
      <c r="A64" s="30">
        <v>54</v>
      </c>
      <c r="B64" s="227" t="s">
        <v>306</v>
      </c>
      <c r="C64" s="248">
        <v>2847.9</v>
      </c>
      <c r="D64" s="249">
        <v>2854.7333333333336</v>
      </c>
      <c r="E64" s="249">
        <v>2833.7666666666673</v>
      </c>
      <c r="F64" s="249">
        <v>2819.6333333333337</v>
      </c>
      <c r="G64" s="249">
        <v>2798.6666666666674</v>
      </c>
      <c r="H64" s="249">
        <v>2868.8666666666672</v>
      </c>
      <c r="I64" s="249">
        <v>2889.8333333333335</v>
      </c>
      <c r="J64" s="249">
        <v>2903.9666666666672</v>
      </c>
      <c r="K64" s="248">
        <v>2875.7</v>
      </c>
      <c r="L64" s="248">
        <v>2840.6</v>
      </c>
      <c r="M64" s="248">
        <v>0.11218</v>
      </c>
      <c r="N64" s="1"/>
      <c r="O64" s="1"/>
    </row>
    <row r="65" spans="1:15" ht="12.75" customHeight="1">
      <c r="A65" s="30">
        <v>55</v>
      </c>
      <c r="B65" s="227" t="s">
        <v>66</v>
      </c>
      <c r="C65" s="248">
        <v>2142.8000000000002</v>
      </c>
      <c r="D65" s="249">
        <v>2136.5166666666669</v>
      </c>
      <c r="E65" s="249">
        <v>2116.3333333333339</v>
      </c>
      <c r="F65" s="249">
        <v>2089.8666666666672</v>
      </c>
      <c r="G65" s="249">
        <v>2069.6833333333343</v>
      </c>
      <c r="H65" s="249">
        <v>2162.9833333333336</v>
      </c>
      <c r="I65" s="249">
        <v>2183.166666666667</v>
      </c>
      <c r="J65" s="249">
        <v>2209.6333333333332</v>
      </c>
      <c r="K65" s="248">
        <v>2156.6999999999998</v>
      </c>
      <c r="L65" s="248">
        <v>2110.0500000000002</v>
      </c>
      <c r="M65" s="248">
        <v>1.3573200000000001</v>
      </c>
      <c r="N65" s="1"/>
      <c r="O65" s="1"/>
    </row>
    <row r="66" spans="1:15" ht="12.75" customHeight="1">
      <c r="A66" s="30">
        <v>56</v>
      </c>
      <c r="B66" s="227" t="s">
        <v>307</v>
      </c>
      <c r="C66" s="248">
        <v>406.35</v>
      </c>
      <c r="D66" s="249">
        <v>400.2833333333333</v>
      </c>
      <c r="E66" s="249">
        <v>393.06666666666661</v>
      </c>
      <c r="F66" s="249">
        <v>379.7833333333333</v>
      </c>
      <c r="G66" s="249">
        <v>372.56666666666661</v>
      </c>
      <c r="H66" s="249">
        <v>413.56666666666661</v>
      </c>
      <c r="I66" s="249">
        <v>420.7833333333333</v>
      </c>
      <c r="J66" s="249">
        <v>434.06666666666661</v>
      </c>
      <c r="K66" s="248">
        <v>407.5</v>
      </c>
      <c r="L66" s="248">
        <v>387</v>
      </c>
      <c r="M66" s="248">
        <v>64.79504</v>
      </c>
      <c r="N66" s="1"/>
      <c r="O66" s="1"/>
    </row>
    <row r="67" spans="1:15" ht="12.75" customHeight="1">
      <c r="A67" s="30">
        <v>57</v>
      </c>
      <c r="B67" s="227" t="s">
        <v>67</v>
      </c>
      <c r="C67" s="248">
        <v>243.35</v>
      </c>
      <c r="D67" s="249">
        <v>242.68333333333331</v>
      </c>
      <c r="E67" s="249">
        <v>240.21666666666661</v>
      </c>
      <c r="F67" s="249">
        <v>237.08333333333331</v>
      </c>
      <c r="G67" s="249">
        <v>234.61666666666662</v>
      </c>
      <c r="H67" s="249">
        <v>245.81666666666661</v>
      </c>
      <c r="I67" s="249">
        <v>248.2833333333333</v>
      </c>
      <c r="J67" s="249">
        <v>251.4166666666666</v>
      </c>
      <c r="K67" s="248">
        <v>245.15</v>
      </c>
      <c r="L67" s="248">
        <v>239.55</v>
      </c>
      <c r="M67" s="248">
        <v>53.606679999999997</v>
      </c>
      <c r="N67" s="1"/>
      <c r="O67" s="1"/>
    </row>
    <row r="68" spans="1:15" ht="12.75" customHeight="1">
      <c r="A68" s="30">
        <v>58</v>
      </c>
      <c r="B68" s="227" t="s">
        <v>68</v>
      </c>
      <c r="C68" s="248">
        <v>183.65</v>
      </c>
      <c r="D68" s="249">
        <v>182.51666666666665</v>
      </c>
      <c r="E68" s="249">
        <v>180.2833333333333</v>
      </c>
      <c r="F68" s="249">
        <v>176.91666666666666</v>
      </c>
      <c r="G68" s="249">
        <v>174.68333333333331</v>
      </c>
      <c r="H68" s="249">
        <v>185.8833333333333</v>
      </c>
      <c r="I68" s="249">
        <v>188.11666666666665</v>
      </c>
      <c r="J68" s="249">
        <v>191.48333333333329</v>
      </c>
      <c r="K68" s="248">
        <v>184.75</v>
      </c>
      <c r="L68" s="248">
        <v>179.15</v>
      </c>
      <c r="M68" s="248">
        <v>175.22529</v>
      </c>
      <c r="N68" s="1"/>
      <c r="O68" s="1"/>
    </row>
    <row r="69" spans="1:15" ht="12.75" customHeight="1">
      <c r="A69" s="30">
        <v>59</v>
      </c>
      <c r="B69" s="227" t="s">
        <v>244</v>
      </c>
      <c r="C69" s="248">
        <v>88.5</v>
      </c>
      <c r="D69" s="249">
        <v>88.916666666666671</v>
      </c>
      <c r="E69" s="249">
        <v>87.033333333333346</v>
      </c>
      <c r="F69" s="249">
        <v>85.566666666666677</v>
      </c>
      <c r="G69" s="249">
        <v>83.683333333333351</v>
      </c>
      <c r="H69" s="249">
        <v>90.38333333333334</v>
      </c>
      <c r="I69" s="249">
        <v>92.266666666666666</v>
      </c>
      <c r="J69" s="249">
        <v>93.733333333333334</v>
      </c>
      <c r="K69" s="248">
        <v>90.8</v>
      </c>
      <c r="L69" s="248">
        <v>87.45</v>
      </c>
      <c r="M69" s="248">
        <v>159.66771</v>
      </c>
      <c r="N69" s="1"/>
      <c r="O69" s="1"/>
    </row>
    <row r="70" spans="1:15" ht="12.75" customHeight="1">
      <c r="A70" s="30">
        <v>60</v>
      </c>
      <c r="B70" s="227" t="s">
        <v>308</v>
      </c>
      <c r="C70" s="248">
        <v>32.9</v>
      </c>
      <c r="D70" s="249">
        <v>33.016666666666673</v>
      </c>
      <c r="E70" s="249">
        <v>32.033333333333346</v>
      </c>
      <c r="F70" s="249">
        <v>31.166666666666671</v>
      </c>
      <c r="G70" s="249">
        <v>30.183333333333344</v>
      </c>
      <c r="H70" s="249">
        <v>33.883333333333347</v>
      </c>
      <c r="I70" s="249">
        <v>34.866666666666681</v>
      </c>
      <c r="J70" s="249">
        <v>35.733333333333348</v>
      </c>
      <c r="K70" s="248">
        <v>34</v>
      </c>
      <c r="L70" s="248">
        <v>32.15</v>
      </c>
      <c r="M70" s="248">
        <v>504.40715999999998</v>
      </c>
      <c r="N70" s="1"/>
      <c r="O70" s="1"/>
    </row>
    <row r="71" spans="1:15" ht="12.75" customHeight="1">
      <c r="A71" s="30">
        <v>61</v>
      </c>
      <c r="B71" s="227" t="s">
        <v>69</v>
      </c>
      <c r="C71" s="248">
        <v>1643.4</v>
      </c>
      <c r="D71" s="249">
        <v>1647.1166666666668</v>
      </c>
      <c r="E71" s="249">
        <v>1628.2333333333336</v>
      </c>
      <c r="F71" s="249">
        <v>1613.0666666666668</v>
      </c>
      <c r="G71" s="249">
        <v>1594.1833333333336</v>
      </c>
      <c r="H71" s="249">
        <v>1662.2833333333335</v>
      </c>
      <c r="I71" s="249">
        <v>1681.1666666666667</v>
      </c>
      <c r="J71" s="249">
        <v>1696.3333333333335</v>
      </c>
      <c r="K71" s="248">
        <v>1666</v>
      </c>
      <c r="L71" s="248">
        <v>1631.95</v>
      </c>
      <c r="M71" s="248">
        <v>6.9105999999999996</v>
      </c>
      <c r="N71" s="1"/>
      <c r="O71" s="1"/>
    </row>
    <row r="72" spans="1:15" ht="12.75" customHeight="1">
      <c r="A72" s="30">
        <v>62</v>
      </c>
      <c r="B72" s="227" t="s">
        <v>309</v>
      </c>
      <c r="C72" s="248">
        <v>4676.05</v>
      </c>
      <c r="D72" s="249">
        <v>4711.9833333333336</v>
      </c>
      <c r="E72" s="249">
        <v>4624.1166666666668</v>
      </c>
      <c r="F72" s="249">
        <v>4572.1833333333334</v>
      </c>
      <c r="G72" s="249">
        <v>4484.3166666666666</v>
      </c>
      <c r="H72" s="249">
        <v>4763.916666666667</v>
      </c>
      <c r="I72" s="249">
        <v>4851.7833333333338</v>
      </c>
      <c r="J72" s="249">
        <v>4903.7166666666672</v>
      </c>
      <c r="K72" s="248">
        <v>4799.8500000000004</v>
      </c>
      <c r="L72" s="248">
        <v>4660.05</v>
      </c>
      <c r="M72" s="248">
        <v>7.8200000000000006E-2</v>
      </c>
      <c r="N72" s="1"/>
      <c r="O72" s="1"/>
    </row>
    <row r="73" spans="1:15" ht="12.75" customHeight="1">
      <c r="A73" s="30">
        <v>63</v>
      </c>
      <c r="B73" s="227" t="s">
        <v>72</v>
      </c>
      <c r="C73" s="248">
        <v>591.85</v>
      </c>
      <c r="D73" s="249">
        <v>589.51666666666665</v>
      </c>
      <c r="E73" s="249">
        <v>586.0333333333333</v>
      </c>
      <c r="F73" s="249">
        <v>580.2166666666667</v>
      </c>
      <c r="G73" s="249">
        <v>576.73333333333335</v>
      </c>
      <c r="H73" s="249">
        <v>595.33333333333326</v>
      </c>
      <c r="I73" s="249">
        <v>598.81666666666661</v>
      </c>
      <c r="J73" s="249">
        <v>604.63333333333321</v>
      </c>
      <c r="K73" s="248">
        <v>593</v>
      </c>
      <c r="L73" s="248">
        <v>583.70000000000005</v>
      </c>
      <c r="M73" s="248">
        <v>4.6625399999999999</v>
      </c>
      <c r="N73" s="1"/>
      <c r="O73" s="1"/>
    </row>
    <row r="74" spans="1:15" ht="12.75" customHeight="1">
      <c r="A74" s="30">
        <v>64</v>
      </c>
      <c r="B74" s="227" t="s">
        <v>310</v>
      </c>
      <c r="C74" s="248">
        <v>924.05</v>
      </c>
      <c r="D74" s="249">
        <v>919.66666666666663</v>
      </c>
      <c r="E74" s="249">
        <v>911.63333333333321</v>
      </c>
      <c r="F74" s="249">
        <v>899.21666666666658</v>
      </c>
      <c r="G74" s="249">
        <v>891.18333333333317</v>
      </c>
      <c r="H74" s="249">
        <v>932.08333333333326</v>
      </c>
      <c r="I74" s="249">
        <v>940.11666666666679</v>
      </c>
      <c r="J74" s="249">
        <v>952.5333333333333</v>
      </c>
      <c r="K74" s="248">
        <v>927.7</v>
      </c>
      <c r="L74" s="248">
        <v>907.25</v>
      </c>
      <c r="M74" s="248">
        <v>3.3826200000000002</v>
      </c>
      <c r="N74" s="1"/>
      <c r="O74" s="1"/>
    </row>
    <row r="75" spans="1:15" ht="12.75" customHeight="1">
      <c r="A75" s="30">
        <v>65</v>
      </c>
      <c r="B75" s="227" t="s">
        <v>71</v>
      </c>
      <c r="C75" s="248">
        <v>101.3</v>
      </c>
      <c r="D75" s="249">
        <v>100.63333333333333</v>
      </c>
      <c r="E75" s="249">
        <v>99.666666666666657</v>
      </c>
      <c r="F75" s="249">
        <v>98.033333333333331</v>
      </c>
      <c r="G75" s="249">
        <v>97.066666666666663</v>
      </c>
      <c r="H75" s="249">
        <v>102.26666666666665</v>
      </c>
      <c r="I75" s="249">
        <v>103.23333333333332</v>
      </c>
      <c r="J75" s="249">
        <v>104.86666666666665</v>
      </c>
      <c r="K75" s="248">
        <v>101.6</v>
      </c>
      <c r="L75" s="248">
        <v>99</v>
      </c>
      <c r="M75" s="248">
        <v>104.78941</v>
      </c>
      <c r="N75" s="1"/>
      <c r="O75" s="1"/>
    </row>
    <row r="76" spans="1:15" ht="12.75" customHeight="1">
      <c r="A76" s="30">
        <v>66</v>
      </c>
      <c r="B76" s="227" t="s">
        <v>73</v>
      </c>
      <c r="C76" s="248">
        <v>897.05</v>
      </c>
      <c r="D76" s="249">
        <v>890.69999999999993</v>
      </c>
      <c r="E76" s="249">
        <v>881.39999999999986</v>
      </c>
      <c r="F76" s="249">
        <v>865.74999999999989</v>
      </c>
      <c r="G76" s="249">
        <v>856.44999999999982</v>
      </c>
      <c r="H76" s="249">
        <v>906.34999999999991</v>
      </c>
      <c r="I76" s="249">
        <v>915.64999999999986</v>
      </c>
      <c r="J76" s="249">
        <v>931.3</v>
      </c>
      <c r="K76" s="248">
        <v>900</v>
      </c>
      <c r="L76" s="248">
        <v>875.05</v>
      </c>
      <c r="M76" s="248">
        <v>12.18798</v>
      </c>
      <c r="N76" s="1"/>
      <c r="O76" s="1"/>
    </row>
    <row r="77" spans="1:15" ht="12.75" customHeight="1">
      <c r="A77" s="30">
        <v>67</v>
      </c>
      <c r="B77" s="227" t="s">
        <v>76</v>
      </c>
      <c r="C77" s="248">
        <v>84</v>
      </c>
      <c r="D77" s="249">
        <v>83.283333333333331</v>
      </c>
      <c r="E77" s="249">
        <v>82.216666666666669</v>
      </c>
      <c r="F77" s="249">
        <v>80.433333333333337</v>
      </c>
      <c r="G77" s="249">
        <v>79.366666666666674</v>
      </c>
      <c r="H77" s="249">
        <v>85.066666666666663</v>
      </c>
      <c r="I77" s="249">
        <v>86.133333333333326</v>
      </c>
      <c r="J77" s="249">
        <v>87.916666666666657</v>
      </c>
      <c r="K77" s="248">
        <v>84.35</v>
      </c>
      <c r="L77" s="248">
        <v>81.5</v>
      </c>
      <c r="M77" s="248">
        <v>184.5917</v>
      </c>
      <c r="N77" s="1"/>
      <c r="O77" s="1"/>
    </row>
    <row r="78" spans="1:15" ht="12.75" customHeight="1">
      <c r="A78" s="30">
        <v>68</v>
      </c>
      <c r="B78" s="227" t="s">
        <v>80</v>
      </c>
      <c r="C78" s="248">
        <v>340.25</v>
      </c>
      <c r="D78" s="249">
        <v>338.86666666666667</v>
      </c>
      <c r="E78" s="249">
        <v>335.63333333333333</v>
      </c>
      <c r="F78" s="249">
        <v>331.01666666666665</v>
      </c>
      <c r="G78" s="249">
        <v>327.7833333333333</v>
      </c>
      <c r="H78" s="249">
        <v>343.48333333333335</v>
      </c>
      <c r="I78" s="249">
        <v>346.7166666666667</v>
      </c>
      <c r="J78" s="249">
        <v>351.33333333333337</v>
      </c>
      <c r="K78" s="248">
        <v>342.1</v>
      </c>
      <c r="L78" s="248">
        <v>334.25</v>
      </c>
      <c r="M78" s="248">
        <v>28.071560000000002</v>
      </c>
      <c r="N78" s="1"/>
      <c r="O78" s="1"/>
    </row>
    <row r="79" spans="1:15" ht="12.75" customHeight="1">
      <c r="A79" s="30">
        <v>69</v>
      </c>
      <c r="B79" s="227" t="s">
        <v>859</v>
      </c>
      <c r="C79" s="248">
        <v>9994.2000000000007</v>
      </c>
      <c r="D79" s="249">
        <v>10021.733333333334</v>
      </c>
      <c r="E79" s="249">
        <v>9943.4666666666672</v>
      </c>
      <c r="F79" s="249">
        <v>9892.7333333333336</v>
      </c>
      <c r="G79" s="249">
        <v>9814.4666666666672</v>
      </c>
      <c r="H79" s="249">
        <v>10072.466666666667</v>
      </c>
      <c r="I79" s="249">
        <v>10150.733333333334</v>
      </c>
      <c r="J79" s="249">
        <v>10201.466666666667</v>
      </c>
      <c r="K79" s="248">
        <v>10100</v>
      </c>
      <c r="L79" s="248">
        <v>9971</v>
      </c>
      <c r="M79" s="248">
        <v>7.4400000000000004E-3</v>
      </c>
      <c r="N79" s="1"/>
      <c r="O79" s="1"/>
    </row>
    <row r="80" spans="1:15" ht="12.75" customHeight="1">
      <c r="A80" s="30">
        <v>70</v>
      </c>
      <c r="B80" s="227" t="s">
        <v>75</v>
      </c>
      <c r="C80" s="248">
        <v>828.95</v>
      </c>
      <c r="D80" s="249">
        <v>830.23333333333323</v>
      </c>
      <c r="E80" s="249">
        <v>820.71666666666647</v>
      </c>
      <c r="F80" s="249">
        <v>812.48333333333323</v>
      </c>
      <c r="G80" s="249">
        <v>802.96666666666647</v>
      </c>
      <c r="H80" s="249">
        <v>838.46666666666647</v>
      </c>
      <c r="I80" s="249">
        <v>847.98333333333312</v>
      </c>
      <c r="J80" s="249">
        <v>856.21666666666647</v>
      </c>
      <c r="K80" s="248">
        <v>839.75</v>
      </c>
      <c r="L80" s="248">
        <v>822</v>
      </c>
      <c r="M80" s="248">
        <v>28.288630000000001</v>
      </c>
      <c r="N80" s="1"/>
      <c r="O80" s="1"/>
    </row>
    <row r="81" spans="1:15" ht="12.75" customHeight="1">
      <c r="A81" s="30">
        <v>71</v>
      </c>
      <c r="B81" s="227" t="s">
        <v>77</v>
      </c>
      <c r="C81" s="248">
        <v>262.05</v>
      </c>
      <c r="D81" s="249">
        <v>261.68333333333334</v>
      </c>
      <c r="E81" s="249">
        <v>259.4666666666667</v>
      </c>
      <c r="F81" s="249">
        <v>256.88333333333338</v>
      </c>
      <c r="G81" s="249">
        <v>254.66666666666674</v>
      </c>
      <c r="H81" s="249">
        <v>264.26666666666665</v>
      </c>
      <c r="I81" s="249">
        <v>266.48333333333323</v>
      </c>
      <c r="J81" s="249">
        <v>269.06666666666661</v>
      </c>
      <c r="K81" s="248">
        <v>263.89999999999998</v>
      </c>
      <c r="L81" s="248">
        <v>259.10000000000002</v>
      </c>
      <c r="M81" s="248">
        <v>16.60191</v>
      </c>
      <c r="N81" s="1"/>
      <c r="O81" s="1"/>
    </row>
    <row r="82" spans="1:15" ht="12.75" customHeight="1">
      <c r="A82" s="30">
        <v>72</v>
      </c>
      <c r="B82" s="227" t="s">
        <v>311</v>
      </c>
      <c r="C82" s="248">
        <v>1035.8</v>
      </c>
      <c r="D82" s="249">
        <v>1040.7166666666667</v>
      </c>
      <c r="E82" s="249">
        <v>1022.4833333333333</v>
      </c>
      <c r="F82" s="249">
        <v>1009.1666666666667</v>
      </c>
      <c r="G82" s="249">
        <v>990.93333333333339</v>
      </c>
      <c r="H82" s="249">
        <v>1054.0333333333333</v>
      </c>
      <c r="I82" s="249">
        <v>1072.2666666666669</v>
      </c>
      <c r="J82" s="249">
        <v>1085.5833333333333</v>
      </c>
      <c r="K82" s="248">
        <v>1058.95</v>
      </c>
      <c r="L82" s="248">
        <v>1027.4000000000001</v>
      </c>
      <c r="M82" s="248">
        <v>0.68194999999999995</v>
      </c>
      <c r="N82" s="1"/>
      <c r="O82" s="1"/>
    </row>
    <row r="83" spans="1:15" ht="12.75" customHeight="1">
      <c r="A83" s="30">
        <v>73</v>
      </c>
      <c r="B83" s="227" t="s">
        <v>312</v>
      </c>
      <c r="C83" s="248">
        <v>298.85000000000002</v>
      </c>
      <c r="D83" s="249">
        <v>296.88333333333338</v>
      </c>
      <c r="E83" s="249">
        <v>293.96666666666675</v>
      </c>
      <c r="F83" s="249">
        <v>289.08333333333337</v>
      </c>
      <c r="G83" s="249">
        <v>286.16666666666674</v>
      </c>
      <c r="H83" s="249">
        <v>301.76666666666677</v>
      </c>
      <c r="I83" s="249">
        <v>304.68333333333339</v>
      </c>
      <c r="J83" s="249">
        <v>309.56666666666678</v>
      </c>
      <c r="K83" s="248">
        <v>299.8</v>
      </c>
      <c r="L83" s="248">
        <v>292</v>
      </c>
      <c r="M83" s="248">
        <v>18.936669999999999</v>
      </c>
      <c r="N83" s="1"/>
      <c r="O83" s="1"/>
    </row>
    <row r="84" spans="1:15" ht="12.75" customHeight="1">
      <c r="A84" s="30">
        <v>74</v>
      </c>
      <c r="B84" s="227" t="s">
        <v>313</v>
      </c>
      <c r="C84" s="248">
        <v>7740.3</v>
      </c>
      <c r="D84" s="249">
        <v>7717.5166666666664</v>
      </c>
      <c r="E84" s="249">
        <v>7648.0333333333328</v>
      </c>
      <c r="F84" s="249">
        <v>7555.7666666666664</v>
      </c>
      <c r="G84" s="249">
        <v>7486.2833333333328</v>
      </c>
      <c r="H84" s="249">
        <v>7809.7833333333328</v>
      </c>
      <c r="I84" s="249">
        <v>7879.2666666666664</v>
      </c>
      <c r="J84" s="249">
        <v>7971.5333333333328</v>
      </c>
      <c r="K84" s="248">
        <v>7787</v>
      </c>
      <c r="L84" s="248">
        <v>7625.25</v>
      </c>
      <c r="M84" s="248">
        <v>0.19777</v>
      </c>
      <c r="N84" s="1"/>
      <c r="O84" s="1"/>
    </row>
    <row r="85" spans="1:15" ht="12.75" customHeight="1">
      <c r="A85" s="30">
        <v>75</v>
      </c>
      <c r="B85" s="227" t="s">
        <v>314</v>
      </c>
      <c r="C85" s="248">
        <v>1243.9000000000001</v>
      </c>
      <c r="D85" s="249">
        <v>1238.3666666666668</v>
      </c>
      <c r="E85" s="249">
        <v>1224.8333333333335</v>
      </c>
      <c r="F85" s="249">
        <v>1205.7666666666667</v>
      </c>
      <c r="G85" s="249">
        <v>1192.2333333333333</v>
      </c>
      <c r="H85" s="249">
        <v>1257.4333333333336</v>
      </c>
      <c r="I85" s="249">
        <v>1270.9666666666669</v>
      </c>
      <c r="J85" s="249">
        <v>1290.0333333333338</v>
      </c>
      <c r="K85" s="248">
        <v>1251.9000000000001</v>
      </c>
      <c r="L85" s="248">
        <v>1219.3</v>
      </c>
      <c r="M85" s="248">
        <v>1.17317</v>
      </c>
      <c r="N85" s="1"/>
      <c r="O85" s="1"/>
    </row>
    <row r="86" spans="1:15" ht="12.75" customHeight="1">
      <c r="A86" s="30">
        <v>76</v>
      </c>
      <c r="B86" s="227" t="s">
        <v>245</v>
      </c>
      <c r="C86" s="248">
        <v>975.35</v>
      </c>
      <c r="D86" s="249">
        <v>981.69999999999993</v>
      </c>
      <c r="E86" s="249">
        <v>963.79999999999984</v>
      </c>
      <c r="F86" s="249">
        <v>952.24999999999989</v>
      </c>
      <c r="G86" s="249">
        <v>934.3499999999998</v>
      </c>
      <c r="H86" s="249">
        <v>993.24999999999989</v>
      </c>
      <c r="I86" s="249">
        <v>1011.15</v>
      </c>
      <c r="J86" s="249">
        <v>1022.6999999999999</v>
      </c>
      <c r="K86" s="248">
        <v>999.6</v>
      </c>
      <c r="L86" s="248">
        <v>970.15</v>
      </c>
      <c r="M86" s="248">
        <v>0.41493999999999998</v>
      </c>
      <c r="N86" s="1"/>
      <c r="O86" s="1"/>
    </row>
    <row r="87" spans="1:15" ht="12.75" customHeight="1">
      <c r="A87" s="30">
        <v>77</v>
      </c>
      <c r="B87" s="227" t="s">
        <v>816</v>
      </c>
      <c r="C87" s="248">
        <v>526.20000000000005</v>
      </c>
      <c r="D87" s="249">
        <v>525.51666666666677</v>
      </c>
      <c r="E87" s="249">
        <v>523.03333333333353</v>
      </c>
      <c r="F87" s="249">
        <v>519.86666666666679</v>
      </c>
      <c r="G87" s="249">
        <v>517.38333333333355</v>
      </c>
      <c r="H87" s="249">
        <v>528.68333333333351</v>
      </c>
      <c r="I87" s="249">
        <v>531.16666666666686</v>
      </c>
      <c r="J87" s="249">
        <v>534.33333333333348</v>
      </c>
      <c r="K87" s="248">
        <v>528</v>
      </c>
      <c r="L87" s="248">
        <v>522.35</v>
      </c>
      <c r="M87" s="248">
        <v>1.07911</v>
      </c>
      <c r="N87" s="1"/>
      <c r="O87" s="1"/>
    </row>
    <row r="88" spans="1:15" ht="12.75" customHeight="1">
      <c r="A88" s="30">
        <v>78</v>
      </c>
      <c r="B88" s="227" t="s">
        <v>78</v>
      </c>
      <c r="C88" s="248">
        <v>17601.2</v>
      </c>
      <c r="D88" s="249">
        <v>17557.083333333332</v>
      </c>
      <c r="E88" s="249">
        <v>17424.166666666664</v>
      </c>
      <c r="F88" s="249">
        <v>17247.133333333331</v>
      </c>
      <c r="G88" s="249">
        <v>17114.216666666664</v>
      </c>
      <c r="H88" s="249">
        <v>17734.116666666665</v>
      </c>
      <c r="I88" s="249">
        <v>17867.033333333329</v>
      </c>
      <c r="J88" s="249">
        <v>18044.066666666666</v>
      </c>
      <c r="K88" s="248">
        <v>17690</v>
      </c>
      <c r="L88" s="248">
        <v>17380.05</v>
      </c>
      <c r="M88" s="248">
        <v>0.25213000000000002</v>
      </c>
      <c r="N88" s="1"/>
      <c r="O88" s="1"/>
    </row>
    <row r="89" spans="1:15" ht="12.75" customHeight="1">
      <c r="A89" s="30">
        <v>79</v>
      </c>
      <c r="B89" s="227" t="s">
        <v>315</v>
      </c>
      <c r="C89" s="248">
        <v>448.4</v>
      </c>
      <c r="D89" s="249">
        <v>451.61666666666662</v>
      </c>
      <c r="E89" s="249">
        <v>443.78333333333325</v>
      </c>
      <c r="F89" s="249">
        <v>439.16666666666663</v>
      </c>
      <c r="G89" s="249">
        <v>431.33333333333326</v>
      </c>
      <c r="H89" s="249">
        <v>456.23333333333323</v>
      </c>
      <c r="I89" s="249">
        <v>464.06666666666661</v>
      </c>
      <c r="J89" s="249">
        <v>468.68333333333322</v>
      </c>
      <c r="K89" s="248">
        <v>459.45</v>
      </c>
      <c r="L89" s="248">
        <v>447</v>
      </c>
      <c r="M89" s="248">
        <v>2.9799699999999998</v>
      </c>
      <c r="N89" s="1"/>
      <c r="O89" s="1"/>
    </row>
    <row r="90" spans="1:15" ht="12.75" customHeight="1">
      <c r="A90" s="30">
        <v>80</v>
      </c>
      <c r="B90" s="227" t="s">
        <v>817</v>
      </c>
      <c r="C90" s="248">
        <v>32.549999999999997</v>
      </c>
      <c r="D90" s="249">
        <v>32.800000000000004</v>
      </c>
      <c r="E90" s="249">
        <v>31.750000000000007</v>
      </c>
      <c r="F90" s="249">
        <v>30.950000000000003</v>
      </c>
      <c r="G90" s="249">
        <v>29.900000000000006</v>
      </c>
      <c r="H90" s="249">
        <v>33.600000000000009</v>
      </c>
      <c r="I90" s="249">
        <v>34.650000000000006</v>
      </c>
      <c r="J90" s="249">
        <v>35.45000000000001</v>
      </c>
      <c r="K90" s="248">
        <v>33.85</v>
      </c>
      <c r="L90" s="248">
        <v>32</v>
      </c>
      <c r="M90" s="248">
        <v>117.38831</v>
      </c>
      <c r="N90" s="1"/>
      <c r="O90" s="1"/>
    </row>
    <row r="91" spans="1:15" ht="12.75" customHeight="1">
      <c r="A91" s="30">
        <v>81</v>
      </c>
      <c r="B91" s="227" t="s">
        <v>81</v>
      </c>
      <c r="C91" s="248">
        <v>4509.05</v>
      </c>
      <c r="D91" s="249">
        <v>4503.3499999999995</v>
      </c>
      <c r="E91" s="249">
        <v>4472.7499999999991</v>
      </c>
      <c r="F91" s="249">
        <v>4436.45</v>
      </c>
      <c r="G91" s="249">
        <v>4405.8499999999995</v>
      </c>
      <c r="H91" s="249">
        <v>4539.6499999999987</v>
      </c>
      <c r="I91" s="249">
        <v>4570.2499999999991</v>
      </c>
      <c r="J91" s="249">
        <v>4606.5499999999984</v>
      </c>
      <c r="K91" s="248">
        <v>4533.95</v>
      </c>
      <c r="L91" s="248">
        <v>4467.05</v>
      </c>
      <c r="M91" s="248">
        <v>2.06833</v>
      </c>
      <c r="N91" s="1"/>
      <c r="O91" s="1"/>
    </row>
    <row r="92" spans="1:15" ht="12.75" customHeight="1">
      <c r="A92" s="30">
        <v>82</v>
      </c>
      <c r="B92" s="227" t="s">
        <v>818</v>
      </c>
      <c r="C92" s="248">
        <v>1127.8</v>
      </c>
      <c r="D92" s="249">
        <v>1133.5333333333333</v>
      </c>
      <c r="E92" s="249">
        <v>1114.3666666666666</v>
      </c>
      <c r="F92" s="249">
        <v>1100.9333333333332</v>
      </c>
      <c r="G92" s="249">
        <v>1081.7666666666664</v>
      </c>
      <c r="H92" s="249">
        <v>1146.9666666666667</v>
      </c>
      <c r="I92" s="249">
        <v>1166.1333333333337</v>
      </c>
      <c r="J92" s="249">
        <v>1179.5666666666668</v>
      </c>
      <c r="K92" s="248">
        <v>1152.7</v>
      </c>
      <c r="L92" s="248">
        <v>1120.0999999999999</v>
      </c>
      <c r="M92" s="248">
        <v>0.68225999999999998</v>
      </c>
      <c r="N92" s="1"/>
      <c r="O92" s="1"/>
    </row>
    <row r="93" spans="1:15" ht="12.75" customHeight="1">
      <c r="A93" s="30">
        <v>83</v>
      </c>
      <c r="B93" s="227" t="s">
        <v>316</v>
      </c>
      <c r="C93" s="248">
        <v>516.6</v>
      </c>
      <c r="D93" s="249">
        <v>514.83333333333337</v>
      </c>
      <c r="E93" s="249">
        <v>511.76666666666677</v>
      </c>
      <c r="F93" s="249">
        <v>506.93333333333339</v>
      </c>
      <c r="G93" s="249">
        <v>503.86666666666679</v>
      </c>
      <c r="H93" s="249">
        <v>519.66666666666674</v>
      </c>
      <c r="I93" s="249">
        <v>522.73333333333335</v>
      </c>
      <c r="J93" s="249">
        <v>527.56666666666672</v>
      </c>
      <c r="K93" s="248">
        <v>517.9</v>
      </c>
      <c r="L93" s="248">
        <v>510</v>
      </c>
      <c r="M93" s="248">
        <v>0.51449</v>
      </c>
      <c r="N93" s="1"/>
      <c r="O93" s="1"/>
    </row>
    <row r="94" spans="1:15" ht="12.75" customHeight="1">
      <c r="A94" s="30">
        <v>84</v>
      </c>
      <c r="B94" s="227" t="s">
        <v>246</v>
      </c>
      <c r="C94" s="248">
        <v>78.95</v>
      </c>
      <c r="D94" s="249">
        <v>78.766666666666666</v>
      </c>
      <c r="E94" s="249">
        <v>77.883333333333326</v>
      </c>
      <c r="F94" s="249">
        <v>76.816666666666663</v>
      </c>
      <c r="G94" s="249">
        <v>75.933333333333323</v>
      </c>
      <c r="H94" s="249">
        <v>79.833333333333329</v>
      </c>
      <c r="I94" s="249">
        <v>80.716666666666683</v>
      </c>
      <c r="J94" s="249">
        <v>81.783333333333331</v>
      </c>
      <c r="K94" s="248">
        <v>79.650000000000006</v>
      </c>
      <c r="L94" s="248">
        <v>77.7</v>
      </c>
      <c r="M94" s="248">
        <v>21.415679999999998</v>
      </c>
      <c r="N94" s="1"/>
      <c r="O94" s="1"/>
    </row>
    <row r="95" spans="1:15" ht="12.75" customHeight="1">
      <c r="A95" s="30">
        <v>85</v>
      </c>
      <c r="B95" s="227" t="s">
        <v>775</v>
      </c>
      <c r="C95" s="248">
        <v>269.55</v>
      </c>
      <c r="D95" s="249">
        <v>271.26666666666665</v>
      </c>
      <c r="E95" s="249">
        <v>265.0333333333333</v>
      </c>
      <c r="F95" s="249">
        <v>260.51666666666665</v>
      </c>
      <c r="G95" s="249">
        <v>254.2833333333333</v>
      </c>
      <c r="H95" s="249">
        <v>275.7833333333333</v>
      </c>
      <c r="I95" s="249">
        <v>282.01666666666665</v>
      </c>
      <c r="J95" s="249">
        <v>286.5333333333333</v>
      </c>
      <c r="K95" s="248">
        <v>277.5</v>
      </c>
      <c r="L95" s="248">
        <v>266.75</v>
      </c>
      <c r="M95" s="248">
        <v>21.899570000000001</v>
      </c>
      <c r="N95" s="1"/>
      <c r="O95" s="1"/>
    </row>
    <row r="96" spans="1:15" ht="12.75" customHeight="1">
      <c r="A96" s="30">
        <v>86</v>
      </c>
      <c r="B96" s="227" t="s">
        <v>317</v>
      </c>
      <c r="C96" s="248">
        <v>2805.05</v>
      </c>
      <c r="D96" s="249">
        <v>2806.35</v>
      </c>
      <c r="E96" s="249">
        <v>2785.7</v>
      </c>
      <c r="F96" s="249">
        <v>2766.35</v>
      </c>
      <c r="G96" s="249">
        <v>2745.7</v>
      </c>
      <c r="H96" s="249">
        <v>2825.7</v>
      </c>
      <c r="I96" s="249">
        <v>2846.3500000000004</v>
      </c>
      <c r="J96" s="249">
        <v>2865.7</v>
      </c>
      <c r="K96" s="248">
        <v>2827</v>
      </c>
      <c r="L96" s="248">
        <v>2787</v>
      </c>
      <c r="M96" s="248">
        <v>0.48884</v>
      </c>
      <c r="N96" s="1"/>
      <c r="O96" s="1"/>
    </row>
    <row r="97" spans="1:15" ht="12.75" customHeight="1">
      <c r="A97" s="30">
        <v>87</v>
      </c>
      <c r="B97" s="227" t="s">
        <v>318</v>
      </c>
      <c r="C97" s="248">
        <v>270.3</v>
      </c>
      <c r="D97" s="249">
        <v>269.4666666666667</v>
      </c>
      <c r="E97" s="249">
        <v>263.88333333333338</v>
      </c>
      <c r="F97" s="249">
        <v>257.4666666666667</v>
      </c>
      <c r="G97" s="249">
        <v>251.88333333333338</v>
      </c>
      <c r="H97" s="249">
        <v>275.88333333333338</v>
      </c>
      <c r="I97" s="249">
        <v>281.46666666666664</v>
      </c>
      <c r="J97" s="249">
        <v>287.88333333333338</v>
      </c>
      <c r="K97" s="248">
        <v>275.05</v>
      </c>
      <c r="L97" s="248">
        <v>263.05</v>
      </c>
      <c r="M97" s="248">
        <v>11.58324</v>
      </c>
      <c r="N97" s="1"/>
      <c r="O97" s="1"/>
    </row>
    <row r="98" spans="1:15" ht="12.75" customHeight="1">
      <c r="A98" s="30">
        <v>88</v>
      </c>
      <c r="B98" s="227" t="s">
        <v>860</v>
      </c>
      <c r="C98" s="248">
        <v>421.85</v>
      </c>
      <c r="D98" s="249">
        <v>420.06666666666661</v>
      </c>
      <c r="E98" s="249">
        <v>410.43333333333322</v>
      </c>
      <c r="F98" s="249">
        <v>399.01666666666659</v>
      </c>
      <c r="G98" s="249">
        <v>389.38333333333321</v>
      </c>
      <c r="H98" s="249">
        <v>431.48333333333323</v>
      </c>
      <c r="I98" s="249">
        <v>441.11666666666667</v>
      </c>
      <c r="J98" s="249">
        <v>452.53333333333325</v>
      </c>
      <c r="K98" s="248">
        <v>429.7</v>
      </c>
      <c r="L98" s="248">
        <v>408.65</v>
      </c>
      <c r="M98" s="248">
        <v>7.4003199999999998</v>
      </c>
      <c r="N98" s="1"/>
      <c r="O98" s="1"/>
    </row>
    <row r="99" spans="1:15" ht="12.75" customHeight="1">
      <c r="A99" s="30">
        <v>89</v>
      </c>
      <c r="B99" s="227" t="s">
        <v>319</v>
      </c>
      <c r="C99" s="248">
        <v>546.25</v>
      </c>
      <c r="D99" s="249">
        <v>541.75</v>
      </c>
      <c r="E99" s="249">
        <v>535.5</v>
      </c>
      <c r="F99" s="249">
        <v>524.75</v>
      </c>
      <c r="G99" s="249">
        <v>518.5</v>
      </c>
      <c r="H99" s="249">
        <v>552.5</v>
      </c>
      <c r="I99" s="249">
        <v>558.75</v>
      </c>
      <c r="J99" s="249">
        <v>569.5</v>
      </c>
      <c r="K99" s="248">
        <v>548</v>
      </c>
      <c r="L99" s="248">
        <v>531</v>
      </c>
      <c r="M99" s="248">
        <v>8.5783000000000005</v>
      </c>
      <c r="N99" s="1"/>
      <c r="O99" s="1"/>
    </row>
    <row r="100" spans="1:15" ht="12.75" customHeight="1">
      <c r="A100" s="30">
        <v>90</v>
      </c>
      <c r="B100" s="227" t="s">
        <v>82</v>
      </c>
      <c r="C100" s="248">
        <v>322.14999999999998</v>
      </c>
      <c r="D100" s="249">
        <v>319.56666666666666</v>
      </c>
      <c r="E100" s="249">
        <v>315.13333333333333</v>
      </c>
      <c r="F100" s="249">
        <v>308.11666666666667</v>
      </c>
      <c r="G100" s="249">
        <v>303.68333333333334</v>
      </c>
      <c r="H100" s="249">
        <v>326.58333333333331</v>
      </c>
      <c r="I100" s="249">
        <v>331.01666666666659</v>
      </c>
      <c r="J100" s="249">
        <v>338.0333333333333</v>
      </c>
      <c r="K100" s="248">
        <v>324</v>
      </c>
      <c r="L100" s="248">
        <v>312.55</v>
      </c>
      <c r="M100" s="248">
        <v>78.912790000000001</v>
      </c>
      <c r="N100" s="1"/>
      <c r="O100" s="1"/>
    </row>
    <row r="101" spans="1:15" ht="12.75" customHeight="1">
      <c r="A101" s="30">
        <v>91</v>
      </c>
      <c r="B101" s="227" t="s">
        <v>320</v>
      </c>
      <c r="C101" s="248">
        <v>736.15</v>
      </c>
      <c r="D101" s="249">
        <v>733.48333333333323</v>
      </c>
      <c r="E101" s="249">
        <v>726.81666666666649</v>
      </c>
      <c r="F101" s="249">
        <v>717.48333333333323</v>
      </c>
      <c r="G101" s="249">
        <v>710.81666666666649</v>
      </c>
      <c r="H101" s="249">
        <v>742.81666666666649</v>
      </c>
      <c r="I101" s="249">
        <v>749.48333333333323</v>
      </c>
      <c r="J101" s="249">
        <v>758.81666666666649</v>
      </c>
      <c r="K101" s="248">
        <v>740.15</v>
      </c>
      <c r="L101" s="248">
        <v>724.15</v>
      </c>
      <c r="M101" s="248">
        <v>0.35604000000000002</v>
      </c>
      <c r="N101" s="1"/>
      <c r="O101" s="1"/>
    </row>
    <row r="102" spans="1:15" ht="12.75" customHeight="1">
      <c r="A102" s="30">
        <v>92</v>
      </c>
      <c r="B102" s="227" t="s">
        <v>321</v>
      </c>
      <c r="C102" s="248">
        <v>749.4</v>
      </c>
      <c r="D102" s="249">
        <v>748.30000000000007</v>
      </c>
      <c r="E102" s="249">
        <v>742.10000000000014</v>
      </c>
      <c r="F102" s="249">
        <v>734.80000000000007</v>
      </c>
      <c r="G102" s="249">
        <v>728.60000000000014</v>
      </c>
      <c r="H102" s="249">
        <v>755.60000000000014</v>
      </c>
      <c r="I102" s="249">
        <v>761.80000000000018</v>
      </c>
      <c r="J102" s="249">
        <v>769.10000000000014</v>
      </c>
      <c r="K102" s="248">
        <v>754.5</v>
      </c>
      <c r="L102" s="248">
        <v>741</v>
      </c>
      <c r="M102" s="248">
        <v>1.14557</v>
      </c>
      <c r="N102" s="1"/>
      <c r="O102" s="1"/>
    </row>
    <row r="103" spans="1:15" ht="12.75" customHeight="1">
      <c r="A103" s="30">
        <v>93</v>
      </c>
      <c r="B103" s="227" t="s">
        <v>322</v>
      </c>
      <c r="C103" s="248">
        <v>899.3</v>
      </c>
      <c r="D103" s="249">
        <v>900.20000000000016</v>
      </c>
      <c r="E103" s="249">
        <v>891.0500000000003</v>
      </c>
      <c r="F103" s="249">
        <v>882.80000000000018</v>
      </c>
      <c r="G103" s="249">
        <v>873.65000000000032</v>
      </c>
      <c r="H103" s="249">
        <v>908.45000000000027</v>
      </c>
      <c r="I103" s="249">
        <v>917.60000000000014</v>
      </c>
      <c r="J103" s="249">
        <v>925.85000000000025</v>
      </c>
      <c r="K103" s="248">
        <v>909.35</v>
      </c>
      <c r="L103" s="248">
        <v>891.95</v>
      </c>
      <c r="M103" s="248">
        <v>1.5129600000000001</v>
      </c>
      <c r="N103" s="1"/>
      <c r="O103" s="1"/>
    </row>
    <row r="104" spans="1:15" ht="12.75" customHeight="1">
      <c r="A104" s="30">
        <v>94</v>
      </c>
      <c r="B104" s="227" t="s">
        <v>247</v>
      </c>
      <c r="C104" s="248">
        <v>128.69999999999999</v>
      </c>
      <c r="D104" s="249">
        <v>128.6</v>
      </c>
      <c r="E104" s="249">
        <v>127.44999999999999</v>
      </c>
      <c r="F104" s="249">
        <v>126.19999999999999</v>
      </c>
      <c r="G104" s="249">
        <v>125.04999999999998</v>
      </c>
      <c r="H104" s="249">
        <v>129.85</v>
      </c>
      <c r="I104" s="249">
        <v>131.00000000000003</v>
      </c>
      <c r="J104" s="249">
        <v>132.25</v>
      </c>
      <c r="K104" s="248">
        <v>129.75</v>
      </c>
      <c r="L104" s="248">
        <v>127.35</v>
      </c>
      <c r="M104" s="248">
        <v>3.6247799999999999</v>
      </c>
      <c r="N104" s="1"/>
      <c r="O104" s="1"/>
    </row>
    <row r="105" spans="1:15" ht="12.75" customHeight="1">
      <c r="A105" s="30">
        <v>95</v>
      </c>
      <c r="B105" s="227" t="s">
        <v>323</v>
      </c>
      <c r="C105" s="248">
        <v>1762.7</v>
      </c>
      <c r="D105" s="249">
        <v>1776.3666666666668</v>
      </c>
      <c r="E105" s="249">
        <v>1736.8333333333335</v>
      </c>
      <c r="F105" s="249">
        <v>1710.9666666666667</v>
      </c>
      <c r="G105" s="249">
        <v>1671.4333333333334</v>
      </c>
      <c r="H105" s="249">
        <v>1802.2333333333336</v>
      </c>
      <c r="I105" s="249">
        <v>1841.7666666666669</v>
      </c>
      <c r="J105" s="249">
        <v>1867.6333333333337</v>
      </c>
      <c r="K105" s="248">
        <v>1815.9</v>
      </c>
      <c r="L105" s="248">
        <v>1750.5</v>
      </c>
      <c r="M105" s="248">
        <v>1.1172599999999999</v>
      </c>
      <c r="N105" s="1"/>
      <c r="O105" s="1"/>
    </row>
    <row r="106" spans="1:15" ht="12.75" customHeight="1">
      <c r="A106" s="30">
        <v>96</v>
      </c>
      <c r="B106" s="227" t="s">
        <v>324</v>
      </c>
      <c r="C106" s="248">
        <v>34.9</v>
      </c>
      <c r="D106" s="249">
        <v>35.383333333333333</v>
      </c>
      <c r="E106" s="249">
        <v>33.516666666666666</v>
      </c>
      <c r="F106" s="249">
        <v>32.133333333333333</v>
      </c>
      <c r="G106" s="249">
        <v>30.266666666666666</v>
      </c>
      <c r="H106" s="249">
        <v>36.766666666666666</v>
      </c>
      <c r="I106" s="249">
        <v>38.633333333333326</v>
      </c>
      <c r="J106" s="249">
        <v>40.016666666666666</v>
      </c>
      <c r="K106" s="248">
        <v>37.25</v>
      </c>
      <c r="L106" s="248">
        <v>34</v>
      </c>
      <c r="M106" s="248">
        <v>361.06060000000002</v>
      </c>
      <c r="N106" s="1"/>
      <c r="O106" s="1"/>
    </row>
    <row r="107" spans="1:15" ht="12.75" customHeight="1">
      <c r="A107" s="30">
        <v>97</v>
      </c>
      <c r="B107" s="227" t="s">
        <v>325</v>
      </c>
      <c r="C107" s="248">
        <v>1187.8499999999999</v>
      </c>
      <c r="D107" s="249">
        <v>1192.7</v>
      </c>
      <c r="E107" s="249">
        <v>1179.4000000000001</v>
      </c>
      <c r="F107" s="249">
        <v>1170.95</v>
      </c>
      <c r="G107" s="249">
        <v>1157.6500000000001</v>
      </c>
      <c r="H107" s="249">
        <v>1201.1500000000001</v>
      </c>
      <c r="I107" s="249">
        <v>1214.4499999999998</v>
      </c>
      <c r="J107" s="249">
        <v>1222.9000000000001</v>
      </c>
      <c r="K107" s="248">
        <v>1206</v>
      </c>
      <c r="L107" s="248">
        <v>1184.25</v>
      </c>
      <c r="M107" s="248">
        <v>2.0764</v>
      </c>
      <c r="N107" s="1"/>
      <c r="O107" s="1"/>
    </row>
    <row r="108" spans="1:15" ht="12.75" customHeight="1">
      <c r="A108" s="30">
        <v>98</v>
      </c>
      <c r="B108" s="227" t="s">
        <v>326</v>
      </c>
      <c r="C108" s="248">
        <v>524.4</v>
      </c>
      <c r="D108" s="249">
        <v>528.68333333333328</v>
      </c>
      <c r="E108" s="249">
        <v>518.71666666666658</v>
      </c>
      <c r="F108" s="249">
        <v>513.0333333333333</v>
      </c>
      <c r="G108" s="249">
        <v>503.06666666666661</v>
      </c>
      <c r="H108" s="249">
        <v>534.36666666666656</v>
      </c>
      <c r="I108" s="249">
        <v>544.33333333333326</v>
      </c>
      <c r="J108" s="249">
        <v>550.01666666666654</v>
      </c>
      <c r="K108" s="248">
        <v>538.65</v>
      </c>
      <c r="L108" s="248">
        <v>523</v>
      </c>
      <c r="M108" s="248">
        <v>1.72557</v>
      </c>
      <c r="N108" s="1"/>
      <c r="O108" s="1"/>
    </row>
    <row r="109" spans="1:15" ht="12.75" customHeight="1">
      <c r="A109" s="30">
        <v>99</v>
      </c>
      <c r="B109" s="227" t="s">
        <v>327</v>
      </c>
      <c r="C109" s="248">
        <v>749.45</v>
      </c>
      <c r="D109" s="249">
        <v>745.36666666666679</v>
      </c>
      <c r="E109" s="249">
        <v>736.78333333333353</v>
      </c>
      <c r="F109" s="249">
        <v>724.11666666666679</v>
      </c>
      <c r="G109" s="249">
        <v>715.53333333333353</v>
      </c>
      <c r="H109" s="249">
        <v>758.03333333333353</v>
      </c>
      <c r="I109" s="249">
        <v>766.61666666666679</v>
      </c>
      <c r="J109" s="249">
        <v>779.28333333333353</v>
      </c>
      <c r="K109" s="248">
        <v>753.95</v>
      </c>
      <c r="L109" s="248">
        <v>732.7</v>
      </c>
      <c r="M109" s="248">
        <v>1.4290099999999999</v>
      </c>
      <c r="N109" s="1"/>
      <c r="O109" s="1"/>
    </row>
    <row r="110" spans="1:15" ht="12.75" customHeight="1">
      <c r="A110" s="30">
        <v>100</v>
      </c>
      <c r="B110" s="227" t="s">
        <v>328</v>
      </c>
      <c r="C110" s="248">
        <v>5320.3</v>
      </c>
      <c r="D110" s="249">
        <v>5316.15</v>
      </c>
      <c r="E110" s="249">
        <v>5282.2999999999993</v>
      </c>
      <c r="F110" s="249">
        <v>5244.2999999999993</v>
      </c>
      <c r="G110" s="249">
        <v>5210.4499999999989</v>
      </c>
      <c r="H110" s="249">
        <v>5354.15</v>
      </c>
      <c r="I110" s="249">
        <v>5388</v>
      </c>
      <c r="J110" s="249">
        <v>5426</v>
      </c>
      <c r="K110" s="248">
        <v>5350</v>
      </c>
      <c r="L110" s="248">
        <v>5278.15</v>
      </c>
      <c r="M110" s="248">
        <v>0.15744</v>
      </c>
      <c r="N110" s="1"/>
      <c r="O110" s="1"/>
    </row>
    <row r="111" spans="1:15" ht="12.75" customHeight="1">
      <c r="A111" s="30">
        <v>101</v>
      </c>
      <c r="B111" s="227" t="s">
        <v>329</v>
      </c>
      <c r="C111" s="248">
        <v>348.1</v>
      </c>
      <c r="D111" s="249">
        <v>349.36666666666662</v>
      </c>
      <c r="E111" s="249">
        <v>344.28333333333325</v>
      </c>
      <c r="F111" s="249">
        <v>340.46666666666664</v>
      </c>
      <c r="G111" s="249">
        <v>335.38333333333327</v>
      </c>
      <c r="H111" s="249">
        <v>353.18333333333322</v>
      </c>
      <c r="I111" s="249">
        <v>358.26666666666659</v>
      </c>
      <c r="J111" s="249">
        <v>362.0833333333332</v>
      </c>
      <c r="K111" s="248">
        <v>354.45</v>
      </c>
      <c r="L111" s="248">
        <v>345.55</v>
      </c>
      <c r="M111" s="248">
        <v>0.42198000000000002</v>
      </c>
      <c r="N111" s="1"/>
      <c r="O111" s="1"/>
    </row>
    <row r="112" spans="1:15" ht="12.75" customHeight="1">
      <c r="A112" s="30">
        <v>102</v>
      </c>
      <c r="B112" s="227" t="s">
        <v>330</v>
      </c>
      <c r="C112" s="248">
        <v>305.75</v>
      </c>
      <c r="D112" s="249">
        <v>303.08333333333331</v>
      </c>
      <c r="E112" s="249">
        <v>299.16666666666663</v>
      </c>
      <c r="F112" s="249">
        <v>292.58333333333331</v>
      </c>
      <c r="G112" s="249">
        <v>288.66666666666663</v>
      </c>
      <c r="H112" s="249">
        <v>309.66666666666663</v>
      </c>
      <c r="I112" s="249">
        <v>313.58333333333326</v>
      </c>
      <c r="J112" s="249">
        <v>320.16666666666663</v>
      </c>
      <c r="K112" s="248">
        <v>307</v>
      </c>
      <c r="L112" s="248">
        <v>296.5</v>
      </c>
      <c r="M112" s="248">
        <v>27.320889999999999</v>
      </c>
      <c r="N112" s="1"/>
      <c r="O112" s="1"/>
    </row>
    <row r="113" spans="1:15" ht="12.75" customHeight="1">
      <c r="A113" s="30">
        <v>103</v>
      </c>
      <c r="B113" s="227" t="s">
        <v>819</v>
      </c>
      <c r="C113" s="248">
        <v>480.65</v>
      </c>
      <c r="D113" s="249">
        <v>466.41666666666669</v>
      </c>
      <c r="E113" s="249">
        <v>444.83333333333337</v>
      </c>
      <c r="F113" s="249">
        <v>409.01666666666671</v>
      </c>
      <c r="G113" s="249">
        <v>387.43333333333339</v>
      </c>
      <c r="H113" s="249">
        <v>502.23333333333335</v>
      </c>
      <c r="I113" s="249">
        <v>523.81666666666672</v>
      </c>
      <c r="J113" s="249">
        <v>559.63333333333333</v>
      </c>
      <c r="K113" s="248">
        <v>488</v>
      </c>
      <c r="L113" s="248">
        <v>430.6</v>
      </c>
      <c r="M113" s="248">
        <v>15.22846</v>
      </c>
      <c r="N113" s="1"/>
      <c r="O113" s="1"/>
    </row>
    <row r="114" spans="1:15" ht="12.75" customHeight="1">
      <c r="A114" s="30">
        <v>104</v>
      </c>
      <c r="B114" s="227" t="s">
        <v>331</v>
      </c>
      <c r="C114" s="248">
        <v>593.70000000000005</v>
      </c>
      <c r="D114" s="249">
        <v>593</v>
      </c>
      <c r="E114" s="249">
        <v>588.70000000000005</v>
      </c>
      <c r="F114" s="249">
        <v>583.70000000000005</v>
      </c>
      <c r="G114" s="249">
        <v>579.40000000000009</v>
      </c>
      <c r="H114" s="249">
        <v>598</v>
      </c>
      <c r="I114" s="249">
        <v>602.29999999999995</v>
      </c>
      <c r="J114" s="249">
        <v>607.29999999999995</v>
      </c>
      <c r="K114" s="248">
        <v>597.29999999999995</v>
      </c>
      <c r="L114" s="248">
        <v>588</v>
      </c>
      <c r="M114" s="248">
        <v>8.8569999999999996E-2</v>
      </c>
      <c r="N114" s="1"/>
      <c r="O114" s="1"/>
    </row>
    <row r="115" spans="1:15" ht="12.75" customHeight="1">
      <c r="A115" s="30">
        <v>105</v>
      </c>
      <c r="B115" s="227" t="s">
        <v>83</v>
      </c>
      <c r="C115" s="248">
        <v>747.05</v>
      </c>
      <c r="D115" s="249">
        <v>744.5333333333333</v>
      </c>
      <c r="E115" s="249">
        <v>739.11666666666656</v>
      </c>
      <c r="F115" s="249">
        <v>731.18333333333328</v>
      </c>
      <c r="G115" s="249">
        <v>725.76666666666654</v>
      </c>
      <c r="H115" s="249">
        <v>752.46666666666658</v>
      </c>
      <c r="I115" s="249">
        <v>757.88333333333333</v>
      </c>
      <c r="J115" s="249">
        <v>765.81666666666661</v>
      </c>
      <c r="K115" s="248">
        <v>749.95</v>
      </c>
      <c r="L115" s="248">
        <v>736.6</v>
      </c>
      <c r="M115" s="248">
        <v>7.3380700000000001</v>
      </c>
      <c r="N115" s="1"/>
      <c r="O115" s="1"/>
    </row>
    <row r="116" spans="1:15" ht="12.75" customHeight="1">
      <c r="A116" s="30">
        <v>106</v>
      </c>
      <c r="B116" s="227" t="s">
        <v>84</v>
      </c>
      <c r="C116" s="248">
        <v>1091.1500000000001</v>
      </c>
      <c r="D116" s="249">
        <v>1092.3333333333333</v>
      </c>
      <c r="E116" s="249">
        <v>1087.2666666666664</v>
      </c>
      <c r="F116" s="249">
        <v>1083.3833333333332</v>
      </c>
      <c r="G116" s="249">
        <v>1078.3166666666664</v>
      </c>
      <c r="H116" s="249">
        <v>1096.2166666666665</v>
      </c>
      <c r="I116" s="249">
        <v>1101.2833333333335</v>
      </c>
      <c r="J116" s="249">
        <v>1105.1666666666665</v>
      </c>
      <c r="K116" s="248">
        <v>1097.4000000000001</v>
      </c>
      <c r="L116" s="248">
        <v>1088.45</v>
      </c>
      <c r="M116" s="248">
        <v>7.9574800000000003</v>
      </c>
      <c r="N116" s="1"/>
      <c r="O116" s="1"/>
    </row>
    <row r="117" spans="1:15" ht="12.75" customHeight="1">
      <c r="A117" s="30">
        <v>107</v>
      </c>
      <c r="B117" s="227" t="s">
        <v>91</v>
      </c>
      <c r="C117" s="248">
        <v>188.8</v>
      </c>
      <c r="D117" s="249">
        <v>189.61666666666667</v>
      </c>
      <c r="E117" s="249">
        <v>185.28333333333336</v>
      </c>
      <c r="F117" s="249">
        <v>181.76666666666668</v>
      </c>
      <c r="G117" s="249">
        <v>177.43333333333337</v>
      </c>
      <c r="H117" s="249">
        <v>193.13333333333335</v>
      </c>
      <c r="I117" s="249">
        <v>197.46666666666667</v>
      </c>
      <c r="J117" s="249">
        <v>200.98333333333335</v>
      </c>
      <c r="K117" s="248">
        <v>193.95</v>
      </c>
      <c r="L117" s="248">
        <v>186.1</v>
      </c>
      <c r="M117" s="248">
        <v>22.433669999999999</v>
      </c>
      <c r="N117" s="1"/>
      <c r="O117" s="1"/>
    </row>
    <row r="118" spans="1:15" ht="12.75" customHeight="1">
      <c r="A118" s="30">
        <v>108</v>
      </c>
      <c r="B118" s="227" t="s">
        <v>809</v>
      </c>
      <c r="C118" s="248">
        <v>1495.95</v>
      </c>
      <c r="D118" s="249">
        <v>1495.3333333333333</v>
      </c>
      <c r="E118" s="249">
        <v>1482.6166666666666</v>
      </c>
      <c r="F118" s="249">
        <v>1469.2833333333333</v>
      </c>
      <c r="G118" s="249">
        <v>1456.5666666666666</v>
      </c>
      <c r="H118" s="249">
        <v>1508.6666666666665</v>
      </c>
      <c r="I118" s="249">
        <v>1521.3833333333332</v>
      </c>
      <c r="J118" s="249">
        <v>1534.7166666666665</v>
      </c>
      <c r="K118" s="248">
        <v>1508.05</v>
      </c>
      <c r="L118" s="248">
        <v>1482</v>
      </c>
      <c r="M118" s="248">
        <v>0.35581000000000002</v>
      </c>
      <c r="N118" s="1"/>
      <c r="O118" s="1"/>
    </row>
    <row r="119" spans="1:15" ht="12.75" customHeight="1">
      <c r="A119" s="30">
        <v>109</v>
      </c>
      <c r="B119" s="227" t="s">
        <v>85</v>
      </c>
      <c r="C119" s="248">
        <v>226.1</v>
      </c>
      <c r="D119" s="249">
        <v>225.45000000000002</v>
      </c>
      <c r="E119" s="249">
        <v>224.00000000000003</v>
      </c>
      <c r="F119" s="249">
        <v>221.9</v>
      </c>
      <c r="G119" s="249">
        <v>220.45000000000002</v>
      </c>
      <c r="H119" s="249">
        <v>227.55000000000004</v>
      </c>
      <c r="I119" s="249">
        <v>229.00000000000003</v>
      </c>
      <c r="J119" s="249">
        <v>231.10000000000005</v>
      </c>
      <c r="K119" s="248">
        <v>226.9</v>
      </c>
      <c r="L119" s="248">
        <v>223.35</v>
      </c>
      <c r="M119" s="248">
        <v>37.842709999999997</v>
      </c>
      <c r="N119" s="1"/>
      <c r="O119" s="1"/>
    </row>
    <row r="120" spans="1:15" ht="12.75" customHeight="1">
      <c r="A120" s="30">
        <v>110</v>
      </c>
      <c r="B120" s="227" t="s">
        <v>332</v>
      </c>
      <c r="C120" s="248">
        <v>622.25</v>
      </c>
      <c r="D120" s="249">
        <v>620.58333333333337</v>
      </c>
      <c r="E120" s="249">
        <v>611.16666666666674</v>
      </c>
      <c r="F120" s="249">
        <v>600.08333333333337</v>
      </c>
      <c r="G120" s="249">
        <v>590.66666666666674</v>
      </c>
      <c r="H120" s="249">
        <v>631.66666666666674</v>
      </c>
      <c r="I120" s="249">
        <v>641.08333333333348</v>
      </c>
      <c r="J120" s="249">
        <v>652.16666666666674</v>
      </c>
      <c r="K120" s="248">
        <v>630</v>
      </c>
      <c r="L120" s="248">
        <v>609.5</v>
      </c>
      <c r="M120" s="248">
        <v>13.06222</v>
      </c>
      <c r="N120" s="1"/>
      <c r="O120" s="1"/>
    </row>
    <row r="121" spans="1:15" ht="12.75" customHeight="1">
      <c r="A121" s="30">
        <v>111</v>
      </c>
      <c r="B121" s="227" t="s">
        <v>87</v>
      </c>
      <c r="C121" s="248">
        <v>3895.95</v>
      </c>
      <c r="D121" s="249">
        <v>3879.9166666666665</v>
      </c>
      <c r="E121" s="249">
        <v>3846.0333333333328</v>
      </c>
      <c r="F121" s="249">
        <v>3796.1166666666663</v>
      </c>
      <c r="G121" s="249">
        <v>3762.2333333333327</v>
      </c>
      <c r="H121" s="249">
        <v>3929.833333333333</v>
      </c>
      <c r="I121" s="249">
        <v>3963.7166666666672</v>
      </c>
      <c r="J121" s="249">
        <v>4013.6333333333332</v>
      </c>
      <c r="K121" s="248">
        <v>3913.8</v>
      </c>
      <c r="L121" s="248">
        <v>3830</v>
      </c>
      <c r="M121" s="248">
        <v>1.94228</v>
      </c>
      <c r="N121" s="1"/>
      <c r="O121" s="1"/>
    </row>
    <row r="122" spans="1:15" ht="12.75" customHeight="1">
      <c r="A122" s="30">
        <v>112</v>
      </c>
      <c r="B122" s="227" t="s">
        <v>88</v>
      </c>
      <c r="C122" s="248">
        <v>1597.15</v>
      </c>
      <c r="D122" s="249">
        <v>1594.6499999999999</v>
      </c>
      <c r="E122" s="249">
        <v>1587.5499999999997</v>
      </c>
      <c r="F122" s="249">
        <v>1577.9499999999998</v>
      </c>
      <c r="G122" s="249">
        <v>1570.8499999999997</v>
      </c>
      <c r="H122" s="249">
        <v>1604.2499999999998</v>
      </c>
      <c r="I122" s="249">
        <v>1611.3499999999997</v>
      </c>
      <c r="J122" s="249">
        <v>1620.9499999999998</v>
      </c>
      <c r="K122" s="248">
        <v>1601.75</v>
      </c>
      <c r="L122" s="248">
        <v>1585.05</v>
      </c>
      <c r="M122" s="248">
        <v>1.8900999999999999</v>
      </c>
      <c r="N122" s="1"/>
      <c r="O122" s="1"/>
    </row>
    <row r="123" spans="1:15" ht="12.75" customHeight="1">
      <c r="A123" s="30">
        <v>113</v>
      </c>
      <c r="B123" s="227" t="s">
        <v>333</v>
      </c>
      <c r="C123" s="248">
        <v>2194.6</v>
      </c>
      <c r="D123" s="249">
        <v>2194.7166666666667</v>
      </c>
      <c r="E123" s="249">
        <v>2182.2833333333333</v>
      </c>
      <c r="F123" s="249">
        <v>2169.9666666666667</v>
      </c>
      <c r="G123" s="249">
        <v>2157.5333333333333</v>
      </c>
      <c r="H123" s="249">
        <v>2207.0333333333333</v>
      </c>
      <c r="I123" s="249">
        <v>2219.4666666666667</v>
      </c>
      <c r="J123" s="249">
        <v>2231.7833333333333</v>
      </c>
      <c r="K123" s="248">
        <v>2207.15</v>
      </c>
      <c r="L123" s="248">
        <v>2182.4</v>
      </c>
      <c r="M123" s="248">
        <v>0.69420999999999999</v>
      </c>
      <c r="N123" s="1"/>
      <c r="O123" s="1"/>
    </row>
    <row r="124" spans="1:15" ht="12.75" customHeight="1">
      <c r="A124" s="30">
        <v>114</v>
      </c>
      <c r="B124" s="227" t="s">
        <v>89</v>
      </c>
      <c r="C124" s="248">
        <v>747.2</v>
      </c>
      <c r="D124" s="249">
        <v>743.86666666666667</v>
      </c>
      <c r="E124" s="249">
        <v>737.73333333333335</v>
      </c>
      <c r="F124" s="249">
        <v>728.26666666666665</v>
      </c>
      <c r="G124" s="249">
        <v>722.13333333333333</v>
      </c>
      <c r="H124" s="249">
        <v>753.33333333333337</v>
      </c>
      <c r="I124" s="249">
        <v>759.46666666666681</v>
      </c>
      <c r="J124" s="249">
        <v>768.93333333333339</v>
      </c>
      <c r="K124" s="248">
        <v>750</v>
      </c>
      <c r="L124" s="248">
        <v>734.4</v>
      </c>
      <c r="M124" s="248">
        <v>6.9958900000000002</v>
      </c>
      <c r="N124" s="1"/>
      <c r="O124" s="1"/>
    </row>
    <row r="125" spans="1:15" ht="12.75" customHeight="1">
      <c r="A125" s="30">
        <v>115</v>
      </c>
      <c r="B125" s="227" t="s">
        <v>90</v>
      </c>
      <c r="C125" s="248">
        <v>926.55</v>
      </c>
      <c r="D125" s="249">
        <v>928.58333333333337</v>
      </c>
      <c r="E125" s="249">
        <v>914.7166666666667</v>
      </c>
      <c r="F125" s="249">
        <v>902.88333333333333</v>
      </c>
      <c r="G125" s="249">
        <v>889.01666666666665</v>
      </c>
      <c r="H125" s="249">
        <v>940.41666666666674</v>
      </c>
      <c r="I125" s="249">
        <v>954.2833333333333</v>
      </c>
      <c r="J125" s="249">
        <v>966.11666666666679</v>
      </c>
      <c r="K125" s="248">
        <v>942.45</v>
      </c>
      <c r="L125" s="248">
        <v>916.75</v>
      </c>
      <c r="M125" s="248">
        <v>3.6505399999999999</v>
      </c>
      <c r="N125" s="1"/>
      <c r="O125" s="1"/>
    </row>
    <row r="126" spans="1:15" ht="12.75" customHeight="1">
      <c r="A126" s="30">
        <v>116</v>
      </c>
      <c r="B126" s="227" t="s">
        <v>334</v>
      </c>
      <c r="C126" s="248">
        <v>905.35</v>
      </c>
      <c r="D126" s="249">
        <v>902.76666666666677</v>
      </c>
      <c r="E126" s="249">
        <v>898.63333333333355</v>
      </c>
      <c r="F126" s="249">
        <v>891.91666666666674</v>
      </c>
      <c r="G126" s="249">
        <v>887.78333333333353</v>
      </c>
      <c r="H126" s="249">
        <v>909.48333333333358</v>
      </c>
      <c r="I126" s="249">
        <v>913.61666666666679</v>
      </c>
      <c r="J126" s="249">
        <v>920.3333333333336</v>
      </c>
      <c r="K126" s="248">
        <v>906.9</v>
      </c>
      <c r="L126" s="248">
        <v>896.05</v>
      </c>
      <c r="M126" s="248">
        <v>1.5306200000000001</v>
      </c>
      <c r="N126" s="1"/>
      <c r="O126" s="1"/>
    </row>
    <row r="127" spans="1:15" ht="12.75" customHeight="1">
      <c r="A127" s="30">
        <v>117</v>
      </c>
      <c r="B127" s="227" t="s">
        <v>248</v>
      </c>
      <c r="C127" s="248">
        <v>352.75</v>
      </c>
      <c r="D127" s="249">
        <v>350.91666666666669</v>
      </c>
      <c r="E127" s="249">
        <v>348.43333333333339</v>
      </c>
      <c r="F127" s="249">
        <v>344.11666666666673</v>
      </c>
      <c r="G127" s="249">
        <v>341.63333333333344</v>
      </c>
      <c r="H127" s="249">
        <v>355.23333333333335</v>
      </c>
      <c r="I127" s="249">
        <v>357.71666666666658</v>
      </c>
      <c r="J127" s="249">
        <v>362.0333333333333</v>
      </c>
      <c r="K127" s="248">
        <v>353.4</v>
      </c>
      <c r="L127" s="248">
        <v>346.6</v>
      </c>
      <c r="M127" s="248">
        <v>5.9047099999999997</v>
      </c>
      <c r="N127" s="1"/>
      <c r="O127" s="1"/>
    </row>
    <row r="128" spans="1:15" ht="12.75" customHeight="1">
      <c r="A128" s="30">
        <v>118</v>
      </c>
      <c r="B128" s="227" t="s">
        <v>92</v>
      </c>
      <c r="C128" s="248">
        <v>1489.8</v>
      </c>
      <c r="D128" s="249">
        <v>1477.6666666666667</v>
      </c>
      <c r="E128" s="249">
        <v>1462.3833333333334</v>
      </c>
      <c r="F128" s="249">
        <v>1434.9666666666667</v>
      </c>
      <c r="G128" s="249">
        <v>1419.6833333333334</v>
      </c>
      <c r="H128" s="249">
        <v>1505.0833333333335</v>
      </c>
      <c r="I128" s="249">
        <v>1520.3666666666668</v>
      </c>
      <c r="J128" s="249">
        <v>1547.7833333333335</v>
      </c>
      <c r="K128" s="248">
        <v>1492.95</v>
      </c>
      <c r="L128" s="248">
        <v>1450.25</v>
      </c>
      <c r="M128" s="248">
        <v>5.83277</v>
      </c>
      <c r="N128" s="1"/>
      <c r="O128" s="1"/>
    </row>
    <row r="129" spans="1:15" ht="12.75" customHeight="1">
      <c r="A129" s="30">
        <v>119</v>
      </c>
      <c r="B129" s="227" t="s">
        <v>335</v>
      </c>
      <c r="C129" s="248">
        <v>826.6</v>
      </c>
      <c r="D129" s="249">
        <v>833.15</v>
      </c>
      <c r="E129" s="249">
        <v>816.94999999999993</v>
      </c>
      <c r="F129" s="249">
        <v>807.3</v>
      </c>
      <c r="G129" s="249">
        <v>791.09999999999991</v>
      </c>
      <c r="H129" s="249">
        <v>842.8</v>
      </c>
      <c r="I129" s="249">
        <v>859</v>
      </c>
      <c r="J129" s="249">
        <v>868.65</v>
      </c>
      <c r="K129" s="248">
        <v>849.35</v>
      </c>
      <c r="L129" s="248">
        <v>823.5</v>
      </c>
      <c r="M129" s="248">
        <v>1.4395800000000001</v>
      </c>
      <c r="N129" s="1"/>
      <c r="O129" s="1"/>
    </row>
    <row r="130" spans="1:15" ht="12.75" customHeight="1">
      <c r="A130" s="30">
        <v>120</v>
      </c>
      <c r="B130" s="227" t="s">
        <v>337</v>
      </c>
      <c r="C130" s="248">
        <v>873.45</v>
      </c>
      <c r="D130" s="249">
        <v>870.88333333333333</v>
      </c>
      <c r="E130" s="249">
        <v>864.06666666666661</v>
      </c>
      <c r="F130" s="249">
        <v>854.68333333333328</v>
      </c>
      <c r="G130" s="249">
        <v>847.86666666666656</v>
      </c>
      <c r="H130" s="249">
        <v>880.26666666666665</v>
      </c>
      <c r="I130" s="249">
        <v>887.08333333333348</v>
      </c>
      <c r="J130" s="249">
        <v>896.4666666666667</v>
      </c>
      <c r="K130" s="248">
        <v>877.7</v>
      </c>
      <c r="L130" s="248">
        <v>861.5</v>
      </c>
      <c r="M130" s="248">
        <v>0.23721999999999999</v>
      </c>
      <c r="N130" s="1"/>
      <c r="O130" s="1"/>
    </row>
    <row r="131" spans="1:15" ht="12.75" customHeight="1">
      <c r="A131" s="30">
        <v>121</v>
      </c>
      <c r="B131" s="227" t="s">
        <v>97</v>
      </c>
      <c r="C131" s="248">
        <v>389.35</v>
      </c>
      <c r="D131" s="249">
        <v>389.01666666666665</v>
      </c>
      <c r="E131" s="249">
        <v>382.0333333333333</v>
      </c>
      <c r="F131" s="249">
        <v>374.71666666666664</v>
      </c>
      <c r="G131" s="249">
        <v>367.73333333333329</v>
      </c>
      <c r="H131" s="249">
        <v>396.33333333333331</v>
      </c>
      <c r="I131" s="249">
        <v>403.31666666666666</v>
      </c>
      <c r="J131" s="249">
        <v>410.63333333333333</v>
      </c>
      <c r="K131" s="248">
        <v>396</v>
      </c>
      <c r="L131" s="248">
        <v>381.7</v>
      </c>
      <c r="M131" s="248">
        <v>46.411990000000003</v>
      </c>
      <c r="N131" s="1"/>
      <c r="O131" s="1"/>
    </row>
    <row r="132" spans="1:15" ht="12.75" customHeight="1">
      <c r="A132" s="30">
        <v>122</v>
      </c>
      <c r="B132" s="227" t="s">
        <v>93</v>
      </c>
      <c r="C132" s="248">
        <v>579.5</v>
      </c>
      <c r="D132" s="249">
        <v>577.15</v>
      </c>
      <c r="E132" s="249">
        <v>571.9</v>
      </c>
      <c r="F132" s="249">
        <v>564.29999999999995</v>
      </c>
      <c r="G132" s="249">
        <v>559.04999999999995</v>
      </c>
      <c r="H132" s="249">
        <v>584.75</v>
      </c>
      <c r="I132" s="249">
        <v>590</v>
      </c>
      <c r="J132" s="249">
        <v>597.6</v>
      </c>
      <c r="K132" s="248">
        <v>582.4</v>
      </c>
      <c r="L132" s="248">
        <v>569.54999999999995</v>
      </c>
      <c r="M132" s="248">
        <v>83.003579999999999</v>
      </c>
      <c r="N132" s="1"/>
      <c r="O132" s="1"/>
    </row>
    <row r="133" spans="1:15" ht="12.75" customHeight="1">
      <c r="A133" s="30">
        <v>123</v>
      </c>
      <c r="B133" s="227" t="s">
        <v>249</v>
      </c>
      <c r="C133" s="248">
        <v>1858.05</v>
      </c>
      <c r="D133" s="249">
        <v>1867.6166666666666</v>
      </c>
      <c r="E133" s="249">
        <v>1823.6333333333332</v>
      </c>
      <c r="F133" s="249">
        <v>1789.2166666666667</v>
      </c>
      <c r="G133" s="249">
        <v>1745.2333333333333</v>
      </c>
      <c r="H133" s="249">
        <v>1902.0333333333331</v>
      </c>
      <c r="I133" s="249">
        <v>1946.0166666666662</v>
      </c>
      <c r="J133" s="249">
        <v>1980.4333333333329</v>
      </c>
      <c r="K133" s="248">
        <v>1911.6</v>
      </c>
      <c r="L133" s="248">
        <v>1833.2</v>
      </c>
      <c r="M133" s="248">
        <v>5.0556299999999998</v>
      </c>
      <c r="N133" s="1"/>
      <c r="O133" s="1"/>
    </row>
    <row r="134" spans="1:15" ht="12.75" customHeight="1">
      <c r="A134" s="30">
        <v>124</v>
      </c>
      <c r="B134" s="227" t="s">
        <v>861</v>
      </c>
      <c r="C134" s="248">
        <v>751.8</v>
      </c>
      <c r="D134" s="249">
        <v>763.26666666666677</v>
      </c>
      <c r="E134" s="249">
        <v>738.53333333333353</v>
      </c>
      <c r="F134" s="249">
        <v>725.26666666666677</v>
      </c>
      <c r="G134" s="249">
        <v>700.53333333333353</v>
      </c>
      <c r="H134" s="249">
        <v>776.53333333333353</v>
      </c>
      <c r="I134" s="249">
        <v>801.26666666666688</v>
      </c>
      <c r="J134" s="249">
        <v>814.53333333333353</v>
      </c>
      <c r="K134" s="248">
        <v>788</v>
      </c>
      <c r="L134" s="248">
        <v>750</v>
      </c>
      <c r="M134" s="248">
        <v>9.9879300000000004</v>
      </c>
      <c r="N134" s="1"/>
      <c r="O134" s="1"/>
    </row>
    <row r="135" spans="1:15" ht="12.75" customHeight="1">
      <c r="A135" s="30">
        <v>125</v>
      </c>
      <c r="B135" s="227" t="s">
        <v>94</v>
      </c>
      <c r="C135" s="248">
        <v>2087.25</v>
      </c>
      <c r="D135" s="249">
        <v>2083.4833333333336</v>
      </c>
      <c r="E135" s="249">
        <v>2064.8666666666672</v>
      </c>
      <c r="F135" s="249">
        <v>2042.4833333333336</v>
      </c>
      <c r="G135" s="249">
        <v>2023.8666666666672</v>
      </c>
      <c r="H135" s="249">
        <v>2105.8666666666672</v>
      </c>
      <c r="I135" s="249">
        <v>2124.483333333334</v>
      </c>
      <c r="J135" s="249">
        <v>2146.8666666666672</v>
      </c>
      <c r="K135" s="248">
        <v>2102.1</v>
      </c>
      <c r="L135" s="248">
        <v>2061.1</v>
      </c>
      <c r="M135" s="248">
        <v>2.07544</v>
      </c>
      <c r="N135" s="1"/>
      <c r="O135" s="1"/>
    </row>
    <row r="136" spans="1:15" ht="12.75" customHeight="1">
      <c r="A136" s="30">
        <v>126</v>
      </c>
      <c r="B136" s="227" t="s">
        <v>854</v>
      </c>
      <c r="C136" s="248">
        <v>348.15</v>
      </c>
      <c r="D136" s="249">
        <v>350.83333333333331</v>
      </c>
      <c r="E136" s="249">
        <v>343.71666666666664</v>
      </c>
      <c r="F136" s="249">
        <v>339.2833333333333</v>
      </c>
      <c r="G136" s="249">
        <v>332.16666666666663</v>
      </c>
      <c r="H136" s="249">
        <v>355.26666666666665</v>
      </c>
      <c r="I136" s="249">
        <v>362.38333333333333</v>
      </c>
      <c r="J136" s="249">
        <v>366.81666666666666</v>
      </c>
      <c r="K136" s="248">
        <v>357.95</v>
      </c>
      <c r="L136" s="248">
        <v>346.4</v>
      </c>
      <c r="M136" s="248">
        <v>5.5714399999999999</v>
      </c>
      <c r="N136" s="1"/>
      <c r="O136" s="1"/>
    </row>
    <row r="137" spans="1:15" ht="12.75" customHeight="1">
      <c r="A137" s="30">
        <v>127</v>
      </c>
      <c r="B137" s="227" t="s">
        <v>338</v>
      </c>
      <c r="C137" s="248">
        <v>220.2</v>
      </c>
      <c r="D137" s="249">
        <v>220.36666666666667</v>
      </c>
      <c r="E137" s="249">
        <v>218.33333333333334</v>
      </c>
      <c r="F137" s="249">
        <v>216.46666666666667</v>
      </c>
      <c r="G137" s="249">
        <v>214.43333333333334</v>
      </c>
      <c r="H137" s="249">
        <v>222.23333333333335</v>
      </c>
      <c r="I137" s="249">
        <v>224.26666666666665</v>
      </c>
      <c r="J137" s="249">
        <v>226.13333333333335</v>
      </c>
      <c r="K137" s="248">
        <v>222.4</v>
      </c>
      <c r="L137" s="248">
        <v>218.5</v>
      </c>
      <c r="M137" s="248">
        <v>12.717650000000001</v>
      </c>
      <c r="N137" s="1"/>
      <c r="O137" s="1"/>
    </row>
    <row r="138" spans="1:15" ht="12.75" customHeight="1">
      <c r="A138" s="30">
        <v>128</v>
      </c>
      <c r="B138" s="227" t="s">
        <v>820</v>
      </c>
      <c r="C138" s="248">
        <v>187.4</v>
      </c>
      <c r="D138" s="249">
        <v>187.71666666666667</v>
      </c>
      <c r="E138" s="249">
        <v>185.83333333333334</v>
      </c>
      <c r="F138" s="249">
        <v>184.26666666666668</v>
      </c>
      <c r="G138" s="249">
        <v>182.38333333333335</v>
      </c>
      <c r="H138" s="249">
        <v>189.28333333333333</v>
      </c>
      <c r="I138" s="249">
        <v>191.16666666666666</v>
      </c>
      <c r="J138" s="249">
        <v>192.73333333333332</v>
      </c>
      <c r="K138" s="248">
        <v>189.6</v>
      </c>
      <c r="L138" s="248">
        <v>186.15</v>
      </c>
      <c r="M138" s="248">
        <v>10.57319</v>
      </c>
      <c r="N138" s="1"/>
      <c r="O138" s="1"/>
    </row>
    <row r="139" spans="1:15" ht="12.75" customHeight="1">
      <c r="A139" s="30">
        <v>129</v>
      </c>
      <c r="B139" s="227" t="s">
        <v>250</v>
      </c>
      <c r="C139" s="248">
        <v>41.7</v>
      </c>
      <c r="D139" s="249">
        <v>41.93333333333333</v>
      </c>
      <c r="E139" s="249">
        <v>40.966666666666661</v>
      </c>
      <c r="F139" s="249">
        <v>40.233333333333334</v>
      </c>
      <c r="G139" s="249">
        <v>39.266666666666666</v>
      </c>
      <c r="H139" s="249">
        <v>42.666666666666657</v>
      </c>
      <c r="I139" s="249">
        <v>43.633333333333326</v>
      </c>
      <c r="J139" s="249">
        <v>44.366666666666653</v>
      </c>
      <c r="K139" s="248">
        <v>42.9</v>
      </c>
      <c r="L139" s="248">
        <v>41.2</v>
      </c>
      <c r="M139" s="248">
        <v>15.81677</v>
      </c>
      <c r="N139" s="1"/>
      <c r="O139" s="1"/>
    </row>
    <row r="140" spans="1:15" ht="12.75" customHeight="1">
      <c r="A140" s="30">
        <v>130</v>
      </c>
      <c r="B140" s="227" t="s">
        <v>339</v>
      </c>
      <c r="C140" s="248">
        <v>237</v>
      </c>
      <c r="D140" s="249">
        <v>237.06666666666669</v>
      </c>
      <c r="E140" s="249">
        <v>234.93333333333339</v>
      </c>
      <c r="F140" s="249">
        <v>232.8666666666667</v>
      </c>
      <c r="G140" s="249">
        <v>230.73333333333341</v>
      </c>
      <c r="H140" s="249">
        <v>239.13333333333338</v>
      </c>
      <c r="I140" s="249">
        <v>241.26666666666665</v>
      </c>
      <c r="J140" s="249">
        <v>243.33333333333337</v>
      </c>
      <c r="K140" s="248">
        <v>239.2</v>
      </c>
      <c r="L140" s="248">
        <v>235</v>
      </c>
      <c r="M140" s="248">
        <v>3.1671900000000002</v>
      </c>
      <c r="N140" s="1"/>
      <c r="O140" s="1"/>
    </row>
    <row r="141" spans="1:15" ht="12.75" customHeight="1">
      <c r="A141" s="30">
        <v>131</v>
      </c>
      <c r="B141" s="227" t="s">
        <v>95</v>
      </c>
      <c r="C141" s="248">
        <v>3351.55</v>
      </c>
      <c r="D141" s="249">
        <v>3338.2999999999997</v>
      </c>
      <c r="E141" s="249">
        <v>3321.5999999999995</v>
      </c>
      <c r="F141" s="249">
        <v>3291.6499999999996</v>
      </c>
      <c r="G141" s="249">
        <v>3274.9499999999994</v>
      </c>
      <c r="H141" s="249">
        <v>3368.2499999999995</v>
      </c>
      <c r="I141" s="249">
        <v>3384.9499999999994</v>
      </c>
      <c r="J141" s="249">
        <v>3414.8999999999996</v>
      </c>
      <c r="K141" s="248">
        <v>3355</v>
      </c>
      <c r="L141" s="248">
        <v>3308.35</v>
      </c>
      <c r="M141" s="248">
        <v>1.4398299999999999</v>
      </c>
      <c r="N141" s="1"/>
      <c r="O141" s="1"/>
    </row>
    <row r="142" spans="1:15" ht="12.75" customHeight="1">
      <c r="A142" s="30">
        <v>132</v>
      </c>
      <c r="B142" s="227" t="s">
        <v>251</v>
      </c>
      <c r="C142" s="248">
        <v>4053.95</v>
      </c>
      <c r="D142" s="249">
        <v>4035.2999999999997</v>
      </c>
      <c r="E142" s="249">
        <v>3978.5999999999995</v>
      </c>
      <c r="F142" s="249">
        <v>3903.2499999999995</v>
      </c>
      <c r="G142" s="249">
        <v>3846.5499999999993</v>
      </c>
      <c r="H142" s="249">
        <v>4110.6499999999996</v>
      </c>
      <c r="I142" s="249">
        <v>4167.3499999999995</v>
      </c>
      <c r="J142" s="249">
        <v>4242.7</v>
      </c>
      <c r="K142" s="248">
        <v>4092</v>
      </c>
      <c r="L142" s="248">
        <v>3959.95</v>
      </c>
      <c r="M142" s="248">
        <v>2.3828200000000002</v>
      </c>
      <c r="N142" s="1"/>
      <c r="O142" s="1"/>
    </row>
    <row r="143" spans="1:15" ht="12.75" customHeight="1">
      <c r="A143" s="30">
        <v>133</v>
      </c>
      <c r="B143" s="227" t="s">
        <v>143</v>
      </c>
      <c r="C143" s="248">
        <v>2287.1</v>
      </c>
      <c r="D143" s="249">
        <v>2286.0333333333333</v>
      </c>
      <c r="E143" s="249">
        <v>2256.0666666666666</v>
      </c>
      <c r="F143" s="249">
        <v>2225.0333333333333</v>
      </c>
      <c r="G143" s="249">
        <v>2195.0666666666666</v>
      </c>
      <c r="H143" s="249">
        <v>2317.0666666666666</v>
      </c>
      <c r="I143" s="249">
        <v>2347.0333333333328</v>
      </c>
      <c r="J143" s="249">
        <v>2378.0666666666666</v>
      </c>
      <c r="K143" s="248">
        <v>2316</v>
      </c>
      <c r="L143" s="248">
        <v>2255</v>
      </c>
      <c r="M143" s="248">
        <v>1.5359700000000001</v>
      </c>
      <c r="N143" s="1"/>
      <c r="O143" s="1"/>
    </row>
    <row r="144" spans="1:15" ht="12.75" customHeight="1">
      <c r="A144" s="30">
        <v>134</v>
      </c>
      <c r="B144" s="227" t="s">
        <v>98</v>
      </c>
      <c r="C144" s="248">
        <v>4369.75</v>
      </c>
      <c r="D144" s="249">
        <v>4355.95</v>
      </c>
      <c r="E144" s="249">
        <v>4321.8999999999996</v>
      </c>
      <c r="F144" s="249">
        <v>4274.05</v>
      </c>
      <c r="G144" s="249">
        <v>4240</v>
      </c>
      <c r="H144" s="249">
        <v>4403.7999999999993</v>
      </c>
      <c r="I144" s="249">
        <v>4437.8500000000004</v>
      </c>
      <c r="J144" s="249">
        <v>4485.6999999999989</v>
      </c>
      <c r="K144" s="248">
        <v>4390</v>
      </c>
      <c r="L144" s="248">
        <v>4308.1000000000004</v>
      </c>
      <c r="M144" s="248">
        <v>2.42821</v>
      </c>
      <c r="N144" s="1"/>
      <c r="O144" s="1"/>
    </row>
    <row r="145" spans="1:15" ht="12.75" customHeight="1">
      <c r="A145" s="30">
        <v>135</v>
      </c>
      <c r="B145" s="227" t="s">
        <v>340</v>
      </c>
      <c r="C145" s="248">
        <v>598.04999999999995</v>
      </c>
      <c r="D145" s="249">
        <v>602.68333333333328</v>
      </c>
      <c r="E145" s="249">
        <v>590.71666666666658</v>
      </c>
      <c r="F145" s="249">
        <v>583.38333333333333</v>
      </c>
      <c r="G145" s="249">
        <v>571.41666666666663</v>
      </c>
      <c r="H145" s="249">
        <v>610.01666666666654</v>
      </c>
      <c r="I145" s="249">
        <v>621.98333333333323</v>
      </c>
      <c r="J145" s="249">
        <v>629.31666666666649</v>
      </c>
      <c r="K145" s="248">
        <v>614.65</v>
      </c>
      <c r="L145" s="248">
        <v>595.35</v>
      </c>
      <c r="M145" s="248">
        <v>2.1472000000000002</v>
      </c>
      <c r="N145" s="1"/>
      <c r="O145" s="1"/>
    </row>
    <row r="146" spans="1:15" ht="12.75" customHeight="1">
      <c r="A146" s="30">
        <v>136</v>
      </c>
      <c r="B146" s="227" t="s">
        <v>341</v>
      </c>
      <c r="C146" s="248">
        <v>178.05</v>
      </c>
      <c r="D146" s="249">
        <v>176.96666666666667</v>
      </c>
      <c r="E146" s="249">
        <v>174.08333333333334</v>
      </c>
      <c r="F146" s="249">
        <v>170.11666666666667</v>
      </c>
      <c r="G146" s="249">
        <v>167.23333333333335</v>
      </c>
      <c r="H146" s="249">
        <v>180.93333333333334</v>
      </c>
      <c r="I146" s="249">
        <v>183.81666666666666</v>
      </c>
      <c r="J146" s="249">
        <v>187.78333333333333</v>
      </c>
      <c r="K146" s="248">
        <v>179.85</v>
      </c>
      <c r="L146" s="248">
        <v>173</v>
      </c>
      <c r="M146" s="248">
        <v>6.2453599999999998</v>
      </c>
      <c r="N146" s="1"/>
      <c r="O146" s="1"/>
    </row>
    <row r="147" spans="1:15" ht="12.75" customHeight="1">
      <c r="A147" s="30">
        <v>137</v>
      </c>
      <c r="B147" s="227" t="s">
        <v>342</v>
      </c>
      <c r="C147" s="248">
        <v>178.45</v>
      </c>
      <c r="D147" s="249">
        <v>178.9</v>
      </c>
      <c r="E147" s="249">
        <v>176.60000000000002</v>
      </c>
      <c r="F147" s="249">
        <v>174.75000000000003</v>
      </c>
      <c r="G147" s="249">
        <v>172.45000000000005</v>
      </c>
      <c r="H147" s="249">
        <v>180.75</v>
      </c>
      <c r="I147" s="249">
        <v>183.05</v>
      </c>
      <c r="J147" s="249">
        <v>184.89999999999998</v>
      </c>
      <c r="K147" s="248">
        <v>181.2</v>
      </c>
      <c r="L147" s="248">
        <v>177.05</v>
      </c>
      <c r="M147" s="248">
        <v>4.4248500000000002</v>
      </c>
      <c r="N147" s="1"/>
      <c r="O147" s="1"/>
    </row>
    <row r="148" spans="1:15" ht="12.75" customHeight="1">
      <c r="A148" s="30">
        <v>138</v>
      </c>
      <c r="B148" s="227" t="s">
        <v>821</v>
      </c>
      <c r="C148" s="248">
        <v>55.6</v>
      </c>
      <c r="D148" s="249">
        <v>55.683333333333337</v>
      </c>
      <c r="E148" s="249">
        <v>54.766666666666673</v>
      </c>
      <c r="F148" s="249">
        <v>53.933333333333337</v>
      </c>
      <c r="G148" s="249">
        <v>53.016666666666673</v>
      </c>
      <c r="H148" s="249">
        <v>56.516666666666673</v>
      </c>
      <c r="I148" s="249">
        <v>57.43333333333333</v>
      </c>
      <c r="J148" s="249">
        <v>58.266666666666673</v>
      </c>
      <c r="K148" s="248">
        <v>56.6</v>
      </c>
      <c r="L148" s="248">
        <v>54.85</v>
      </c>
      <c r="M148" s="248">
        <v>42.242350000000002</v>
      </c>
      <c r="N148" s="1"/>
      <c r="O148" s="1"/>
    </row>
    <row r="149" spans="1:15" ht="12.75" customHeight="1">
      <c r="A149" s="30">
        <v>139</v>
      </c>
      <c r="B149" s="227" t="s">
        <v>343</v>
      </c>
      <c r="C149" s="248">
        <v>66.05</v>
      </c>
      <c r="D149" s="249">
        <v>66.533333333333331</v>
      </c>
      <c r="E149" s="249">
        <v>65.166666666666657</v>
      </c>
      <c r="F149" s="249">
        <v>64.283333333333331</v>
      </c>
      <c r="G149" s="249">
        <v>62.916666666666657</v>
      </c>
      <c r="H149" s="249">
        <v>67.416666666666657</v>
      </c>
      <c r="I149" s="249">
        <v>68.783333333333331</v>
      </c>
      <c r="J149" s="249">
        <v>69.666666666666657</v>
      </c>
      <c r="K149" s="248">
        <v>67.900000000000006</v>
      </c>
      <c r="L149" s="248">
        <v>65.650000000000006</v>
      </c>
      <c r="M149" s="248">
        <v>13.57924</v>
      </c>
      <c r="N149" s="1"/>
      <c r="O149" s="1"/>
    </row>
    <row r="150" spans="1:15" ht="12.75" customHeight="1">
      <c r="A150" s="30">
        <v>140</v>
      </c>
      <c r="B150" s="227" t="s">
        <v>99</v>
      </c>
      <c r="C150" s="248">
        <v>3313.45</v>
      </c>
      <c r="D150" s="249">
        <v>3327.6166666666668</v>
      </c>
      <c r="E150" s="249">
        <v>3276.8333333333335</v>
      </c>
      <c r="F150" s="249">
        <v>3240.2166666666667</v>
      </c>
      <c r="G150" s="249">
        <v>3189.4333333333334</v>
      </c>
      <c r="H150" s="249">
        <v>3364.2333333333336</v>
      </c>
      <c r="I150" s="249">
        <v>3415.0166666666664</v>
      </c>
      <c r="J150" s="249">
        <v>3451.6333333333337</v>
      </c>
      <c r="K150" s="248">
        <v>3378.4</v>
      </c>
      <c r="L150" s="248">
        <v>3291</v>
      </c>
      <c r="M150" s="248">
        <v>7.1101299999999998</v>
      </c>
      <c r="N150" s="1"/>
      <c r="O150" s="1"/>
    </row>
    <row r="151" spans="1:15" ht="12.75" customHeight="1">
      <c r="A151" s="30">
        <v>141</v>
      </c>
      <c r="B151" s="227" t="s">
        <v>344</v>
      </c>
      <c r="C151" s="248">
        <v>482.85</v>
      </c>
      <c r="D151" s="249">
        <v>481.95</v>
      </c>
      <c r="E151" s="249">
        <v>473.9</v>
      </c>
      <c r="F151" s="249">
        <v>464.95</v>
      </c>
      <c r="G151" s="249">
        <v>456.9</v>
      </c>
      <c r="H151" s="249">
        <v>490.9</v>
      </c>
      <c r="I151" s="249">
        <v>498.95000000000005</v>
      </c>
      <c r="J151" s="249">
        <v>507.9</v>
      </c>
      <c r="K151" s="248">
        <v>490</v>
      </c>
      <c r="L151" s="248">
        <v>473</v>
      </c>
      <c r="M151" s="248">
        <v>1.9652000000000001</v>
      </c>
      <c r="N151" s="1"/>
      <c r="O151" s="1"/>
    </row>
    <row r="152" spans="1:15" ht="12.75" customHeight="1">
      <c r="A152" s="30">
        <v>142</v>
      </c>
      <c r="B152" s="227" t="s">
        <v>252</v>
      </c>
      <c r="C152" s="248">
        <v>427.4</v>
      </c>
      <c r="D152" s="249">
        <v>426.9666666666667</v>
      </c>
      <c r="E152" s="249">
        <v>423.53333333333342</v>
      </c>
      <c r="F152" s="249">
        <v>419.66666666666674</v>
      </c>
      <c r="G152" s="249">
        <v>416.23333333333346</v>
      </c>
      <c r="H152" s="249">
        <v>430.83333333333337</v>
      </c>
      <c r="I152" s="249">
        <v>434.26666666666665</v>
      </c>
      <c r="J152" s="249">
        <v>438.13333333333333</v>
      </c>
      <c r="K152" s="248">
        <v>430.4</v>
      </c>
      <c r="L152" s="248">
        <v>423.1</v>
      </c>
      <c r="M152" s="248">
        <v>6.51729</v>
      </c>
      <c r="N152" s="1"/>
      <c r="O152" s="1"/>
    </row>
    <row r="153" spans="1:15" ht="12.75" customHeight="1">
      <c r="A153" s="30">
        <v>143</v>
      </c>
      <c r="B153" s="227" t="s">
        <v>253</v>
      </c>
      <c r="C153" s="248">
        <v>1459.8</v>
      </c>
      <c r="D153" s="249">
        <v>1459.8833333333332</v>
      </c>
      <c r="E153" s="249">
        <v>1444.8666666666663</v>
      </c>
      <c r="F153" s="249">
        <v>1429.9333333333332</v>
      </c>
      <c r="G153" s="249">
        <v>1414.9166666666663</v>
      </c>
      <c r="H153" s="249">
        <v>1474.8166666666664</v>
      </c>
      <c r="I153" s="249">
        <v>1489.8333333333333</v>
      </c>
      <c r="J153" s="249">
        <v>1504.7666666666664</v>
      </c>
      <c r="K153" s="248">
        <v>1474.9</v>
      </c>
      <c r="L153" s="248">
        <v>1444.95</v>
      </c>
      <c r="M153" s="248">
        <v>0.2429</v>
      </c>
      <c r="N153" s="1"/>
      <c r="O153" s="1"/>
    </row>
    <row r="154" spans="1:15" ht="12.75" customHeight="1">
      <c r="A154" s="30">
        <v>144</v>
      </c>
      <c r="B154" s="227" t="s">
        <v>345</v>
      </c>
      <c r="C154" s="248">
        <v>84.35</v>
      </c>
      <c r="D154" s="249">
        <v>84.966666666666654</v>
      </c>
      <c r="E154" s="249">
        <v>83.133333333333312</v>
      </c>
      <c r="F154" s="249">
        <v>81.916666666666657</v>
      </c>
      <c r="G154" s="249">
        <v>80.083333333333314</v>
      </c>
      <c r="H154" s="249">
        <v>86.183333333333309</v>
      </c>
      <c r="I154" s="249">
        <v>88.016666666666652</v>
      </c>
      <c r="J154" s="249">
        <v>89.233333333333306</v>
      </c>
      <c r="K154" s="248">
        <v>86.8</v>
      </c>
      <c r="L154" s="248">
        <v>83.75</v>
      </c>
      <c r="M154" s="248">
        <v>57.519750000000002</v>
      </c>
      <c r="N154" s="1"/>
      <c r="O154" s="1"/>
    </row>
    <row r="155" spans="1:15" ht="12.75" customHeight="1">
      <c r="A155" s="30">
        <v>145</v>
      </c>
      <c r="B155" s="227" t="s">
        <v>776</v>
      </c>
      <c r="C155" s="248">
        <v>56.25</v>
      </c>
      <c r="D155" s="249">
        <v>56.583333333333336</v>
      </c>
      <c r="E155" s="249">
        <v>54.716666666666669</v>
      </c>
      <c r="F155" s="249">
        <v>53.18333333333333</v>
      </c>
      <c r="G155" s="249">
        <v>51.316666666666663</v>
      </c>
      <c r="H155" s="249">
        <v>58.116666666666674</v>
      </c>
      <c r="I155" s="249">
        <v>59.983333333333334</v>
      </c>
      <c r="J155" s="249">
        <v>61.51666666666668</v>
      </c>
      <c r="K155" s="248">
        <v>58.45</v>
      </c>
      <c r="L155" s="248">
        <v>55.05</v>
      </c>
      <c r="M155" s="248">
        <v>19.82396</v>
      </c>
      <c r="N155" s="1"/>
      <c r="O155" s="1"/>
    </row>
    <row r="156" spans="1:15" ht="12.75" customHeight="1">
      <c r="A156" s="30">
        <v>146</v>
      </c>
      <c r="B156" s="227" t="s">
        <v>100</v>
      </c>
      <c r="C156" s="248">
        <v>2189.0500000000002</v>
      </c>
      <c r="D156" s="249">
        <v>2194.5666666666671</v>
      </c>
      <c r="E156" s="249">
        <v>2168.8833333333341</v>
      </c>
      <c r="F156" s="249">
        <v>2148.7166666666672</v>
      </c>
      <c r="G156" s="249">
        <v>2123.0333333333342</v>
      </c>
      <c r="H156" s="249">
        <v>2214.733333333334</v>
      </c>
      <c r="I156" s="249">
        <v>2240.4166666666674</v>
      </c>
      <c r="J156" s="249">
        <v>2260.5833333333339</v>
      </c>
      <c r="K156" s="248">
        <v>2220.25</v>
      </c>
      <c r="L156" s="248">
        <v>2174.4</v>
      </c>
      <c r="M156" s="248">
        <v>1.8972899999999999</v>
      </c>
      <c r="N156" s="1"/>
      <c r="O156" s="1"/>
    </row>
    <row r="157" spans="1:15" ht="12.75" customHeight="1">
      <c r="A157" s="30">
        <v>147</v>
      </c>
      <c r="B157" s="227" t="s">
        <v>101</v>
      </c>
      <c r="C157" s="248">
        <v>190.5</v>
      </c>
      <c r="D157" s="249">
        <v>189.81666666666669</v>
      </c>
      <c r="E157" s="249">
        <v>188.28333333333339</v>
      </c>
      <c r="F157" s="249">
        <v>186.06666666666669</v>
      </c>
      <c r="G157" s="249">
        <v>184.53333333333339</v>
      </c>
      <c r="H157" s="249">
        <v>192.03333333333339</v>
      </c>
      <c r="I157" s="249">
        <v>193.56666666666669</v>
      </c>
      <c r="J157" s="249">
        <v>195.78333333333339</v>
      </c>
      <c r="K157" s="248">
        <v>191.35</v>
      </c>
      <c r="L157" s="248">
        <v>187.6</v>
      </c>
      <c r="M157" s="248">
        <v>16.365379999999998</v>
      </c>
      <c r="N157" s="1"/>
      <c r="O157" s="1"/>
    </row>
    <row r="158" spans="1:15" ht="12.75" customHeight="1">
      <c r="A158" s="30">
        <v>148</v>
      </c>
      <c r="B158" s="227" t="s">
        <v>346</v>
      </c>
      <c r="C158" s="248">
        <v>283.10000000000002</v>
      </c>
      <c r="D158" s="249">
        <v>282.91666666666669</v>
      </c>
      <c r="E158" s="249">
        <v>280.33333333333337</v>
      </c>
      <c r="F158" s="249">
        <v>277.56666666666666</v>
      </c>
      <c r="G158" s="249">
        <v>274.98333333333335</v>
      </c>
      <c r="H158" s="249">
        <v>285.68333333333339</v>
      </c>
      <c r="I158" s="249">
        <v>288.26666666666677</v>
      </c>
      <c r="J158" s="249">
        <v>291.03333333333342</v>
      </c>
      <c r="K158" s="248">
        <v>285.5</v>
      </c>
      <c r="L158" s="248">
        <v>280.14999999999998</v>
      </c>
      <c r="M158" s="248">
        <v>0.70294000000000001</v>
      </c>
      <c r="N158" s="1"/>
      <c r="O158" s="1"/>
    </row>
    <row r="159" spans="1:15" ht="12.75" customHeight="1">
      <c r="A159" s="30">
        <v>149</v>
      </c>
      <c r="B159" s="227" t="s">
        <v>810</v>
      </c>
      <c r="C159" s="248">
        <v>160.4</v>
      </c>
      <c r="D159" s="249">
        <v>161.13333333333333</v>
      </c>
      <c r="E159" s="249">
        <v>157.66666666666666</v>
      </c>
      <c r="F159" s="249">
        <v>154.93333333333334</v>
      </c>
      <c r="G159" s="249">
        <v>151.46666666666667</v>
      </c>
      <c r="H159" s="249">
        <v>163.86666666666665</v>
      </c>
      <c r="I159" s="249">
        <v>167.33333333333334</v>
      </c>
      <c r="J159" s="249">
        <v>170.06666666666663</v>
      </c>
      <c r="K159" s="248">
        <v>164.6</v>
      </c>
      <c r="L159" s="248">
        <v>158.4</v>
      </c>
      <c r="M159" s="248">
        <v>110.3763</v>
      </c>
      <c r="N159" s="1"/>
      <c r="O159" s="1"/>
    </row>
    <row r="160" spans="1:15" ht="12.75" customHeight="1">
      <c r="A160" s="30">
        <v>150</v>
      </c>
      <c r="B160" s="227" t="s">
        <v>102</v>
      </c>
      <c r="C160" s="248">
        <v>134.94999999999999</v>
      </c>
      <c r="D160" s="249">
        <v>135.19999999999999</v>
      </c>
      <c r="E160" s="249">
        <v>133.04999999999998</v>
      </c>
      <c r="F160" s="249">
        <v>131.15</v>
      </c>
      <c r="G160" s="249">
        <v>129</v>
      </c>
      <c r="H160" s="249">
        <v>137.09999999999997</v>
      </c>
      <c r="I160" s="249">
        <v>139.24999999999994</v>
      </c>
      <c r="J160" s="249">
        <v>141.14999999999995</v>
      </c>
      <c r="K160" s="248">
        <v>137.35</v>
      </c>
      <c r="L160" s="248">
        <v>133.30000000000001</v>
      </c>
      <c r="M160" s="248">
        <v>100.08150999999999</v>
      </c>
      <c r="N160" s="1"/>
      <c r="O160" s="1"/>
    </row>
    <row r="161" spans="1:15" ht="12.75" customHeight="1">
      <c r="A161" s="30">
        <v>151</v>
      </c>
      <c r="B161" s="227" t="s">
        <v>777</v>
      </c>
      <c r="C161" s="248">
        <v>292.7</v>
      </c>
      <c r="D161" s="249">
        <v>280.63333333333333</v>
      </c>
      <c r="E161" s="249">
        <v>268.56666666666666</v>
      </c>
      <c r="F161" s="249">
        <v>244.43333333333334</v>
      </c>
      <c r="G161" s="249">
        <v>232.36666666666667</v>
      </c>
      <c r="H161" s="249">
        <v>304.76666666666665</v>
      </c>
      <c r="I161" s="249">
        <v>316.83333333333326</v>
      </c>
      <c r="J161" s="249">
        <v>340.96666666666664</v>
      </c>
      <c r="K161" s="248">
        <v>292.7</v>
      </c>
      <c r="L161" s="248">
        <v>256.5</v>
      </c>
      <c r="M161" s="248">
        <v>89.266260000000003</v>
      </c>
      <c r="N161" s="1"/>
      <c r="O161" s="1"/>
    </row>
    <row r="162" spans="1:15" ht="12.75" customHeight="1">
      <c r="A162" s="30">
        <v>152</v>
      </c>
      <c r="B162" s="227" t="s">
        <v>347</v>
      </c>
      <c r="C162" s="248">
        <v>5750.65</v>
      </c>
      <c r="D162" s="249">
        <v>5753.8666666666659</v>
      </c>
      <c r="E162" s="249">
        <v>5683.7833333333319</v>
      </c>
      <c r="F162" s="249">
        <v>5616.9166666666661</v>
      </c>
      <c r="G162" s="249">
        <v>5546.8333333333321</v>
      </c>
      <c r="H162" s="249">
        <v>5820.7333333333318</v>
      </c>
      <c r="I162" s="249">
        <v>5890.8166666666657</v>
      </c>
      <c r="J162" s="249">
        <v>5957.6833333333316</v>
      </c>
      <c r="K162" s="248">
        <v>5823.95</v>
      </c>
      <c r="L162" s="248">
        <v>5687</v>
      </c>
      <c r="M162" s="248">
        <v>0.26050000000000001</v>
      </c>
      <c r="N162" s="1"/>
      <c r="O162" s="1"/>
    </row>
    <row r="163" spans="1:15" ht="12.75" customHeight="1">
      <c r="A163" s="30">
        <v>153</v>
      </c>
      <c r="B163" s="227" t="s">
        <v>348</v>
      </c>
      <c r="C163" s="248">
        <v>558.6</v>
      </c>
      <c r="D163" s="249">
        <v>562.36666666666667</v>
      </c>
      <c r="E163" s="249">
        <v>551.7833333333333</v>
      </c>
      <c r="F163" s="249">
        <v>544.96666666666658</v>
      </c>
      <c r="G163" s="249">
        <v>534.38333333333321</v>
      </c>
      <c r="H163" s="249">
        <v>569.18333333333339</v>
      </c>
      <c r="I163" s="249">
        <v>579.76666666666665</v>
      </c>
      <c r="J163" s="249">
        <v>586.58333333333348</v>
      </c>
      <c r="K163" s="248">
        <v>572.95000000000005</v>
      </c>
      <c r="L163" s="248">
        <v>555.54999999999995</v>
      </c>
      <c r="M163" s="248">
        <v>1.2200599999999999</v>
      </c>
      <c r="N163" s="1"/>
      <c r="O163" s="1"/>
    </row>
    <row r="164" spans="1:15" ht="12.75" customHeight="1">
      <c r="A164" s="30">
        <v>154</v>
      </c>
      <c r="B164" s="227" t="s">
        <v>349</v>
      </c>
      <c r="C164" s="248">
        <v>176.25</v>
      </c>
      <c r="D164" s="249">
        <v>176.21666666666667</v>
      </c>
      <c r="E164" s="249">
        <v>173.48333333333335</v>
      </c>
      <c r="F164" s="249">
        <v>170.71666666666667</v>
      </c>
      <c r="G164" s="249">
        <v>167.98333333333335</v>
      </c>
      <c r="H164" s="249">
        <v>178.98333333333335</v>
      </c>
      <c r="I164" s="249">
        <v>181.71666666666664</v>
      </c>
      <c r="J164" s="249">
        <v>184.48333333333335</v>
      </c>
      <c r="K164" s="248">
        <v>178.95</v>
      </c>
      <c r="L164" s="248">
        <v>173.45</v>
      </c>
      <c r="M164" s="248">
        <v>3.8025199999999999</v>
      </c>
      <c r="N164" s="1"/>
      <c r="O164" s="1"/>
    </row>
    <row r="165" spans="1:15" ht="12.75" customHeight="1">
      <c r="A165" s="30">
        <v>155</v>
      </c>
      <c r="B165" s="227" t="s">
        <v>350</v>
      </c>
      <c r="C165" s="248">
        <v>103.85</v>
      </c>
      <c r="D165" s="249">
        <v>103.43333333333334</v>
      </c>
      <c r="E165" s="249">
        <v>102.66666666666667</v>
      </c>
      <c r="F165" s="249">
        <v>101.48333333333333</v>
      </c>
      <c r="G165" s="249">
        <v>100.71666666666667</v>
      </c>
      <c r="H165" s="249">
        <v>104.61666666666667</v>
      </c>
      <c r="I165" s="249">
        <v>105.38333333333333</v>
      </c>
      <c r="J165" s="249">
        <v>106.56666666666668</v>
      </c>
      <c r="K165" s="248">
        <v>104.2</v>
      </c>
      <c r="L165" s="248">
        <v>102.25</v>
      </c>
      <c r="M165" s="248">
        <v>18.199159999999999</v>
      </c>
      <c r="N165" s="1"/>
      <c r="O165" s="1"/>
    </row>
    <row r="166" spans="1:15" ht="12.75" customHeight="1">
      <c r="A166" s="30">
        <v>156</v>
      </c>
      <c r="B166" s="227" t="s">
        <v>254</v>
      </c>
      <c r="C166" s="248">
        <v>281.5</v>
      </c>
      <c r="D166" s="249">
        <v>280.96666666666664</v>
      </c>
      <c r="E166" s="249">
        <v>278.93333333333328</v>
      </c>
      <c r="F166" s="249">
        <v>276.36666666666662</v>
      </c>
      <c r="G166" s="249">
        <v>274.33333333333326</v>
      </c>
      <c r="H166" s="249">
        <v>283.5333333333333</v>
      </c>
      <c r="I166" s="249">
        <v>285.56666666666672</v>
      </c>
      <c r="J166" s="249">
        <v>288.13333333333333</v>
      </c>
      <c r="K166" s="248">
        <v>283</v>
      </c>
      <c r="L166" s="248">
        <v>278.39999999999998</v>
      </c>
      <c r="M166" s="248">
        <v>2.2549299999999999</v>
      </c>
      <c r="N166" s="1"/>
      <c r="O166" s="1"/>
    </row>
    <row r="167" spans="1:15" ht="12.75" customHeight="1">
      <c r="A167" s="30">
        <v>157</v>
      </c>
      <c r="B167" s="227" t="s">
        <v>822</v>
      </c>
      <c r="C167" s="248">
        <v>1176.75</v>
      </c>
      <c r="D167" s="249">
        <v>1177.8666666666668</v>
      </c>
      <c r="E167" s="249">
        <v>1166.9333333333336</v>
      </c>
      <c r="F167" s="249">
        <v>1157.1166666666668</v>
      </c>
      <c r="G167" s="249">
        <v>1146.1833333333336</v>
      </c>
      <c r="H167" s="249">
        <v>1187.6833333333336</v>
      </c>
      <c r="I167" s="249">
        <v>1198.616666666667</v>
      </c>
      <c r="J167" s="249">
        <v>1208.4333333333336</v>
      </c>
      <c r="K167" s="248">
        <v>1188.8</v>
      </c>
      <c r="L167" s="248">
        <v>1168.05</v>
      </c>
      <c r="M167" s="248">
        <v>0.11276</v>
      </c>
      <c r="N167" s="1"/>
      <c r="O167" s="1"/>
    </row>
    <row r="168" spans="1:15" ht="12.75" customHeight="1">
      <c r="A168" s="30">
        <v>158</v>
      </c>
      <c r="B168" s="227" t="s">
        <v>103</v>
      </c>
      <c r="C168" s="248">
        <v>97.9</v>
      </c>
      <c r="D168" s="249">
        <v>97.366666666666674</v>
      </c>
      <c r="E168" s="249">
        <v>96.533333333333346</v>
      </c>
      <c r="F168" s="249">
        <v>95.166666666666671</v>
      </c>
      <c r="G168" s="249">
        <v>94.333333333333343</v>
      </c>
      <c r="H168" s="249">
        <v>98.733333333333348</v>
      </c>
      <c r="I168" s="249">
        <v>99.566666666666663</v>
      </c>
      <c r="J168" s="249">
        <v>100.93333333333335</v>
      </c>
      <c r="K168" s="248">
        <v>98.2</v>
      </c>
      <c r="L168" s="248">
        <v>96</v>
      </c>
      <c r="M168" s="248">
        <v>110.6208</v>
      </c>
      <c r="N168" s="1"/>
      <c r="O168" s="1"/>
    </row>
    <row r="169" spans="1:15" ht="12.75" customHeight="1">
      <c r="A169" s="30">
        <v>159</v>
      </c>
      <c r="B169" s="227" t="s">
        <v>352</v>
      </c>
      <c r="C169" s="248">
        <v>1653.05</v>
      </c>
      <c r="D169" s="249">
        <v>1651.3333333333333</v>
      </c>
      <c r="E169" s="249">
        <v>1630.7166666666665</v>
      </c>
      <c r="F169" s="249">
        <v>1608.3833333333332</v>
      </c>
      <c r="G169" s="249">
        <v>1587.7666666666664</v>
      </c>
      <c r="H169" s="249">
        <v>1673.6666666666665</v>
      </c>
      <c r="I169" s="249">
        <v>1694.2833333333333</v>
      </c>
      <c r="J169" s="249">
        <v>1716.6166666666666</v>
      </c>
      <c r="K169" s="248">
        <v>1671.95</v>
      </c>
      <c r="L169" s="248">
        <v>1629</v>
      </c>
      <c r="M169" s="248">
        <v>3.4611100000000001</v>
      </c>
      <c r="N169" s="1"/>
      <c r="O169" s="1"/>
    </row>
    <row r="170" spans="1:15" ht="12.75" customHeight="1">
      <c r="A170" s="30">
        <v>160</v>
      </c>
      <c r="B170" s="227" t="s">
        <v>106</v>
      </c>
      <c r="C170" s="248">
        <v>42.65</v>
      </c>
      <c r="D170" s="249">
        <v>42.550000000000004</v>
      </c>
      <c r="E170" s="249">
        <v>42.000000000000007</v>
      </c>
      <c r="F170" s="249">
        <v>41.35</v>
      </c>
      <c r="G170" s="249">
        <v>40.800000000000004</v>
      </c>
      <c r="H170" s="249">
        <v>43.20000000000001</v>
      </c>
      <c r="I170" s="249">
        <v>43.750000000000007</v>
      </c>
      <c r="J170" s="249">
        <v>44.400000000000013</v>
      </c>
      <c r="K170" s="248">
        <v>43.1</v>
      </c>
      <c r="L170" s="248">
        <v>41.9</v>
      </c>
      <c r="M170" s="248">
        <v>103.89812000000001</v>
      </c>
      <c r="N170" s="1"/>
      <c r="O170" s="1"/>
    </row>
    <row r="171" spans="1:15" ht="12.75" customHeight="1">
      <c r="A171" s="30">
        <v>161</v>
      </c>
      <c r="B171" s="227" t="s">
        <v>353</v>
      </c>
      <c r="C171" s="248">
        <v>2600.1</v>
      </c>
      <c r="D171" s="249">
        <v>2609.9</v>
      </c>
      <c r="E171" s="249">
        <v>2588.8000000000002</v>
      </c>
      <c r="F171" s="249">
        <v>2577.5</v>
      </c>
      <c r="G171" s="249">
        <v>2556.4</v>
      </c>
      <c r="H171" s="249">
        <v>2621.2000000000003</v>
      </c>
      <c r="I171" s="249">
        <v>2642.2999999999997</v>
      </c>
      <c r="J171" s="249">
        <v>2653.6000000000004</v>
      </c>
      <c r="K171" s="248">
        <v>2631</v>
      </c>
      <c r="L171" s="248">
        <v>2598.6</v>
      </c>
      <c r="M171" s="248">
        <v>0.11268</v>
      </c>
      <c r="N171" s="1"/>
      <c r="O171" s="1"/>
    </row>
    <row r="172" spans="1:15" ht="12.75" customHeight="1">
      <c r="A172" s="30">
        <v>162</v>
      </c>
      <c r="B172" s="227" t="s">
        <v>354</v>
      </c>
      <c r="C172" s="248">
        <v>3290.55</v>
      </c>
      <c r="D172" s="249">
        <v>3288.8333333333335</v>
      </c>
      <c r="E172" s="249">
        <v>3257.7666666666669</v>
      </c>
      <c r="F172" s="249">
        <v>3224.9833333333336</v>
      </c>
      <c r="G172" s="249">
        <v>3193.916666666667</v>
      </c>
      <c r="H172" s="249">
        <v>3321.6166666666668</v>
      </c>
      <c r="I172" s="249">
        <v>3352.6833333333334</v>
      </c>
      <c r="J172" s="249">
        <v>3385.4666666666667</v>
      </c>
      <c r="K172" s="248">
        <v>3319.9</v>
      </c>
      <c r="L172" s="248">
        <v>3256.05</v>
      </c>
      <c r="M172" s="248">
        <v>5.3420000000000002E-2</v>
      </c>
      <c r="N172" s="1"/>
      <c r="O172" s="1"/>
    </row>
    <row r="173" spans="1:15" ht="12.75" customHeight="1">
      <c r="A173" s="30">
        <v>163</v>
      </c>
      <c r="B173" s="227" t="s">
        <v>355</v>
      </c>
      <c r="C173" s="248">
        <v>187.8</v>
      </c>
      <c r="D173" s="249">
        <v>189.86666666666667</v>
      </c>
      <c r="E173" s="249">
        <v>178.98333333333335</v>
      </c>
      <c r="F173" s="249">
        <v>170.16666666666669</v>
      </c>
      <c r="G173" s="249">
        <v>159.28333333333336</v>
      </c>
      <c r="H173" s="249">
        <v>198.68333333333334</v>
      </c>
      <c r="I173" s="249">
        <v>209.56666666666666</v>
      </c>
      <c r="J173" s="249">
        <v>218.38333333333333</v>
      </c>
      <c r="K173" s="248">
        <v>200.75</v>
      </c>
      <c r="L173" s="248">
        <v>181.05</v>
      </c>
      <c r="M173" s="248">
        <v>265.64519000000001</v>
      </c>
      <c r="N173" s="1"/>
      <c r="O173" s="1"/>
    </row>
    <row r="174" spans="1:15" ht="12.75" customHeight="1">
      <c r="A174" s="30">
        <v>164</v>
      </c>
      <c r="B174" s="227" t="s">
        <v>255</v>
      </c>
      <c r="C174" s="248">
        <v>1638.25</v>
      </c>
      <c r="D174" s="249">
        <v>1649.1333333333332</v>
      </c>
      <c r="E174" s="249">
        <v>1604.8166666666664</v>
      </c>
      <c r="F174" s="249">
        <v>1571.3833333333332</v>
      </c>
      <c r="G174" s="249">
        <v>1527.0666666666664</v>
      </c>
      <c r="H174" s="249">
        <v>1682.5666666666664</v>
      </c>
      <c r="I174" s="249">
        <v>1726.883333333333</v>
      </c>
      <c r="J174" s="249">
        <v>1760.3166666666664</v>
      </c>
      <c r="K174" s="248">
        <v>1693.45</v>
      </c>
      <c r="L174" s="248">
        <v>1615.7</v>
      </c>
      <c r="M174" s="248">
        <v>6.2953599999999996</v>
      </c>
      <c r="N174" s="1"/>
      <c r="O174" s="1"/>
    </row>
    <row r="175" spans="1:15" ht="12.75" customHeight="1">
      <c r="A175" s="30">
        <v>165</v>
      </c>
      <c r="B175" s="227" t="s">
        <v>356</v>
      </c>
      <c r="C175" s="248">
        <v>1329.35</v>
      </c>
      <c r="D175" s="249">
        <v>1332.2833333333333</v>
      </c>
      <c r="E175" s="249">
        <v>1319.5666666666666</v>
      </c>
      <c r="F175" s="249">
        <v>1309.7833333333333</v>
      </c>
      <c r="G175" s="249">
        <v>1297.0666666666666</v>
      </c>
      <c r="H175" s="249">
        <v>1342.0666666666666</v>
      </c>
      <c r="I175" s="249">
        <v>1354.7833333333333</v>
      </c>
      <c r="J175" s="249">
        <v>1364.5666666666666</v>
      </c>
      <c r="K175" s="248">
        <v>1345</v>
      </c>
      <c r="L175" s="248">
        <v>1322.5</v>
      </c>
      <c r="M175" s="248">
        <v>0.16813</v>
      </c>
      <c r="N175" s="1"/>
      <c r="O175" s="1"/>
    </row>
    <row r="176" spans="1:15" ht="12.75" customHeight="1">
      <c r="A176" s="30">
        <v>166</v>
      </c>
      <c r="B176" s="227" t="s">
        <v>104</v>
      </c>
      <c r="C176" s="248">
        <v>409.25</v>
      </c>
      <c r="D176" s="249">
        <v>411.68333333333334</v>
      </c>
      <c r="E176" s="249">
        <v>404.4666666666667</v>
      </c>
      <c r="F176" s="249">
        <v>399.68333333333334</v>
      </c>
      <c r="G176" s="249">
        <v>392.4666666666667</v>
      </c>
      <c r="H176" s="249">
        <v>416.4666666666667</v>
      </c>
      <c r="I176" s="249">
        <v>423.68333333333328</v>
      </c>
      <c r="J176" s="249">
        <v>428.4666666666667</v>
      </c>
      <c r="K176" s="248">
        <v>418.9</v>
      </c>
      <c r="L176" s="248">
        <v>406.9</v>
      </c>
      <c r="M176" s="248">
        <v>5.4537100000000001</v>
      </c>
      <c r="N176" s="1"/>
      <c r="O176" s="1"/>
    </row>
    <row r="177" spans="1:15" ht="12.75" customHeight="1">
      <c r="A177" s="30">
        <v>167</v>
      </c>
      <c r="B177" s="227" t="s">
        <v>823</v>
      </c>
      <c r="C177" s="248">
        <v>1183.7</v>
      </c>
      <c r="D177" s="249">
        <v>1188.2333333333333</v>
      </c>
      <c r="E177" s="249">
        <v>1171.4666666666667</v>
      </c>
      <c r="F177" s="249">
        <v>1159.2333333333333</v>
      </c>
      <c r="G177" s="249">
        <v>1142.4666666666667</v>
      </c>
      <c r="H177" s="249">
        <v>1200.4666666666667</v>
      </c>
      <c r="I177" s="249">
        <v>1217.2333333333336</v>
      </c>
      <c r="J177" s="249">
        <v>1229.4666666666667</v>
      </c>
      <c r="K177" s="248">
        <v>1205</v>
      </c>
      <c r="L177" s="248">
        <v>1176</v>
      </c>
      <c r="M177" s="248">
        <v>0.25640000000000002</v>
      </c>
      <c r="N177" s="1"/>
      <c r="O177" s="1"/>
    </row>
    <row r="178" spans="1:15" ht="12.75" customHeight="1">
      <c r="A178" s="30">
        <v>168</v>
      </c>
      <c r="B178" s="227" t="s">
        <v>357</v>
      </c>
      <c r="C178" s="248">
        <v>2031.5</v>
      </c>
      <c r="D178" s="249">
        <v>1988.1500000000003</v>
      </c>
      <c r="E178" s="249">
        <v>1921.7500000000005</v>
      </c>
      <c r="F178" s="249">
        <v>1812.0000000000002</v>
      </c>
      <c r="G178" s="249">
        <v>1745.6000000000004</v>
      </c>
      <c r="H178" s="249">
        <v>2097.9000000000005</v>
      </c>
      <c r="I178" s="249">
        <v>2164.3000000000006</v>
      </c>
      <c r="J178" s="249">
        <v>2274.0500000000006</v>
      </c>
      <c r="K178" s="248">
        <v>2054.5500000000002</v>
      </c>
      <c r="L178" s="248">
        <v>1878.4</v>
      </c>
      <c r="M178" s="248">
        <v>2.9819399999999998</v>
      </c>
      <c r="N178" s="1"/>
      <c r="O178" s="1"/>
    </row>
    <row r="179" spans="1:15" ht="12.75" customHeight="1">
      <c r="A179" s="30">
        <v>169</v>
      </c>
      <c r="B179" s="227" t="s">
        <v>256</v>
      </c>
      <c r="C179" s="248">
        <v>481.05</v>
      </c>
      <c r="D179" s="249">
        <v>479.05</v>
      </c>
      <c r="E179" s="249">
        <v>475.90000000000003</v>
      </c>
      <c r="F179" s="249">
        <v>470.75</v>
      </c>
      <c r="G179" s="249">
        <v>467.6</v>
      </c>
      <c r="H179" s="249">
        <v>484.20000000000005</v>
      </c>
      <c r="I179" s="249">
        <v>487.35</v>
      </c>
      <c r="J179" s="249">
        <v>492.50000000000006</v>
      </c>
      <c r="K179" s="248">
        <v>482.2</v>
      </c>
      <c r="L179" s="248">
        <v>473.9</v>
      </c>
      <c r="M179" s="248">
        <v>0.36825000000000002</v>
      </c>
      <c r="N179" s="1"/>
      <c r="O179" s="1"/>
    </row>
    <row r="180" spans="1:15" ht="12.75" customHeight="1">
      <c r="A180" s="30">
        <v>170</v>
      </c>
      <c r="B180" s="227" t="s">
        <v>107</v>
      </c>
      <c r="C180" s="248">
        <v>894.6</v>
      </c>
      <c r="D180" s="249">
        <v>896.56666666666661</v>
      </c>
      <c r="E180" s="249">
        <v>887.13333333333321</v>
      </c>
      <c r="F180" s="249">
        <v>879.66666666666663</v>
      </c>
      <c r="G180" s="249">
        <v>870.23333333333323</v>
      </c>
      <c r="H180" s="249">
        <v>904.03333333333319</v>
      </c>
      <c r="I180" s="249">
        <v>913.46666666666658</v>
      </c>
      <c r="J180" s="249">
        <v>920.93333333333317</v>
      </c>
      <c r="K180" s="248">
        <v>906</v>
      </c>
      <c r="L180" s="248">
        <v>889.1</v>
      </c>
      <c r="M180" s="248">
        <v>5.8869199999999999</v>
      </c>
      <c r="N180" s="1"/>
      <c r="O180" s="1"/>
    </row>
    <row r="181" spans="1:15" ht="12.75" customHeight="1">
      <c r="A181" s="30">
        <v>171</v>
      </c>
      <c r="B181" s="227" t="s">
        <v>257</v>
      </c>
      <c r="C181" s="248">
        <v>455.55</v>
      </c>
      <c r="D181" s="249">
        <v>456.7</v>
      </c>
      <c r="E181" s="249">
        <v>452.84999999999997</v>
      </c>
      <c r="F181" s="249">
        <v>450.15</v>
      </c>
      <c r="G181" s="249">
        <v>446.29999999999995</v>
      </c>
      <c r="H181" s="249">
        <v>459.4</v>
      </c>
      <c r="I181" s="249">
        <v>463.25</v>
      </c>
      <c r="J181" s="249">
        <v>465.95</v>
      </c>
      <c r="K181" s="248">
        <v>460.55</v>
      </c>
      <c r="L181" s="248">
        <v>454</v>
      </c>
      <c r="M181" s="248">
        <v>0.28028999999999998</v>
      </c>
      <c r="N181" s="1"/>
      <c r="O181" s="1"/>
    </row>
    <row r="182" spans="1:15" ht="12.75" customHeight="1">
      <c r="A182" s="30">
        <v>172</v>
      </c>
      <c r="B182" s="227" t="s">
        <v>108</v>
      </c>
      <c r="C182" s="248">
        <v>1275.8</v>
      </c>
      <c r="D182" s="249">
        <v>1280.9333333333334</v>
      </c>
      <c r="E182" s="249">
        <v>1249.8666666666668</v>
      </c>
      <c r="F182" s="249">
        <v>1223.9333333333334</v>
      </c>
      <c r="G182" s="249">
        <v>1192.8666666666668</v>
      </c>
      <c r="H182" s="249">
        <v>1306.8666666666668</v>
      </c>
      <c r="I182" s="249">
        <v>1337.9333333333334</v>
      </c>
      <c r="J182" s="249">
        <v>1363.8666666666668</v>
      </c>
      <c r="K182" s="248">
        <v>1312</v>
      </c>
      <c r="L182" s="248">
        <v>1255</v>
      </c>
      <c r="M182" s="248">
        <v>6.8165199999999997</v>
      </c>
      <c r="N182" s="1"/>
      <c r="O182" s="1"/>
    </row>
    <row r="183" spans="1:15" ht="12.75" customHeight="1">
      <c r="A183" s="30">
        <v>173</v>
      </c>
      <c r="B183" s="227" t="s">
        <v>109</v>
      </c>
      <c r="C183" s="248">
        <v>322.75</v>
      </c>
      <c r="D183" s="249">
        <v>322.76666666666671</v>
      </c>
      <c r="E183" s="249">
        <v>320.08333333333343</v>
      </c>
      <c r="F183" s="249">
        <v>317.41666666666674</v>
      </c>
      <c r="G183" s="249">
        <v>314.73333333333346</v>
      </c>
      <c r="H183" s="249">
        <v>325.43333333333339</v>
      </c>
      <c r="I183" s="249">
        <v>328.11666666666667</v>
      </c>
      <c r="J183" s="249">
        <v>330.78333333333336</v>
      </c>
      <c r="K183" s="248">
        <v>325.45</v>
      </c>
      <c r="L183" s="248">
        <v>320.10000000000002</v>
      </c>
      <c r="M183" s="248">
        <v>4.3432599999999999</v>
      </c>
      <c r="N183" s="1"/>
      <c r="O183" s="1"/>
    </row>
    <row r="184" spans="1:15" ht="12.75" customHeight="1">
      <c r="A184" s="30">
        <v>174</v>
      </c>
      <c r="B184" s="227" t="s">
        <v>358</v>
      </c>
      <c r="C184" s="248">
        <v>392.2</v>
      </c>
      <c r="D184" s="249">
        <v>391.93333333333334</v>
      </c>
      <c r="E184" s="249">
        <v>388.41666666666669</v>
      </c>
      <c r="F184" s="249">
        <v>384.63333333333333</v>
      </c>
      <c r="G184" s="249">
        <v>381.11666666666667</v>
      </c>
      <c r="H184" s="249">
        <v>395.7166666666667</v>
      </c>
      <c r="I184" s="249">
        <v>399.23333333333335</v>
      </c>
      <c r="J184" s="249">
        <v>403.01666666666671</v>
      </c>
      <c r="K184" s="248">
        <v>395.45</v>
      </c>
      <c r="L184" s="248">
        <v>388.15</v>
      </c>
      <c r="M184" s="248">
        <v>2.56793</v>
      </c>
      <c r="N184" s="1"/>
      <c r="O184" s="1"/>
    </row>
    <row r="185" spans="1:15" ht="12.75" customHeight="1">
      <c r="A185" s="30">
        <v>175</v>
      </c>
      <c r="B185" s="227" t="s">
        <v>110</v>
      </c>
      <c r="C185" s="248">
        <v>1758.95</v>
      </c>
      <c r="D185" s="249">
        <v>1750.8500000000001</v>
      </c>
      <c r="E185" s="249">
        <v>1737.7500000000002</v>
      </c>
      <c r="F185" s="249">
        <v>1716.5500000000002</v>
      </c>
      <c r="G185" s="249">
        <v>1703.4500000000003</v>
      </c>
      <c r="H185" s="249">
        <v>1772.0500000000002</v>
      </c>
      <c r="I185" s="249">
        <v>1785.15</v>
      </c>
      <c r="J185" s="249">
        <v>1806.3500000000001</v>
      </c>
      <c r="K185" s="248">
        <v>1763.95</v>
      </c>
      <c r="L185" s="248">
        <v>1729.65</v>
      </c>
      <c r="M185" s="248">
        <v>4.4127299999999998</v>
      </c>
      <c r="N185" s="1"/>
      <c r="O185" s="1"/>
    </row>
    <row r="186" spans="1:15" ht="12.75" customHeight="1">
      <c r="A186" s="30">
        <v>176</v>
      </c>
      <c r="B186" s="227" t="s">
        <v>359</v>
      </c>
      <c r="C186" s="248">
        <v>725.75</v>
      </c>
      <c r="D186" s="249">
        <v>720.26666666666677</v>
      </c>
      <c r="E186" s="249">
        <v>710.53333333333353</v>
      </c>
      <c r="F186" s="249">
        <v>695.31666666666672</v>
      </c>
      <c r="G186" s="249">
        <v>685.58333333333348</v>
      </c>
      <c r="H186" s="249">
        <v>735.48333333333358</v>
      </c>
      <c r="I186" s="249">
        <v>745.21666666666692</v>
      </c>
      <c r="J186" s="249">
        <v>760.43333333333362</v>
      </c>
      <c r="K186" s="248">
        <v>730</v>
      </c>
      <c r="L186" s="248">
        <v>705.05</v>
      </c>
      <c r="M186" s="248">
        <v>5.6825200000000002</v>
      </c>
      <c r="N186" s="1"/>
      <c r="O186" s="1"/>
    </row>
    <row r="187" spans="1:15" ht="12.75" customHeight="1">
      <c r="A187" s="30">
        <v>177</v>
      </c>
      <c r="B187" s="227" t="s">
        <v>862</v>
      </c>
      <c r="C187" s="248">
        <v>339.15</v>
      </c>
      <c r="D187" s="249">
        <v>339.34999999999997</v>
      </c>
      <c r="E187" s="249">
        <v>335.29999999999995</v>
      </c>
      <c r="F187" s="249">
        <v>331.45</v>
      </c>
      <c r="G187" s="249">
        <v>327.39999999999998</v>
      </c>
      <c r="H187" s="249">
        <v>343.19999999999993</v>
      </c>
      <c r="I187" s="249">
        <v>347.25</v>
      </c>
      <c r="J187" s="249">
        <v>351.09999999999991</v>
      </c>
      <c r="K187" s="248">
        <v>343.4</v>
      </c>
      <c r="L187" s="248">
        <v>335.5</v>
      </c>
      <c r="M187" s="248">
        <v>2.4620700000000002</v>
      </c>
      <c r="N187" s="1"/>
      <c r="O187" s="1"/>
    </row>
    <row r="188" spans="1:15" ht="12.75" customHeight="1">
      <c r="A188" s="30">
        <v>178</v>
      </c>
      <c r="B188" s="227" t="s">
        <v>361</v>
      </c>
      <c r="C188" s="248">
        <v>1928.7</v>
      </c>
      <c r="D188" s="249">
        <v>1922.8999999999999</v>
      </c>
      <c r="E188" s="249">
        <v>1905.7999999999997</v>
      </c>
      <c r="F188" s="249">
        <v>1882.8999999999999</v>
      </c>
      <c r="G188" s="249">
        <v>1865.7999999999997</v>
      </c>
      <c r="H188" s="249">
        <v>1945.7999999999997</v>
      </c>
      <c r="I188" s="249">
        <v>1962.8999999999996</v>
      </c>
      <c r="J188" s="249">
        <v>1985.7999999999997</v>
      </c>
      <c r="K188" s="248">
        <v>1940</v>
      </c>
      <c r="L188" s="248">
        <v>1900</v>
      </c>
      <c r="M188" s="248">
        <v>0.64939000000000002</v>
      </c>
      <c r="N188" s="1"/>
      <c r="O188" s="1"/>
    </row>
    <row r="189" spans="1:15" ht="12.75" customHeight="1">
      <c r="A189" s="30">
        <v>179</v>
      </c>
      <c r="B189" s="227" t="s">
        <v>362</v>
      </c>
      <c r="C189" s="248">
        <v>759.65</v>
      </c>
      <c r="D189" s="249">
        <v>760.66666666666663</v>
      </c>
      <c r="E189" s="249">
        <v>755.73333333333323</v>
      </c>
      <c r="F189" s="249">
        <v>751.81666666666661</v>
      </c>
      <c r="G189" s="249">
        <v>746.88333333333321</v>
      </c>
      <c r="H189" s="249">
        <v>764.58333333333326</v>
      </c>
      <c r="I189" s="249">
        <v>769.51666666666665</v>
      </c>
      <c r="J189" s="249">
        <v>773.43333333333328</v>
      </c>
      <c r="K189" s="248">
        <v>765.6</v>
      </c>
      <c r="L189" s="248">
        <v>756.75</v>
      </c>
      <c r="M189" s="248">
        <v>0.50583999999999996</v>
      </c>
      <c r="N189" s="1"/>
      <c r="O189" s="1"/>
    </row>
    <row r="190" spans="1:15" ht="12.75" customHeight="1">
      <c r="A190" s="30">
        <v>180</v>
      </c>
      <c r="B190" s="227" t="s">
        <v>363</v>
      </c>
      <c r="C190" s="248">
        <v>255</v>
      </c>
      <c r="D190" s="249">
        <v>253.38333333333335</v>
      </c>
      <c r="E190" s="249">
        <v>247.16666666666669</v>
      </c>
      <c r="F190" s="249">
        <v>239.33333333333334</v>
      </c>
      <c r="G190" s="249">
        <v>233.11666666666667</v>
      </c>
      <c r="H190" s="249">
        <v>261.2166666666667</v>
      </c>
      <c r="I190" s="249">
        <v>267.43333333333334</v>
      </c>
      <c r="J190" s="249">
        <v>275.26666666666671</v>
      </c>
      <c r="K190" s="248">
        <v>259.60000000000002</v>
      </c>
      <c r="L190" s="248">
        <v>245.55</v>
      </c>
      <c r="M190" s="248">
        <v>2.9249299999999998</v>
      </c>
      <c r="N190" s="1"/>
      <c r="O190" s="1"/>
    </row>
    <row r="191" spans="1:15" ht="12.75" customHeight="1">
      <c r="A191" s="30">
        <v>181</v>
      </c>
      <c r="B191" s="227" t="s">
        <v>364</v>
      </c>
      <c r="C191" s="248">
        <v>3007.3</v>
      </c>
      <c r="D191" s="249">
        <v>3011.6833333333329</v>
      </c>
      <c r="E191" s="249">
        <v>2950.6166666666659</v>
      </c>
      <c r="F191" s="249">
        <v>2893.9333333333329</v>
      </c>
      <c r="G191" s="249">
        <v>2832.8666666666659</v>
      </c>
      <c r="H191" s="249">
        <v>3068.3666666666659</v>
      </c>
      <c r="I191" s="249">
        <v>3129.4333333333325</v>
      </c>
      <c r="J191" s="249">
        <v>3186.1166666666659</v>
      </c>
      <c r="K191" s="248">
        <v>3072.75</v>
      </c>
      <c r="L191" s="248">
        <v>2955</v>
      </c>
      <c r="M191" s="248">
        <v>1.7057199999999999</v>
      </c>
      <c r="N191" s="1"/>
      <c r="O191" s="1"/>
    </row>
    <row r="192" spans="1:15" ht="12.75" customHeight="1">
      <c r="A192" s="30">
        <v>182</v>
      </c>
      <c r="B192" s="227" t="s">
        <v>111</v>
      </c>
      <c r="C192" s="248">
        <v>526.54999999999995</v>
      </c>
      <c r="D192" s="249">
        <v>524.56666666666661</v>
      </c>
      <c r="E192" s="249">
        <v>521.38333333333321</v>
      </c>
      <c r="F192" s="249">
        <v>516.21666666666658</v>
      </c>
      <c r="G192" s="249">
        <v>513.03333333333319</v>
      </c>
      <c r="H192" s="249">
        <v>529.73333333333323</v>
      </c>
      <c r="I192" s="249">
        <v>532.91666666666663</v>
      </c>
      <c r="J192" s="249">
        <v>538.08333333333326</v>
      </c>
      <c r="K192" s="248">
        <v>527.75</v>
      </c>
      <c r="L192" s="248">
        <v>519.4</v>
      </c>
      <c r="M192" s="248">
        <v>5.4638400000000003</v>
      </c>
      <c r="N192" s="1"/>
      <c r="O192" s="1"/>
    </row>
    <row r="193" spans="1:15" ht="12.75" customHeight="1">
      <c r="A193" s="30">
        <v>183</v>
      </c>
      <c r="B193" s="227" t="s">
        <v>365</v>
      </c>
      <c r="C193" s="248">
        <v>569.70000000000005</v>
      </c>
      <c r="D193" s="249">
        <v>571.41666666666663</v>
      </c>
      <c r="E193" s="249">
        <v>565.83333333333326</v>
      </c>
      <c r="F193" s="249">
        <v>561.96666666666658</v>
      </c>
      <c r="G193" s="249">
        <v>556.38333333333321</v>
      </c>
      <c r="H193" s="249">
        <v>575.2833333333333</v>
      </c>
      <c r="I193" s="249">
        <v>580.86666666666656</v>
      </c>
      <c r="J193" s="249">
        <v>584.73333333333335</v>
      </c>
      <c r="K193" s="248">
        <v>577</v>
      </c>
      <c r="L193" s="248">
        <v>567.54999999999995</v>
      </c>
      <c r="M193" s="248">
        <v>7.6888399999999999</v>
      </c>
      <c r="N193" s="1"/>
      <c r="O193" s="1"/>
    </row>
    <row r="194" spans="1:15" ht="12.75" customHeight="1">
      <c r="A194" s="30">
        <v>184</v>
      </c>
      <c r="B194" s="227" t="s">
        <v>366</v>
      </c>
      <c r="C194" s="248">
        <v>97.25</v>
      </c>
      <c r="D194" s="249">
        <v>97.383333333333326</v>
      </c>
      <c r="E194" s="249">
        <v>95.866666666666646</v>
      </c>
      <c r="F194" s="249">
        <v>94.48333333333332</v>
      </c>
      <c r="G194" s="249">
        <v>92.96666666666664</v>
      </c>
      <c r="H194" s="249">
        <v>98.766666666666652</v>
      </c>
      <c r="I194" s="249">
        <v>100.28333333333333</v>
      </c>
      <c r="J194" s="249">
        <v>101.66666666666666</v>
      </c>
      <c r="K194" s="248">
        <v>98.9</v>
      </c>
      <c r="L194" s="248">
        <v>96</v>
      </c>
      <c r="M194" s="248">
        <v>18.46067</v>
      </c>
      <c r="N194" s="1"/>
      <c r="O194" s="1"/>
    </row>
    <row r="195" spans="1:15" ht="12.75" customHeight="1">
      <c r="A195" s="30">
        <v>185</v>
      </c>
      <c r="B195" s="227" t="s">
        <v>367</v>
      </c>
      <c r="C195" s="248">
        <v>144.4</v>
      </c>
      <c r="D195" s="249">
        <v>143.41666666666666</v>
      </c>
      <c r="E195" s="249">
        <v>141.13333333333333</v>
      </c>
      <c r="F195" s="249">
        <v>137.86666666666667</v>
      </c>
      <c r="G195" s="249">
        <v>135.58333333333334</v>
      </c>
      <c r="H195" s="249">
        <v>146.68333333333331</v>
      </c>
      <c r="I195" s="249">
        <v>148.96666666666667</v>
      </c>
      <c r="J195" s="249">
        <v>152.23333333333329</v>
      </c>
      <c r="K195" s="248">
        <v>145.69999999999999</v>
      </c>
      <c r="L195" s="248">
        <v>140.15</v>
      </c>
      <c r="M195" s="248">
        <v>42.993639999999999</v>
      </c>
      <c r="N195" s="1"/>
      <c r="O195" s="1"/>
    </row>
    <row r="196" spans="1:15" ht="12.75" customHeight="1">
      <c r="A196" s="30">
        <v>186</v>
      </c>
      <c r="B196" s="227" t="s">
        <v>258</v>
      </c>
      <c r="C196" s="248">
        <v>272.3</v>
      </c>
      <c r="D196" s="249">
        <v>272.06666666666666</v>
      </c>
      <c r="E196" s="249">
        <v>269.2833333333333</v>
      </c>
      <c r="F196" s="249">
        <v>266.26666666666665</v>
      </c>
      <c r="G196" s="249">
        <v>263.48333333333329</v>
      </c>
      <c r="H196" s="249">
        <v>275.08333333333331</v>
      </c>
      <c r="I196" s="249">
        <v>277.86666666666673</v>
      </c>
      <c r="J196" s="249">
        <v>280.88333333333333</v>
      </c>
      <c r="K196" s="248">
        <v>274.85000000000002</v>
      </c>
      <c r="L196" s="248">
        <v>269.05</v>
      </c>
      <c r="M196" s="248">
        <v>11.9986</v>
      </c>
      <c r="N196" s="1"/>
      <c r="O196" s="1"/>
    </row>
    <row r="197" spans="1:15" ht="12.75" customHeight="1">
      <c r="A197" s="30">
        <v>187</v>
      </c>
      <c r="B197" s="227" t="s">
        <v>369</v>
      </c>
      <c r="C197" s="248">
        <v>1054.75</v>
      </c>
      <c r="D197" s="249">
        <v>1056.9333333333334</v>
      </c>
      <c r="E197" s="249">
        <v>1047.8166666666668</v>
      </c>
      <c r="F197" s="249">
        <v>1040.8833333333334</v>
      </c>
      <c r="G197" s="249">
        <v>1031.7666666666669</v>
      </c>
      <c r="H197" s="249">
        <v>1063.8666666666668</v>
      </c>
      <c r="I197" s="249">
        <v>1072.9833333333336</v>
      </c>
      <c r="J197" s="249">
        <v>1079.9166666666667</v>
      </c>
      <c r="K197" s="248">
        <v>1066.05</v>
      </c>
      <c r="L197" s="248">
        <v>1050</v>
      </c>
      <c r="M197" s="248">
        <v>1.0348599999999999</v>
      </c>
      <c r="N197" s="1"/>
      <c r="O197" s="1"/>
    </row>
    <row r="198" spans="1:15" ht="12.75" customHeight="1">
      <c r="A198" s="30">
        <v>188</v>
      </c>
      <c r="B198" s="227" t="s">
        <v>113</v>
      </c>
      <c r="C198" s="248">
        <v>1029.7</v>
      </c>
      <c r="D198" s="249">
        <v>1024.8500000000001</v>
      </c>
      <c r="E198" s="249">
        <v>1016.3500000000004</v>
      </c>
      <c r="F198" s="249">
        <v>1003.0000000000002</v>
      </c>
      <c r="G198" s="249">
        <v>994.50000000000045</v>
      </c>
      <c r="H198" s="249">
        <v>1038.2000000000003</v>
      </c>
      <c r="I198" s="249">
        <v>1046.6999999999998</v>
      </c>
      <c r="J198" s="249">
        <v>1060.0500000000002</v>
      </c>
      <c r="K198" s="248">
        <v>1033.3499999999999</v>
      </c>
      <c r="L198" s="248">
        <v>1011.5</v>
      </c>
      <c r="M198" s="248">
        <v>26.298490000000001</v>
      </c>
      <c r="N198" s="1"/>
      <c r="O198" s="1"/>
    </row>
    <row r="199" spans="1:15" ht="12.75" customHeight="1">
      <c r="A199" s="30">
        <v>189</v>
      </c>
      <c r="B199" s="227" t="s">
        <v>115</v>
      </c>
      <c r="C199" s="248">
        <v>2273.85</v>
      </c>
      <c r="D199" s="249">
        <v>2275.6833333333334</v>
      </c>
      <c r="E199" s="249">
        <v>2236.7166666666667</v>
      </c>
      <c r="F199" s="249">
        <v>2199.5833333333335</v>
      </c>
      <c r="G199" s="249">
        <v>2160.6166666666668</v>
      </c>
      <c r="H199" s="249">
        <v>2312.8166666666666</v>
      </c>
      <c r="I199" s="249">
        <v>2351.7833333333338</v>
      </c>
      <c r="J199" s="249">
        <v>2388.9166666666665</v>
      </c>
      <c r="K199" s="248">
        <v>2314.65</v>
      </c>
      <c r="L199" s="248">
        <v>2238.5500000000002</v>
      </c>
      <c r="M199" s="248">
        <v>3.80464</v>
      </c>
      <c r="N199" s="1"/>
      <c r="O199" s="1"/>
    </row>
    <row r="200" spans="1:15" ht="12.75" customHeight="1">
      <c r="A200" s="30">
        <v>190</v>
      </c>
      <c r="B200" s="227" t="s">
        <v>116</v>
      </c>
      <c r="C200" s="248">
        <v>1633.4</v>
      </c>
      <c r="D200" s="249">
        <v>1630</v>
      </c>
      <c r="E200" s="249">
        <v>1623.6</v>
      </c>
      <c r="F200" s="249">
        <v>1613.8</v>
      </c>
      <c r="G200" s="249">
        <v>1607.3999999999999</v>
      </c>
      <c r="H200" s="249">
        <v>1639.8</v>
      </c>
      <c r="I200" s="249">
        <v>1646.2</v>
      </c>
      <c r="J200" s="249">
        <v>1656</v>
      </c>
      <c r="K200" s="248">
        <v>1636.4</v>
      </c>
      <c r="L200" s="248">
        <v>1620.2</v>
      </c>
      <c r="M200" s="248">
        <v>35.873489999999997</v>
      </c>
      <c r="N200" s="1"/>
      <c r="O200" s="1"/>
    </row>
    <row r="201" spans="1:15" ht="12.75" customHeight="1">
      <c r="A201" s="30">
        <v>191</v>
      </c>
      <c r="B201" s="227" t="s">
        <v>117</v>
      </c>
      <c r="C201" s="248">
        <v>579.79999999999995</v>
      </c>
      <c r="D201" s="249">
        <v>581.11666666666667</v>
      </c>
      <c r="E201" s="249">
        <v>577.23333333333335</v>
      </c>
      <c r="F201" s="249">
        <v>574.66666666666663</v>
      </c>
      <c r="G201" s="249">
        <v>570.7833333333333</v>
      </c>
      <c r="H201" s="249">
        <v>583.68333333333339</v>
      </c>
      <c r="I201" s="249">
        <v>587.56666666666683</v>
      </c>
      <c r="J201" s="249">
        <v>590.13333333333344</v>
      </c>
      <c r="K201" s="248">
        <v>585</v>
      </c>
      <c r="L201" s="248">
        <v>578.54999999999995</v>
      </c>
      <c r="M201" s="248">
        <v>21.662790000000001</v>
      </c>
      <c r="N201" s="1"/>
      <c r="O201" s="1"/>
    </row>
    <row r="202" spans="1:15" ht="12.75" customHeight="1">
      <c r="A202" s="30">
        <v>192</v>
      </c>
      <c r="B202" s="227" t="s">
        <v>370</v>
      </c>
      <c r="C202" s="248">
        <v>79.55</v>
      </c>
      <c r="D202" s="249">
        <v>79.516666666666666</v>
      </c>
      <c r="E202" s="249">
        <v>78.633333333333326</v>
      </c>
      <c r="F202" s="249">
        <v>77.716666666666654</v>
      </c>
      <c r="G202" s="249">
        <v>76.833333333333314</v>
      </c>
      <c r="H202" s="249">
        <v>80.433333333333337</v>
      </c>
      <c r="I202" s="249">
        <v>81.316666666666691</v>
      </c>
      <c r="J202" s="249">
        <v>82.233333333333348</v>
      </c>
      <c r="K202" s="248">
        <v>80.400000000000006</v>
      </c>
      <c r="L202" s="248">
        <v>78.599999999999994</v>
      </c>
      <c r="M202" s="248">
        <v>68.996589999999998</v>
      </c>
      <c r="N202" s="1"/>
      <c r="O202" s="1"/>
    </row>
    <row r="203" spans="1:15" ht="12.75" customHeight="1">
      <c r="A203" s="30">
        <v>193</v>
      </c>
      <c r="B203" s="227" t="s">
        <v>824</v>
      </c>
      <c r="C203" s="248">
        <v>658.4</v>
      </c>
      <c r="D203" s="249">
        <v>661.08333333333337</v>
      </c>
      <c r="E203" s="249">
        <v>653.4666666666667</v>
      </c>
      <c r="F203" s="249">
        <v>648.5333333333333</v>
      </c>
      <c r="G203" s="249">
        <v>640.91666666666663</v>
      </c>
      <c r="H203" s="249">
        <v>666.01666666666677</v>
      </c>
      <c r="I203" s="249">
        <v>673.63333333333333</v>
      </c>
      <c r="J203" s="249">
        <v>678.56666666666683</v>
      </c>
      <c r="K203" s="248">
        <v>668.7</v>
      </c>
      <c r="L203" s="248">
        <v>656.15</v>
      </c>
      <c r="M203" s="248">
        <v>0.2137</v>
      </c>
      <c r="N203" s="1"/>
      <c r="O203" s="1"/>
    </row>
    <row r="204" spans="1:15" ht="12.75" customHeight="1">
      <c r="A204" s="30">
        <v>194</v>
      </c>
      <c r="B204" s="227" t="s">
        <v>371</v>
      </c>
      <c r="C204" s="248">
        <v>924.4</v>
      </c>
      <c r="D204" s="249">
        <v>927.29999999999984</v>
      </c>
      <c r="E204" s="249">
        <v>917.14999999999964</v>
      </c>
      <c r="F204" s="249">
        <v>909.89999999999975</v>
      </c>
      <c r="G204" s="249">
        <v>899.74999999999955</v>
      </c>
      <c r="H204" s="249">
        <v>934.54999999999973</v>
      </c>
      <c r="I204" s="249">
        <v>944.7</v>
      </c>
      <c r="J204" s="249">
        <v>951.94999999999982</v>
      </c>
      <c r="K204" s="248">
        <v>937.45</v>
      </c>
      <c r="L204" s="248">
        <v>920.05</v>
      </c>
      <c r="M204" s="248">
        <v>1.98017</v>
      </c>
      <c r="N204" s="1"/>
      <c r="O204" s="1"/>
    </row>
    <row r="205" spans="1:15" ht="12.75" customHeight="1">
      <c r="A205" s="30">
        <v>195</v>
      </c>
      <c r="B205" s="227" t="s">
        <v>372</v>
      </c>
      <c r="C205" s="248">
        <v>912.4</v>
      </c>
      <c r="D205" s="249">
        <v>911.4666666666667</v>
      </c>
      <c r="E205" s="249">
        <v>902.93333333333339</v>
      </c>
      <c r="F205" s="249">
        <v>893.4666666666667</v>
      </c>
      <c r="G205" s="249">
        <v>884.93333333333339</v>
      </c>
      <c r="H205" s="249">
        <v>920.93333333333339</v>
      </c>
      <c r="I205" s="249">
        <v>929.4666666666667</v>
      </c>
      <c r="J205" s="249">
        <v>938.93333333333339</v>
      </c>
      <c r="K205" s="248">
        <v>920</v>
      </c>
      <c r="L205" s="248">
        <v>902</v>
      </c>
      <c r="M205" s="248">
        <v>0.20429</v>
      </c>
      <c r="N205" s="1"/>
      <c r="O205" s="1"/>
    </row>
    <row r="206" spans="1:15" ht="12.75" customHeight="1">
      <c r="A206" s="30">
        <v>196</v>
      </c>
      <c r="B206" s="227" t="s">
        <v>112</v>
      </c>
      <c r="C206" s="248">
        <v>1172.25</v>
      </c>
      <c r="D206" s="249">
        <v>1166.8166666666666</v>
      </c>
      <c r="E206" s="249">
        <v>1156.6333333333332</v>
      </c>
      <c r="F206" s="249">
        <v>1141.0166666666667</v>
      </c>
      <c r="G206" s="249">
        <v>1130.8333333333333</v>
      </c>
      <c r="H206" s="249">
        <v>1182.4333333333332</v>
      </c>
      <c r="I206" s="249">
        <v>1192.6166666666666</v>
      </c>
      <c r="J206" s="249">
        <v>1208.2333333333331</v>
      </c>
      <c r="K206" s="248">
        <v>1177</v>
      </c>
      <c r="L206" s="248">
        <v>1151.2</v>
      </c>
      <c r="M206" s="248">
        <v>5.3500399999999999</v>
      </c>
      <c r="N206" s="1"/>
      <c r="O206" s="1"/>
    </row>
    <row r="207" spans="1:15" ht="12.75" customHeight="1">
      <c r="A207" s="30">
        <v>197</v>
      </c>
      <c r="B207" s="227" t="s">
        <v>118</v>
      </c>
      <c r="C207" s="248">
        <v>2772.55</v>
      </c>
      <c r="D207" s="249">
        <v>2768.85</v>
      </c>
      <c r="E207" s="249">
        <v>2747.1</v>
      </c>
      <c r="F207" s="249">
        <v>2721.65</v>
      </c>
      <c r="G207" s="249">
        <v>2699.9</v>
      </c>
      <c r="H207" s="249">
        <v>2794.2999999999997</v>
      </c>
      <c r="I207" s="249">
        <v>2816.0499999999997</v>
      </c>
      <c r="J207" s="249">
        <v>2841.4999999999995</v>
      </c>
      <c r="K207" s="248">
        <v>2790.6</v>
      </c>
      <c r="L207" s="248">
        <v>2743.4</v>
      </c>
      <c r="M207" s="248">
        <v>2.3406199999999999</v>
      </c>
      <c r="N207" s="1"/>
      <c r="O207" s="1"/>
    </row>
    <row r="208" spans="1:15" ht="12.75" customHeight="1">
      <c r="A208" s="30">
        <v>198</v>
      </c>
      <c r="B208" s="227" t="s">
        <v>770</v>
      </c>
      <c r="C208" s="248">
        <v>364.95</v>
      </c>
      <c r="D208" s="249">
        <v>368.7166666666667</v>
      </c>
      <c r="E208" s="249">
        <v>358.73333333333341</v>
      </c>
      <c r="F208" s="249">
        <v>352.51666666666671</v>
      </c>
      <c r="G208" s="249">
        <v>342.53333333333342</v>
      </c>
      <c r="H208" s="249">
        <v>374.93333333333339</v>
      </c>
      <c r="I208" s="249">
        <v>384.91666666666674</v>
      </c>
      <c r="J208" s="249">
        <v>391.13333333333338</v>
      </c>
      <c r="K208" s="248">
        <v>378.7</v>
      </c>
      <c r="L208" s="248">
        <v>362.5</v>
      </c>
      <c r="M208" s="248">
        <v>2.29054</v>
      </c>
      <c r="N208" s="1"/>
      <c r="O208" s="1"/>
    </row>
    <row r="209" spans="1:15" ht="12.75" customHeight="1">
      <c r="A209" s="30">
        <v>199</v>
      </c>
      <c r="B209" s="227" t="s">
        <v>120</v>
      </c>
      <c r="C209" s="248">
        <v>457.05</v>
      </c>
      <c r="D209" s="249">
        <v>453.51666666666665</v>
      </c>
      <c r="E209" s="249">
        <v>447.7833333333333</v>
      </c>
      <c r="F209" s="249">
        <v>438.51666666666665</v>
      </c>
      <c r="G209" s="249">
        <v>432.7833333333333</v>
      </c>
      <c r="H209" s="249">
        <v>462.7833333333333</v>
      </c>
      <c r="I209" s="249">
        <v>468.51666666666665</v>
      </c>
      <c r="J209" s="249">
        <v>477.7833333333333</v>
      </c>
      <c r="K209" s="248">
        <v>459.25</v>
      </c>
      <c r="L209" s="248">
        <v>444.25</v>
      </c>
      <c r="M209" s="248">
        <v>75.8048</v>
      </c>
      <c r="N209" s="1"/>
      <c r="O209" s="1"/>
    </row>
    <row r="210" spans="1:15" ht="12.75" customHeight="1">
      <c r="A210" s="30">
        <v>200</v>
      </c>
      <c r="B210" s="227" t="s">
        <v>778</v>
      </c>
      <c r="C210" s="248">
        <v>1363.65</v>
      </c>
      <c r="D210" s="249">
        <v>1374.2</v>
      </c>
      <c r="E210" s="249">
        <v>1343.45</v>
      </c>
      <c r="F210" s="249">
        <v>1323.25</v>
      </c>
      <c r="G210" s="249">
        <v>1292.5</v>
      </c>
      <c r="H210" s="249">
        <v>1394.4</v>
      </c>
      <c r="I210" s="249">
        <v>1425.15</v>
      </c>
      <c r="J210" s="249">
        <v>1445.3500000000001</v>
      </c>
      <c r="K210" s="248">
        <v>1404.95</v>
      </c>
      <c r="L210" s="248">
        <v>1354</v>
      </c>
      <c r="M210" s="248">
        <v>1.44679</v>
      </c>
      <c r="N210" s="1"/>
      <c r="O210" s="1"/>
    </row>
    <row r="211" spans="1:15" ht="12.75" customHeight="1">
      <c r="A211" s="30">
        <v>201</v>
      </c>
      <c r="B211" s="227" t="s">
        <v>259</v>
      </c>
      <c r="C211" s="248">
        <v>2656.45</v>
      </c>
      <c r="D211" s="249">
        <v>2643.4833333333331</v>
      </c>
      <c r="E211" s="249">
        <v>2618.9666666666662</v>
      </c>
      <c r="F211" s="249">
        <v>2581.4833333333331</v>
      </c>
      <c r="G211" s="249">
        <v>2556.9666666666662</v>
      </c>
      <c r="H211" s="249">
        <v>2680.9666666666662</v>
      </c>
      <c r="I211" s="249">
        <v>2705.4833333333336</v>
      </c>
      <c r="J211" s="249">
        <v>2742.9666666666662</v>
      </c>
      <c r="K211" s="248">
        <v>2668</v>
      </c>
      <c r="L211" s="248">
        <v>2606</v>
      </c>
      <c r="M211" s="248">
        <v>6.36707</v>
      </c>
      <c r="N211" s="1"/>
      <c r="O211" s="1"/>
    </row>
    <row r="212" spans="1:15" ht="12.75" customHeight="1">
      <c r="A212" s="30">
        <v>202</v>
      </c>
      <c r="B212" s="227" t="s">
        <v>374</v>
      </c>
      <c r="C212" s="248">
        <v>112.35</v>
      </c>
      <c r="D212" s="249">
        <v>111.88333333333333</v>
      </c>
      <c r="E212" s="249">
        <v>110.96666666666665</v>
      </c>
      <c r="F212" s="249">
        <v>109.58333333333333</v>
      </c>
      <c r="G212" s="249">
        <v>108.66666666666666</v>
      </c>
      <c r="H212" s="249">
        <v>113.26666666666665</v>
      </c>
      <c r="I212" s="249">
        <v>114.18333333333334</v>
      </c>
      <c r="J212" s="249">
        <v>115.56666666666665</v>
      </c>
      <c r="K212" s="248">
        <v>112.8</v>
      </c>
      <c r="L212" s="248">
        <v>110.5</v>
      </c>
      <c r="M212" s="248">
        <v>16.23902</v>
      </c>
      <c r="N212" s="1"/>
      <c r="O212" s="1"/>
    </row>
    <row r="213" spans="1:15" ht="12.75" customHeight="1">
      <c r="A213" s="30">
        <v>203</v>
      </c>
      <c r="B213" s="227" t="s">
        <v>121</v>
      </c>
      <c r="C213" s="248">
        <v>241.35</v>
      </c>
      <c r="D213" s="249">
        <v>241.5</v>
      </c>
      <c r="E213" s="249">
        <v>239.25</v>
      </c>
      <c r="F213" s="249">
        <v>237.15</v>
      </c>
      <c r="G213" s="249">
        <v>234.9</v>
      </c>
      <c r="H213" s="249">
        <v>243.6</v>
      </c>
      <c r="I213" s="249">
        <v>245.85</v>
      </c>
      <c r="J213" s="249">
        <v>247.95</v>
      </c>
      <c r="K213" s="248">
        <v>243.75</v>
      </c>
      <c r="L213" s="248">
        <v>239.4</v>
      </c>
      <c r="M213" s="248">
        <v>18.523420000000002</v>
      </c>
      <c r="N213" s="1"/>
      <c r="O213" s="1"/>
    </row>
    <row r="214" spans="1:15" ht="12.75" customHeight="1">
      <c r="A214" s="30">
        <v>204</v>
      </c>
      <c r="B214" s="227" t="s">
        <v>122</v>
      </c>
      <c r="C214" s="248">
        <v>2674.55</v>
      </c>
      <c r="D214" s="249">
        <v>2677.9500000000003</v>
      </c>
      <c r="E214" s="249">
        <v>2649.8500000000004</v>
      </c>
      <c r="F214" s="249">
        <v>2625.15</v>
      </c>
      <c r="G214" s="249">
        <v>2597.0500000000002</v>
      </c>
      <c r="H214" s="249">
        <v>2702.6500000000005</v>
      </c>
      <c r="I214" s="249">
        <v>2730.75</v>
      </c>
      <c r="J214" s="249">
        <v>2755.4500000000007</v>
      </c>
      <c r="K214" s="248">
        <v>2706.05</v>
      </c>
      <c r="L214" s="248">
        <v>2653.25</v>
      </c>
      <c r="M214" s="248">
        <v>8.2756699999999999</v>
      </c>
      <c r="N214" s="1"/>
      <c r="O214" s="1"/>
    </row>
    <row r="215" spans="1:15" ht="12.75" customHeight="1">
      <c r="A215" s="30">
        <v>205</v>
      </c>
      <c r="B215" s="227" t="s">
        <v>260</v>
      </c>
      <c r="C215" s="248">
        <v>328.5</v>
      </c>
      <c r="D215" s="249">
        <v>325.88333333333338</v>
      </c>
      <c r="E215" s="249">
        <v>322.81666666666678</v>
      </c>
      <c r="F215" s="249">
        <v>317.13333333333338</v>
      </c>
      <c r="G215" s="249">
        <v>314.06666666666678</v>
      </c>
      <c r="H215" s="249">
        <v>331.56666666666678</v>
      </c>
      <c r="I215" s="249">
        <v>334.63333333333338</v>
      </c>
      <c r="J215" s="249">
        <v>340.31666666666678</v>
      </c>
      <c r="K215" s="248">
        <v>328.95</v>
      </c>
      <c r="L215" s="248">
        <v>320.2</v>
      </c>
      <c r="M215" s="248">
        <v>10.399660000000001</v>
      </c>
      <c r="N215" s="1"/>
      <c r="O215" s="1"/>
    </row>
    <row r="216" spans="1:15" ht="12.75" customHeight="1">
      <c r="A216" s="30">
        <v>206</v>
      </c>
      <c r="B216" s="227" t="s">
        <v>288</v>
      </c>
      <c r="C216" s="248">
        <v>3419.7</v>
      </c>
      <c r="D216" s="249">
        <v>3397.9666666666667</v>
      </c>
      <c r="E216" s="249">
        <v>3362.8333333333335</v>
      </c>
      <c r="F216" s="249">
        <v>3305.9666666666667</v>
      </c>
      <c r="G216" s="249">
        <v>3270.8333333333335</v>
      </c>
      <c r="H216" s="249">
        <v>3454.8333333333335</v>
      </c>
      <c r="I216" s="249">
        <v>3489.9666666666667</v>
      </c>
      <c r="J216" s="249">
        <v>3546.8333333333335</v>
      </c>
      <c r="K216" s="248">
        <v>3433.1</v>
      </c>
      <c r="L216" s="248">
        <v>3341.1</v>
      </c>
      <c r="M216" s="248">
        <v>0.23343</v>
      </c>
      <c r="N216" s="1"/>
      <c r="O216" s="1"/>
    </row>
    <row r="217" spans="1:15" ht="12.75" customHeight="1">
      <c r="A217" s="30">
        <v>207</v>
      </c>
      <c r="B217" s="227" t="s">
        <v>779</v>
      </c>
      <c r="C217" s="248">
        <v>722.1</v>
      </c>
      <c r="D217" s="249">
        <v>725.31666666666672</v>
      </c>
      <c r="E217" s="249">
        <v>712.68333333333339</v>
      </c>
      <c r="F217" s="249">
        <v>703.26666666666665</v>
      </c>
      <c r="G217" s="249">
        <v>690.63333333333333</v>
      </c>
      <c r="H217" s="249">
        <v>734.73333333333346</v>
      </c>
      <c r="I217" s="249">
        <v>747.3666666666669</v>
      </c>
      <c r="J217" s="249">
        <v>756.78333333333353</v>
      </c>
      <c r="K217" s="248">
        <v>737.95</v>
      </c>
      <c r="L217" s="248">
        <v>715.9</v>
      </c>
      <c r="M217" s="248">
        <v>0.87346999999999997</v>
      </c>
      <c r="N217" s="1"/>
      <c r="O217" s="1"/>
    </row>
    <row r="218" spans="1:15" ht="12.75" customHeight="1">
      <c r="A218" s="30">
        <v>208</v>
      </c>
      <c r="B218" s="227" t="s">
        <v>375</v>
      </c>
      <c r="C218" s="248">
        <v>40345.449999999997</v>
      </c>
      <c r="D218" s="249">
        <v>40675.1</v>
      </c>
      <c r="E218" s="249">
        <v>39870.35</v>
      </c>
      <c r="F218" s="249">
        <v>39395.25</v>
      </c>
      <c r="G218" s="249">
        <v>38590.5</v>
      </c>
      <c r="H218" s="249">
        <v>41150.199999999997</v>
      </c>
      <c r="I218" s="249">
        <v>41954.95</v>
      </c>
      <c r="J218" s="249">
        <v>42430.049999999996</v>
      </c>
      <c r="K218" s="248">
        <v>41479.85</v>
      </c>
      <c r="L218" s="248">
        <v>40200</v>
      </c>
      <c r="M218" s="248">
        <v>8.7739999999999999E-2</v>
      </c>
      <c r="N218" s="1"/>
      <c r="O218" s="1"/>
    </row>
    <row r="219" spans="1:15" ht="12.75" customHeight="1">
      <c r="A219" s="30">
        <v>209</v>
      </c>
      <c r="B219" s="227" t="s">
        <v>376</v>
      </c>
      <c r="C219" s="248">
        <v>56.3</v>
      </c>
      <c r="D219" s="249">
        <v>56.616666666666674</v>
      </c>
      <c r="E219" s="249">
        <v>55.133333333333347</v>
      </c>
      <c r="F219" s="249">
        <v>53.966666666666676</v>
      </c>
      <c r="G219" s="249">
        <v>52.483333333333348</v>
      </c>
      <c r="H219" s="249">
        <v>57.783333333333346</v>
      </c>
      <c r="I219" s="249">
        <v>59.266666666666666</v>
      </c>
      <c r="J219" s="249">
        <v>60.433333333333344</v>
      </c>
      <c r="K219" s="248">
        <v>58.1</v>
      </c>
      <c r="L219" s="248">
        <v>55.45</v>
      </c>
      <c r="M219" s="248">
        <v>130.19543999999999</v>
      </c>
      <c r="N219" s="1"/>
      <c r="O219" s="1"/>
    </row>
    <row r="220" spans="1:15" ht="12.75" customHeight="1">
      <c r="A220" s="30">
        <v>210</v>
      </c>
      <c r="B220" s="227" t="s">
        <v>114</v>
      </c>
      <c r="C220" s="248">
        <v>2700.3</v>
      </c>
      <c r="D220" s="249">
        <v>2694.35</v>
      </c>
      <c r="E220" s="249">
        <v>2683.7</v>
      </c>
      <c r="F220" s="249">
        <v>2667.1</v>
      </c>
      <c r="G220" s="249">
        <v>2656.45</v>
      </c>
      <c r="H220" s="249">
        <v>2710.95</v>
      </c>
      <c r="I220" s="249">
        <v>2721.6000000000004</v>
      </c>
      <c r="J220" s="249">
        <v>2738.2</v>
      </c>
      <c r="K220" s="248">
        <v>2705</v>
      </c>
      <c r="L220" s="248">
        <v>2677.75</v>
      </c>
      <c r="M220" s="248">
        <v>22.39771</v>
      </c>
      <c r="N220" s="1"/>
      <c r="O220" s="1"/>
    </row>
    <row r="221" spans="1:15" ht="12.75" customHeight="1">
      <c r="A221" s="30">
        <v>211</v>
      </c>
      <c r="B221" s="227" t="s">
        <v>124</v>
      </c>
      <c r="C221" s="248">
        <v>909.7</v>
      </c>
      <c r="D221" s="249">
        <v>905.95000000000016</v>
      </c>
      <c r="E221" s="249">
        <v>899.45000000000027</v>
      </c>
      <c r="F221" s="249">
        <v>889.20000000000016</v>
      </c>
      <c r="G221" s="249">
        <v>882.70000000000027</v>
      </c>
      <c r="H221" s="249">
        <v>916.20000000000027</v>
      </c>
      <c r="I221" s="249">
        <v>922.7</v>
      </c>
      <c r="J221" s="249">
        <v>932.95000000000027</v>
      </c>
      <c r="K221" s="248">
        <v>912.45</v>
      </c>
      <c r="L221" s="248">
        <v>895.7</v>
      </c>
      <c r="M221" s="248">
        <v>63.843310000000002</v>
      </c>
      <c r="N221" s="1"/>
      <c r="O221" s="1"/>
    </row>
    <row r="222" spans="1:15" ht="12.75" customHeight="1">
      <c r="A222" s="30">
        <v>212</v>
      </c>
      <c r="B222" s="227" t="s">
        <v>125</v>
      </c>
      <c r="C222" s="248">
        <v>1236.45</v>
      </c>
      <c r="D222" s="249">
        <v>1239.8500000000001</v>
      </c>
      <c r="E222" s="249">
        <v>1225.8500000000004</v>
      </c>
      <c r="F222" s="249">
        <v>1215.2500000000002</v>
      </c>
      <c r="G222" s="249">
        <v>1201.2500000000005</v>
      </c>
      <c r="H222" s="249">
        <v>1250.4500000000003</v>
      </c>
      <c r="I222" s="249">
        <v>1264.4499999999998</v>
      </c>
      <c r="J222" s="249">
        <v>1275.0500000000002</v>
      </c>
      <c r="K222" s="248">
        <v>1253.8499999999999</v>
      </c>
      <c r="L222" s="248">
        <v>1229.25</v>
      </c>
      <c r="M222" s="248">
        <v>5.8420399999999999</v>
      </c>
      <c r="N222" s="1"/>
      <c r="O222" s="1"/>
    </row>
    <row r="223" spans="1:15" ht="12.75" customHeight="1">
      <c r="A223" s="30">
        <v>213</v>
      </c>
      <c r="B223" s="227" t="s">
        <v>126</v>
      </c>
      <c r="C223" s="248">
        <v>454.35</v>
      </c>
      <c r="D223" s="249">
        <v>452.61666666666662</v>
      </c>
      <c r="E223" s="249">
        <v>448.73333333333323</v>
      </c>
      <c r="F223" s="249">
        <v>443.11666666666662</v>
      </c>
      <c r="G223" s="249">
        <v>439.23333333333323</v>
      </c>
      <c r="H223" s="249">
        <v>458.23333333333323</v>
      </c>
      <c r="I223" s="249">
        <v>462.11666666666656</v>
      </c>
      <c r="J223" s="249">
        <v>467.73333333333323</v>
      </c>
      <c r="K223" s="248">
        <v>456.5</v>
      </c>
      <c r="L223" s="248">
        <v>447</v>
      </c>
      <c r="M223" s="248">
        <v>13.5115</v>
      </c>
      <c r="N223" s="1"/>
      <c r="O223" s="1"/>
    </row>
    <row r="224" spans="1:15" ht="12.75" customHeight="1">
      <c r="A224" s="30">
        <v>214</v>
      </c>
      <c r="B224" s="227" t="s">
        <v>261</v>
      </c>
      <c r="C224" s="248">
        <v>514.25</v>
      </c>
      <c r="D224" s="249">
        <v>514.18333333333328</v>
      </c>
      <c r="E224" s="249">
        <v>509.06666666666661</v>
      </c>
      <c r="F224" s="249">
        <v>503.88333333333333</v>
      </c>
      <c r="G224" s="249">
        <v>498.76666666666665</v>
      </c>
      <c r="H224" s="249">
        <v>519.36666666666656</v>
      </c>
      <c r="I224" s="249">
        <v>524.48333333333312</v>
      </c>
      <c r="J224" s="249">
        <v>529.66666666666652</v>
      </c>
      <c r="K224" s="248">
        <v>519.29999999999995</v>
      </c>
      <c r="L224" s="248">
        <v>509</v>
      </c>
      <c r="M224" s="248">
        <v>1.9587000000000001</v>
      </c>
      <c r="N224" s="1"/>
      <c r="O224" s="1"/>
    </row>
    <row r="225" spans="1:15" ht="12.75" customHeight="1">
      <c r="A225" s="30">
        <v>215</v>
      </c>
      <c r="B225" s="227" t="s">
        <v>378</v>
      </c>
      <c r="C225" s="248">
        <v>55.9</v>
      </c>
      <c r="D225" s="249">
        <v>56.333333333333336</v>
      </c>
      <c r="E225" s="249">
        <v>55.166666666666671</v>
      </c>
      <c r="F225" s="249">
        <v>54.433333333333337</v>
      </c>
      <c r="G225" s="249">
        <v>53.266666666666673</v>
      </c>
      <c r="H225" s="249">
        <v>57.06666666666667</v>
      </c>
      <c r="I225" s="249">
        <v>58.233333333333341</v>
      </c>
      <c r="J225" s="249">
        <v>58.966666666666669</v>
      </c>
      <c r="K225" s="248">
        <v>57.5</v>
      </c>
      <c r="L225" s="248">
        <v>55.6</v>
      </c>
      <c r="M225" s="248">
        <v>144.12016</v>
      </c>
      <c r="N225" s="1"/>
      <c r="O225" s="1"/>
    </row>
    <row r="226" spans="1:15" ht="12.75" customHeight="1">
      <c r="A226" s="30">
        <v>216</v>
      </c>
      <c r="B226" s="227" t="s">
        <v>128</v>
      </c>
      <c r="C226" s="248">
        <v>61.45</v>
      </c>
      <c r="D226" s="249">
        <v>61.566666666666663</v>
      </c>
      <c r="E226" s="249">
        <v>60.383333333333326</v>
      </c>
      <c r="F226" s="249">
        <v>59.316666666666663</v>
      </c>
      <c r="G226" s="249">
        <v>58.133333333333326</v>
      </c>
      <c r="H226" s="249">
        <v>62.633333333333326</v>
      </c>
      <c r="I226" s="249">
        <v>63.816666666666663</v>
      </c>
      <c r="J226" s="249">
        <v>64.883333333333326</v>
      </c>
      <c r="K226" s="248">
        <v>62.75</v>
      </c>
      <c r="L226" s="248">
        <v>60.5</v>
      </c>
      <c r="M226" s="248">
        <v>305.69636000000003</v>
      </c>
      <c r="N226" s="1"/>
      <c r="O226" s="1"/>
    </row>
    <row r="227" spans="1:15" ht="12.75" customHeight="1">
      <c r="A227" s="30">
        <v>217</v>
      </c>
      <c r="B227" s="227" t="s">
        <v>379</v>
      </c>
      <c r="C227" s="248">
        <v>84.05</v>
      </c>
      <c r="D227" s="249">
        <v>84.083333333333329</v>
      </c>
      <c r="E227" s="249">
        <v>82.016666666666652</v>
      </c>
      <c r="F227" s="249">
        <v>79.98333333333332</v>
      </c>
      <c r="G227" s="249">
        <v>77.916666666666643</v>
      </c>
      <c r="H227" s="249">
        <v>86.11666666666666</v>
      </c>
      <c r="I227" s="249">
        <v>88.183333333333351</v>
      </c>
      <c r="J227" s="249">
        <v>90.216666666666669</v>
      </c>
      <c r="K227" s="248">
        <v>86.15</v>
      </c>
      <c r="L227" s="248">
        <v>82.05</v>
      </c>
      <c r="M227" s="248">
        <v>113.54937</v>
      </c>
      <c r="N227" s="1"/>
      <c r="O227" s="1"/>
    </row>
    <row r="228" spans="1:15" ht="12.75" customHeight="1">
      <c r="A228" s="30">
        <v>218</v>
      </c>
      <c r="B228" s="227" t="s">
        <v>380</v>
      </c>
      <c r="C228" s="248">
        <v>967.5</v>
      </c>
      <c r="D228" s="249">
        <v>970.43333333333339</v>
      </c>
      <c r="E228" s="249">
        <v>960.06666666666683</v>
      </c>
      <c r="F228" s="249">
        <v>952.63333333333344</v>
      </c>
      <c r="G228" s="249">
        <v>942.26666666666688</v>
      </c>
      <c r="H228" s="249">
        <v>977.86666666666679</v>
      </c>
      <c r="I228" s="249">
        <v>988.23333333333335</v>
      </c>
      <c r="J228" s="249">
        <v>995.66666666666674</v>
      </c>
      <c r="K228" s="248">
        <v>980.8</v>
      </c>
      <c r="L228" s="248">
        <v>963</v>
      </c>
      <c r="M228" s="248">
        <v>8.5790000000000005E-2</v>
      </c>
      <c r="N228" s="1"/>
      <c r="O228" s="1"/>
    </row>
    <row r="229" spans="1:15" ht="12.75" customHeight="1">
      <c r="A229" s="30">
        <v>219</v>
      </c>
      <c r="B229" s="227" t="s">
        <v>381</v>
      </c>
      <c r="C229" s="248">
        <v>511.75</v>
      </c>
      <c r="D229" s="249">
        <v>507.91666666666669</v>
      </c>
      <c r="E229" s="249">
        <v>497.83333333333337</v>
      </c>
      <c r="F229" s="249">
        <v>483.91666666666669</v>
      </c>
      <c r="G229" s="249">
        <v>473.83333333333337</v>
      </c>
      <c r="H229" s="249">
        <v>521.83333333333337</v>
      </c>
      <c r="I229" s="249">
        <v>531.91666666666674</v>
      </c>
      <c r="J229" s="249">
        <v>545.83333333333337</v>
      </c>
      <c r="K229" s="248">
        <v>518</v>
      </c>
      <c r="L229" s="248">
        <v>494</v>
      </c>
      <c r="M229" s="248">
        <v>5.82416</v>
      </c>
      <c r="N229" s="1"/>
      <c r="O229" s="1"/>
    </row>
    <row r="230" spans="1:15" ht="12.75" customHeight="1">
      <c r="A230" s="30">
        <v>220</v>
      </c>
      <c r="B230" s="227" t="s">
        <v>382</v>
      </c>
      <c r="C230" s="248">
        <v>1789.8</v>
      </c>
      <c r="D230" s="249">
        <v>1799.4166666666667</v>
      </c>
      <c r="E230" s="249">
        <v>1771.3833333333334</v>
      </c>
      <c r="F230" s="249">
        <v>1752.9666666666667</v>
      </c>
      <c r="G230" s="249">
        <v>1724.9333333333334</v>
      </c>
      <c r="H230" s="249">
        <v>1817.8333333333335</v>
      </c>
      <c r="I230" s="249">
        <v>1845.8666666666668</v>
      </c>
      <c r="J230" s="249">
        <v>1864.2833333333335</v>
      </c>
      <c r="K230" s="248">
        <v>1827.45</v>
      </c>
      <c r="L230" s="248">
        <v>1781</v>
      </c>
      <c r="M230" s="248">
        <v>0.13533999999999999</v>
      </c>
      <c r="N230" s="1"/>
      <c r="O230" s="1"/>
    </row>
    <row r="231" spans="1:15" ht="12.75" customHeight="1">
      <c r="A231" s="30">
        <v>221</v>
      </c>
      <c r="B231" s="227" t="s">
        <v>383</v>
      </c>
      <c r="C231" s="248">
        <v>318.60000000000002</v>
      </c>
      <c r="D231" s="249">
        <v>318.20000000000005</v>
      </c>
      <c r="E231" s="249">
        <v>313.85000000000008</v>
      </c>
      <c r="F231" s="249">
        <v>309.10000000000002</v>
      </c>
      <c r="G231" s="249">
        <v>304.75000000000006</v>
      </c>
      <c r="H231" s="249">
        <v>322.9500000000001</v>
      </c>
      <c r="I231" s="249">
        <v>327.3</v>
      </c>
      <c r="J231" s="249">
        <v>332.05000000000013</v>
      </c>
      <c r="K231" s="248">
        <v>322.55</v>
      </c>
      <c r="L231" s="248">
        <v>313.45</v>
      </c>
      <c r="M231" s="248">
        <v>54.219990000000003</v>
      </c>
      <c r="N231" s="1"/>
      <c r="O231" s="1"/>
    </row>
    <row r="232" spans="1:15" ht="12.75" customHeight="1">
      <c r="A232" s="30">
        <v>222</v>
      </c>
      <c r="B232" s="227" t="s">
        <v>137</v>
      </c>
      <c r="C232" s="248">
        <v>340.15</v>
      </c>
      <c r="D232" s="249">
        <v>339.2833333333333</v>
      </c>
      <c r="E232" s="249">
        <v>337.61666666666662</v>
      </c>
      <c r="F232" s="249">
        <v>335.08333333333331</v>
      </c>
      <c r="G232" s="249">
        <v>333.41666666666663</v>
      </c>
      <c r="H232" s="249">
        <v>341.81666666666661</v>
      </c>
      <c r="I232" s="249">
        <v>343.48333333333335</v>
      </c>
      <c r="J232" s="249">
        <v>346.01666666666659</v>
      </c>
      <c r="K232" s="248">
        <v>340.95</v>
      </c>
      <c r="L232" s="248">
        <v>336.75</v>
      </c>
      <c r="M232" s="248">
        <v>54.822180000000003</v>
      </c>
      <c r="N232" s="1"/>
      <c r="O232" s="1"/>
    </row>
    <row r="233" spans="1:15" ht="12.75" customHeight="1">
      <c r="A233" s="30">
        <v>223</v>
      </c>
      <c r="B233" s="227" t="s">
        <v>385</v>
      </c>
      <c r="C233" s="248">
        <v>109.95</v>
      </c>
      <c r="D233" s="249">
        <v>109.7</v>
      </c>
      <c r="E233" s="249">
        <v>108.95</v>
      </c>
      <c r="F233" s="249">
        <v>107.95</v>
      </c>
      <c r="G233" s="249">
        <v>107.2</v>
      </c>
      <c r="H233" s="249">
        <v>110.7</v>
      </c>
      <c r="I233" s="249">
        <v>111.45</v>
      </c>
      <c r="J233" s="249">
        <v>112.45</v>
      </c>
      <c r="K233" s="248">
        <v>110.45</v>
      </c>
      <c r="L233" s="248">
        <v>108.7</v>
      </c>
      <c r="M233" s="248">
        <v>1.79572</v>
      </c>
      <c r="N233" s="1"/>
      <c r="O233" s="1"/>
    </row>
    <row r="234" spans="1:15" ht="12.75" customHeight="1">
      <c r="A234" s="30">
        <v>224</v>
      </c>
      <c r="B234" s="227" t="s">
        <v>386</v>
      </c>
      <c r="C234" s="248">
        <v>232.25</v>
      </c>
      <c r="D234" s="249">
        <v>231.11666666666667</v>
      </c>
      <c r="E234" s="249">
        <v>228.38333333333335</v>
      </c>
      <c r="F234" s="249">
        <v>224.51666666666668</v>
      </c>
      <c r="G234" s="249">
        <v>221.78333333333336</v>
      </c>
      <c r="H234" s="249">
        <v>234.98333333333335</v>
      </c>
      <c r="I234" s="249">
        <v>237.7166666666667</v>
      </c>
      <c r="J234" s="249">
        <v>241.58333333333334</v>
      </c>
      <c r="K234" s="248">
        <v>233.85</v>
      </c>
      <c r="L234" s="248">
        <v>227.25</v>
      </c>
      <c r="M234" s="248">
        <v>21.35324</v>
      </c>
      <c r="N234" s="1"/>
      <c r="O234" s="1"/>
    </row>
    <row r="235" spans="1:15" ht="12.75" customHeight="1">
      <c r="A235" s="30">
        <v>225</v>
      </c>
      <c r="B235" s="227" t="s">
        <v>123</v>
      </c>
      <c r="C235" s="248">
        <v>153.5</v>
      </c>
      <c r="D235" s="249">
        <v>152.45000000000002</v>
      </c>
      <c r="E235" s="249">
        <v>150.30000000000004</v>
      </c>
      <c r="F235" s="249">
        <v>147.10000000000002</v>
      </c>
      <c r="G235" s="249">
        <v>144.95000000000005</v>
      </c>
      <c r="H235" s="249">
        <v>155.65000000000003</v>
      </c>
      <c r="I235" s="249">
        <v>157.80000000000001</v>
      </c>
      <c r="J235" s="249">
        <v>161.00000000000003</v>
      </c>
      <c r="K235" s="248">
        <v>154.6</v>
      </c>
      <c r="L235" s="248">
        <v>149.25</v>
      </c>
      <c r="M235" s="248">
        <v>232.71802</v>
      </c>
      <c r="N235" s="1"/>
      <c r="O235" s="1"/>
    </row>
    <row r="236" spans="1:15" ht="12.75" customHeight="1">
      <c r="A236" s="30">
        <v>226</v>
      </c>
      <c r="B236" s="227" t="s">
        <v>387</v>
      </c>
      <c r="C236" s="248">
        <v>86.25</v>
      </c>
      <c r="D236" s="249">
        <v>86.05</v>
      </c>
      <c r="E236" s="249">
        <v>85.25</v>
      </c>
      <c r="F236" s="249">
        <v>84.25</v>
      </c>
      <c r="G236" s="249">
        <v>83.45</v>
      </c>
      <c r="H236" s="249">
        <v>87.05</v>
      </c>
      <c r="I236" s="249">
        <v>87.84999999999998</v>
      </c>
      <c r="J236" s="249">
        <v>88.85</v>
      </c>
      <c r="K236" s="248">
        <v>86.85</v>
      </c>
      <c r="L236" s="248">
        <v>85.05</v>
      </c>
      <c r="M236" s="248">
        <v>54.431260000000002</v>
      </c>
      <c r="N236" s="1"/>
      <c r="O236" s="1"/>
    </row>
    <row r="237" spans="1:15" ht="12.75" customHeight="1">
      <c r="A237" s="30">
        <v>227</v>
      </c>
      <c r="B237" s="227" t="s">
        <v>262</v>
      </c>
      <c r="C237" s="248">
        <v>4518.8</v>
      </c>
      <c r="D237" s="249">
        <v>4510.3</v>
      </c>
      <c r="E237" s="249">
        <v>4447.3</v>
      </c>
      <c r="F237" s="249">
        <v>4375.8</v>
      </c>
      <c r="G237" s="249">
        <v>4312.8</v>
      </c>
      <c r="H237" s="249">
        <v>4581.8</v>
      </c>
      <c r="I237" s="249">
        <v>4644.8</v>
      </c>
      <c r="J237" s="249">
        <v>4716.3</v>
      </c>
      <c r="K237" s="248">
        <v>4573.3</v>
      </c>
      <c r="L237" s="248">
        <v>4438.8</v>
      </c>
      <c r="M237" s="248">
        <v>1.2052799999999999</v>
      </c>
      <c r="N237" s="1"/>
      <c r="O237" s="1"/>
    </row>
    <row r="238" spans="1:15" ht="12.75" customHeight="1">
      <c r="A238" s="30">
        <v>228</v>
      </c>
      <c r="B238" s="227" t="s">
        <v>388</v>
      </c>
      <c r="C238" s="248">
        <v>297.8</v>
      </c>
      <c r="D238" s="249">
        <v>294.73333333333335</v>
      </c>
      <c r="E238" s="249">
        <v>289.56666666666672</v>
      </c>
      <c r="F238" s="249">
        <v>281.33333333333337</v>
      </c>
      <c r="G238" s="249">
        <v>276.16666666666674</v>
      </c>
      <c r="H238" s="249">
        <v>302.9666666666667</v>
      </c>
      <c r="I238" s="249">
        <v>308.13333333333333</v>
      </c>
      <c r="J238" s="249">
        <v>316.36666666666667</v>
      </c>
      <c r="K238" s="248">
        <v>299.89999999999998</v>
      </c>
      <c r="L238" s="248">
        <v>286.5</v>
      </c>
      <c r="M238" s="248">
        <v>19.855219999999999</v>
      </c>
      <c r="N238" s="1"/>
      <c r="O238" s="1"/>
    </row>
    <row r="239" spans="1:15" ht="12.75" customHeight="1">
      <c r="A239" s="30">
        <v>229</v>
      </c>
      <c r="B239" s="227" t="s">
        <v>389</v>
      </c>
      <c r="C239" s="248">
        <v>143.9</v>
      </c>
      <c r="D239" s="249">
        <v>143.98333333333335</v>
      </c>
      <c r="E239" s="249">
        <v>142.56666666666669</v>
      </c>
      <c r="F239" s="249">
        <v>141.23333333333335</v>
      </c>
      <c r="G239" s="249">
        <v>139.81666666666669</v>
      </c>
      <c r="H239" s="249">
        <v>145.31666666666669</v>
      </c>
      <c r="I239" s="249">
        <v>146.73333333333332</v>
      </c>
      <c r="J239" s="249">
        <v>148.06666666666669</v>
      </c>
      <c r="K239" s="248">
        <v>145.4</v>
      </c>
      <c r="L239" s="248">
        <v>142.65</v>
      </c>
      <c r="M239" s="248">
        <v>26.136849999999999</v>
      </c>
      <c r="N239" s="1"/>
      <c r="O239" s="1"/>
    </row>
    <row r="240" spans="1:15" ht="12.75" customHeight="1">
      <c r="A240" s="30">
        <v>230</v>
      </c>
      <c r="B240" s="227" t="s">
        <v>130</v>
      </c>
      <c r="C240" s="248">
        <v>324.60000000000002</v>
      </c>
      <c r="D240" s="249">
        <v>324.45</v>
      </c>
      <c r="E240" s="249">
        <v>320.54999999999995</v>
      </c>
      <c r="F240" s="249">
        <v>316.49999999999994</v>
      </c>
      <c r="G240" s="249">
        <v>312.59999999999991</v>
      </c>
      <c r="H240" s="249">
        <v>328.5</v>
      </c>
      <c r="I240" s="249">
        <v>332.4</v>
      </c>
      <c r="J240" s="249">
        <v>336.45000000000005</v>
      </c>
      <c r="K240" s="248">
        <v>328.35</v>
      </c>
      <c r="L240" s="248">
        <v>320.39999999999998</v>
      </c>
      <c r="M240" s="248">
        <v>34.381770000000003</v>
      </c>
      <c r="N240" s="1"/>
      <c r="O240" s="1"/>
    </row>
    <row r="241" spans="1:15" ht="12.75" customHeight="1">
      <c r="A241" s="30">
        <v>231</v>
      </c>
      <c r="B241" s="227" t="s">
        <v>135</v>
      </c>
      <c r="C241" s="248">
        <v>77.8</v>
      </c>
      <c r="D241" s="249">
        <v>77.666666666666671</v>
      </c>
      <c r="E241" s="249">
        <v>77.183333333333337</v>
      </c>
      <c r="F241" s="249">
        <v>76.566666666666663</v>
      </c>
      <c r="G241" s="249">
        <v>76.083333333333329</v>
      </c>
      <c r="H241" s="249">
        <v>78.283333333333346</v>
      </c>
      <c r="I241" s="249">
        <v>78.766666666666666</v>
      </c>
      <c r="J241" s="249">
        <v>79.383333333333354</v>
      </c>
      <c r="K241" s="248">
        <v>78.150000000000006</v>
      </c>
      <c r="L241" s="248">
        <v>77.05</v>
      </c>
      <c r="M241" s="248">
        <v>93.689459999999997</v>
      </c>
      <c r="N241" s="1"/>
      <c r="O241" s="1"/>
    </row>
    <row r="242" spans="1:15" ht="12.75" customHeight="1">
      <c r="A242" s="30">
        <v>232</v>
      </c>
      <c r="B242" s="227" t="s">
        <v>390</v>
      </c>
      <c r="C242" s="248">
        <v>30.85</v>
      </c>
      <c r="D242" s="249">
        <v>31.433333333333337</v>
      </c>
      <c r="E242" s="249">
        <v>29.766666666666673</v>
      </c>
      <c r="F242" s="249">
        <v>28.683333333333337</v>
      </c>
      <c r="G242" s="249">
        <v>27.016666666666673</v>
      </c>
      <c r="H242" s="249">
        <v>32.516666666666673</v>
      </c>
      <c r="I242" s="249">
        <v>34.18333333333333</v>
      </c>
      <c r="J242" s="249">
        <v>35.266666666666673</v>
      </c>
      <c r="K242" s="248">
        <v>33.1</v>
      </c>
      <c r="L242" s="248">
        <v>30.35</v>
      </c>
      <c r="M242" s="248">
        <v>842.86830999999995</v>
      </c>
      <c r="N242" s="1"/>
      <c r="O242" s="1"/>
    </row>
    <row r="243" spans="1:15" ht="12.75" customHeight="1">
      <c r="A243" s="30">
        <v>233</v>
      </c>
      <c r="B243" s="227" t="s">
        <v>136</v>
      </c>
      <c r="C243" s="248">
        <v>674.15</v>
      </c>
      <c r="D243" s="249">
        <v>673.05000000000007</v>
      </c>
      <c r="E243" s="249">
        <v>668.10000000000014</v>
      </c>
      <c r="F243" s="249">
        <v>662.05000000000007</v>
      </c>
      <c r="G243" s="249">
        <v>657.10000000000014</v>
      </c>
      <c r="H243" s="249">
        <v>679.10000000000014</v>
      </c>
      <c r="I243" s="249">
        <v>684.05000000000018</v>
      </c>
      <c r="J243" s="249">
        <v>690.10000000000014</v>
      </c>
      <c r="K243" s="248">
        <v>678</v>
      </c>
      <c r="L243" s="248">
        <v>667</v>
      </c>
      <c r="M243" s="248">
        <v>42.539149999999999</v>
      </c>
      <c r="N243" s="1"/>
      <c r="O243" s="1"/>
    </row>
    <row r="244" spans="1:15" ht="12.75" customHeight="1">
      <c r="A244" s="30">
        <v>234</v>
      </c>
      <c r="B244" s="227" t="s">
        <v>774</v>
      </c>
      <c r="C244" s="248">
        <v>35.65</v>
      </c>
      <c r="D244" s="249">
        <v>34.716666666666669</v>
      </c>
      <c r="E244" s="249">
        <v>33.533333333333339</v>
      </c>
      <c r="F244" s="249">
        <v>31.416666666666671</v>
      </c>
      <c r="G244" s="249">
        <v>30.233333333333341</v>
      </c>
      <c r="H244" s="249">
        <v>36.833333333333336</v>
      </c>
      <c r="I244" s="249">
        <v>38.016666666666673</v>
      </c>
      <c r="J244" s="249">
        <v>40.133333333333333</v>
      </c>
      <c r="K244" s="248">
        <v>35.9</v>
      </c>
      <c r="L244" s="248">
        <v>32.6</v>
      </c>
      <c r="M244" s="248">
        <v>1812.72162</v>
      </c>
      <c r="N244" s="1"/>
      <c r="O244" s="1"/>
    </row>
    <row r="245" spans="1:15" ht="12.75" customHeight="1">
      <c r="A245" s="30">
        <v>235</v>
      </c>
      <c r="B245" s="227" t="s">
        <v>780</v>
      </c>
      <c r="C245" s="248">
        <v>1320.8</v>
      </c>
      <c r="D245" s="249">
        <v>1322.1000000000001</v>
      </c>
      <c r="E245" s="249">
        <v>1315.7000000000003</v>
      </c>
      <c r="F245" s="249">
        <v>1310.6000000000001</v>
      </c>
      <c r="G245" s="249">
        <v>1304.2000000000003</v>
      </c>
      <c r="H245" s="249">
        <v>1327.2000000000003</v>
      </c>
      <c r="I245" s="249">
        <v>1333.6000000000004</v>
      </c>
      <c r="J245" s="249">
        <v>1338.7000000000003</v>
      </c>
      <c r="K245" s="248">
        <v>1328.5</v>
      </c>
      <c r="L245" s="248">
        <v>1317</v>
      </c>
      <c r="M245" s="248">
        <v>0.17560000000000001</v>
      </c>
      <c r="N245" s="1"/>
      <c r="O245" s="1"/>
    </row>
    <row r="246" spans="1:15" ht="12.75" customHeight="1">
      <c r="A246" s="30">
        <v>236</v>
      </c>
      <c r="B246" s="227" t="s">
        <v>391</v>
      </c>
      <c r="C246" s="248">
        <v>391.75</v>
      </c>
      <c r="D246" s="249">
        <v>392.7166666666667</v>
      </c>
      <c r="E246" s="249">
        <v>387.08333333333337</v>
      </c>
      <c r="F246" s="249">
        <v>382.41666666666669</v>
      </c>
      <c r="G246" s="249">
        <v>376.78333333333336</v>
      </c>
      <c r="H246" s="249">
        <v>397.38333333333338</v>
      </c>
      <c r="I246" s="249">
        <v>403.01666666666671</v>
      </c>
      <c r="J246" s="249">
        <v>407.68333333333339</v>
      </c>
      <c r="K246" s="248">
        <v>398.35</v>
      </c>
      <c r="L246" s="248">
        <v>388.05</v>
      </c>
      <c r="M246" s="248">
        <v>0.20743</v>
      </c>
      <c r="N246" s="1"/>
      <c r="O246" s="1"/>
    </row>
    <row r="247" spans="1:15" ht="12.75" customHeight="1">
      <c r="A247" s="30">
        <v>237</v>
      </c>
      <c r="B247" s="227" t="s">
        <v>129</v>
      </c>
      <c r="C247" s="248">
        <v>442.6</v>
      </c>
      <c r="D247" s="249">
        <v>440.7833333333333</v>
      </c>
      <c r="E247" s="249">
        <v>437.61666666666662</v>
      </c>
      <c r="F247" s="249">
        <v>432.63333333333333</v>
      </c>
      <c r="G247" s="249">
        <v>429.46666666666664</v>
      </c>
      <c r="H247" s="249">
        <v>445.76666666666659</v>
      </c>
      <c r="I247" s="249">
        <v>448.93333333333334</v>
      </c>
      <c r="J247" s="249">
        <v>453.91666666666657</v>
      </c>
      <c r="K247" s="248">
        <v>443.95</v>
      </c>
      <c r="L247" s="248">
        <v>435.8</v>
      </c>
      <c r="M247" s="248">
        <v>10.45642</v>
      </c>
      <c r="N247" s="1"/>
      <c r="O247" s="1"/>
    </row>
    <row r="248" spans="1:15" ht="12.75" customHeight="1">
      <c r="A248" s="30">
        <v>238</v>
      </c>
      <c r="B248" s="227" t="s">
        <v>133</v>
      </c>
      <c r="C248" s="248">
        <v>191.9</v>
      </c>
      <c r="D248" s="249">
        <v>192.73333333333335</v>
      </c>
      <c r="E248" s="249">
        <v>188.6166666666667</v>
      </c>
      <c r="F248" s="249">
        <v>185.33333333333334</v>
      </c>
      <c r="G248" s="249">
        <v>181.2166666666667</v>
      </c>
      <c r="H248" s="249">
        <v>196.01666666666671</v>
      </c>
      <c r="I248" s="249">
        <v>200.13333333333338</v>
      </c>
      <c r="J248" s="249">
        <v>203.41666666666671</v>
      </c>
      <c r="K248" s="248">
        <v>196.85</v>
      </c>
      <c r="L248" s="248">
        <v>189.45</v>
      </c>
      <c r="M248" s="248">
        <v>27.32197</v>
      </c>
      <c r="N248" s="1"/>
      <c r="O248" s="1"/>
    </row>
    <row r="249" spans="1:15" ht="12.75" customHeight="1">
      <c r="A249" s="30">
        <v>239</v>
      </c>
      <c r="B249" s="227" t="s">
        <v>132</v>
      </c>
      <c r="C249" s="248">
        <v>1228.6500000000001</v>
      </c>
      <c r="D249" s="249">
        <v>1224.3166666666666</v>
      </c>
      <c r="E249" s="249">
        <v>1214.2833333333333</v>
      </c>
      <c r="F249" s="249">
        <v>1199.9166666666667</v>
      </c>
      <c r="G249" s="249">
        <v>1189.8833333333334</v>
      </c>
      <c r="H249" s="249">
        <v>1238.6833333333332</v>
      </c>
      <c r="I249" s="249">
        <v>1248.7166666666665</v>
      </c>
      <c r="J249" s="249">
        <v>1263.083333333333</v>
      </c>
      <c r="K249" s="248">
        <v>1234.3499999999999</v>
      </c>
      <c r="L249" s="248">
        <v>1209.95</v>
      </c>
      <c r="M249" s="248">
        <v>12.45359</v>
      </c>
      <c r="N249" s="1"/>
      <c r="O249" s="1"/>
    </row>
    <row r="250" spans="1:15" ht="12.75" customHeight="1">
      <c r="A250" s="30">
        <v>240</v>
      </c>
      <c r="B250" s="227" t="s">
        <v>392</v>
      </c>
      <c r="C250" s="248">
        <v>17.95</v>
      </c>
      <c r="D250" s="249">
        <v>18.233333333333334</v>
      </c>
      <c r="E250" s="249">
        <v>17.516666666666669</v>
      </c>
      <c r="F250" s="249">
        <v>17.083333333333336</v>
      </c>
      <c r="G250" s="249">
        <v>16.366666666666671</v>
      </c>
      <c r="H250" s="249">
        <v>18.666666666666668</v>
      </c>
      <c r="I250" s="249">
        <v>19.383333333333336</v>
      </c>
      <c r="J250" s="249">
        <v>19.816666666666666</v>
      </c>
      <c r="K250" s="248">
        <v>18.95</v>
      </c>
      <c r="L250" s="248">
        <v>17.8</v>
      </c>
      <c r="M250" s="248">
        <v>103.99203</v>
      </c>
      <c r="N250" s="1"/>
      <c r="O250" s="1"/>
    </row>
    <row r="251" spans="1:15" ht="12.75" customHeight="1">
      <c r="A251" s="30">
        <v>241</v>
      </c>
      <c r="B251" s="227" t="s">
        <v>163</v>
      </c>
      <c r="C251" s="248">
        <v>4227.55</v>
      </c>
      <c r="D251" s="249">
        <v>4200.5166666666664</v>
      </c>
      <c r="E251" s="249">
        <v>4152.0333333333328</v>
      </c>
      <c r="F251" s="249">
        <v>4076.5166666666664</v>
      </c>
      <c r="G251" s="249">
        <v>4028.0333333333328</v>
      </c>
      <c r="H251" s="249">
        <v>4276.0333333333328</v>
      </c>
      <c r="I251" s="249">
        <v>4324.5166666666664</v>
      </c>
      <c r="J251" s="249">
        <v>4400.0333333333328</v>
      </c>
      <c r="K251" s="248">
        <v>4249</v>
      </c>
      <c r="L251" s="248">
        <v>4125</v>
      </c>
      <c r="M251" s="248">
        <v>2.86043</v>
      </c>
      <c r="N251" s="1"/>
      <c r="O251" s="1"/>
    </row>
    <row r="252" spans="1:15" ht="12.75" customHeight="1">
      <c r="A252" s="30">
        <v>242</v>
      </c>
      <c r="B252" s="227" t="s">
        <v>134</v>
      </c>
      <c r="C252" s="248">
        <v>1507.3</v>
      </c>
      <c r="D252" s="249">
        <v>1501.9166666666667</v>
      </c>
      <c r="E252" s="249">
        <v>1487.8333333333335</v>
      </c>
      <c r="F252" s="249">
        <v>1468.3666666666668</v>
      </c>
      <c r="G252" s="249">
        <v>1454.2833333333335</v>
      </c>
      <c r="H252" s="249">
        <v>1521.3833333333334</v>
      </c>
      <c r="I252" s="249">
        <v>1535.4666666666669</v>
      </c>
      <c r="J252" s="249">
        <v>1554.9333333333334</v>
      </c>
      <c r="K252" s="248">
        <v>1516</v>
      </c>
      <c r="L252" s="248">
        <v>1482.45</v>
      </c>
      <c r="M252" s="248">
        <v>73.962590000000006</v>
      </c>
      <c r="N252" s="1"/>
      <c r="O252" s="1"/>
    </row>
    <row r="253" spans="1:15" ht="12.75" customHeight="1">
      <c r="A253" s="30">
        <v>243</v>
      </c>
      <c r="B253" s="227" t="s">
        <v>393</v>
      </c>
      <c r="C253" s="248">
        <v>527.29999999999995</v>
      </c>
      <c r="D253" s="249">
        <v>530.46666666666658</v>
      </c>
      <c r="E253" s="249">
        <v>521.13333333333321</v>
      </c>
      <c r="F253" s="249">
        <v>514.96666666666658</v>
      </c>
      <c r="G253" s="249">
        <v>505.63333333333321</v>
      </c>
      <c r="H253" s="249">
        <v>536.63333333333321</v>
      </c>
      <c r="I253" s="249">
        <v>545.96666666666647</v>
      </c>
      <c r="J253" s="249">
        <v>552.13333333333321</v>
      </c>
      <c r="K253" s="248">
        <v>539.79999999999995</v>
      </c>
      <c r="L253" s="248">
        <v>524.29999999999995</v>
      </c>
      <c r="M253" s="248">
        <v>3.3004099999999998</v>
      </c>
      <c r="N253" s="1"/>
      <c r="O253" s="1"/>
    </row>
    <row r="254" spans="1:15" ht="12.75" customHeight="1">
      <c r="A254" s="30">
        <v>244</v>
      </c>
      <c r="B254" s="227" t="s">
        <v>394</v>
      </c>
      <c r="C254" s="248">
        <v>433.2</v>
      </c>
      <c r="D254" s="249">
        <v>429.26666666666665</v>
      </c>
      <c r="E254" s="249">
        <v>422.93333333333328</v>
      </c>
      <c r="F254" s="249">
        <v>412.66666666666663</v>
      </c>
      <c r="G254" s="249">
        <v>406.33333333333326</v>
      </c>
      <c r="H254" s="249">
        <v>439.5333333333333</v>
      </c>
      <c r="I254" s="249">
        <v>445.86666666666667</v>
      </c>
      <c r="J254" s="249">
        <v>456.13333333333333</v>
      </c>
      <c r="K254" s="248">
        <v>435.6</v>
      </c>
      <c r="L254" s="248">
        <v>419</v>
      </c>
      <c r="M254" s="248">
        <v>5.1051200000000003</v>
      </c>
      <c r="N254" s="1"/>
      <c r="O254" s="1"/>
    </row>
    <row r="255" spans="1:15" ht="12.75" customHeight="1">
      <c r="A255" s="30">
        <v>245</v>
      </c>
      <c r="B255" s="227" t="s">
        <v>131</v>
      </c>
      <c r="C255" s="248">
        <v>2063.8000000000002</v>
      </c>
      <c r="D255" s="249">
        <v>2056.9500000000003</v>
      </c>
      <c r="E255" s="249">
        <v>2013.9000000000005</v>
      </c>
      <c r="F255" s="249">
        <v>1964.0000000000002</v>
      </c>
      <c r="G255" s="249">
        <v>1920.9500000000005</v>
      </c>
      <c r="H255" s="249">
        <v>2106.8500000000004</v>
      </c>
      <c r="I255" s="249">
        <v>2149.9000000000005</v>
      </c>
      <c r="J255" s="249">
        <v>2199.8000000000006</v>
      </c>
      <c r="K255" s="248">
        <v>2100</v>
      </c>
      <c r="L255" s="248">
        <v>2007.05</v>
      </c>
      <c r="M255" s="248">
        <v>17.401070000000001</v>
      </c>
      <c r="N255" s="1"/>
      <c r="O255" s="1"/>
    </row>
    <row r="256" spans="1:15" ht="12.75" customHeight="1">
      <c r="A256" s="30">
        <v>246</v>
      </c>
      <c r="B256" s="227" t="s">
        <v>263</v>
      </c>
      <c r="C256" s="248">
        <v>872.85</v>
      </c>
      <c r="D256" s="249">
        <v>865.28333333333342</v>
      </c>
      <c r="E256" s="249">
        <v>855.86666666666679</v>
      </c>
      <c r="F256" s="249">
        <v>838.88333333333333</v>
      </c>
      <c r="G256" s="249">
        <v>829.4666666666667</v>
      </c>
      <c r="H256" s="249">
        <v>882.26666666666688</v>
      </c>
      <c r="I256" s="249">
        <v>891.68333333333362</v>
      </c>
      <c r="J256" s="249">
        <v>908.66666666666697</v>
      </c>
      <c r="K256" s="248">
        <v>874.7</v>
      </c>
      <c r="L256" s="248">
        <v>848.3</v>
      </c>
      <c r="M256" s="248">
        <v>3.0573999999999999</v>
      </c>
      <c r="N256" s="1"/>
      <c r="O256" s="1"/>
    </row>
    <row r="257" spans="1:15" ht="12.75" customHeight="1">
      <c r="A257" s="30">
        <v>247</v>
      </c>
      <c r="B257" s="227" t="s">
        <v>395</v>
      </c>
      <c r="C257" s="248">
        <v>1999.7</v>
      </c>
      <c r="D257" s="249">
        <v>2022.7333333333333</v>
      </c>
      <c r="E257" s="249">
        <v>1966.4666666666667</v>
      </c>
      <c r="F257" s="249">
        <v>1933.2333333333333</v>
      </c>
      <c r="G257" s="249">
        <v>1876.9666666666667</v>
      </c>
      <c r="H257" s="249">
        <v>2055.9666666666667</v>
      </c>
      <c r="I257" s="249">
        <v>2112.2333333333336</v>
      </c>
      <c r="J257" s="249">
        <v>2145.4666666666667</v>
      </c>
      <c r="K257" s="248">
        <v>2079</v>
      </c>
      <c r="L257" s="248">
        <v>1989.5</v>
      </c>
      <c r="M257" s="248">
        <v>1.03894</v>
      </c>
      <c r="N257" s="1"/>
      <c r="O257" s="1"/>
    </row>
    <row r="258" spans="1:15" ht="12.75" customHeight="1">
      <c r="A258" s="30">
        <v>248</v>
      </c>
      <c r="B258" s="227" t="s">
        <v>396</v>
      </c>
      <c r="C258" s="248">
        <v>3091.45</v>
      </c>
      <c r="D258" s="249">
        <v>3069.8166666666671</v>
      </c>
      <c r="E258" s="249">
        <v>3038.3833333333341</v>
      </c>
      <c r="F258" s="249">
        <v>2985.3166666666671</v>
      </c>
      <c r="G258" s="249">
        <v>2953.8833333333341</v>
      </c>
      <c r="H258" s="249">
        <v>3122.8833333333341</v>
      </c>
      <c r="I258" s="249">
        <v>3154.3166666666675</v>
      </c>
      <c r="J258" s="249">
        <v>3207.3833333333341</v>
      </c>
      <c r="K258" s="248">
        <v>3101.25</v>
      </c>
      <c r="L258" s="248">
        <v>3016.75</v>
      </c>
      <c r="M258" s="248">
        <v>0.66446000000000005</v>
      </c>
      <c r="N258" s="1"/>
      <c r="O258" s="1"/>
    </row>
    <row r="259" spans="1:15" ht="12.75" customHeight="1">
      <c r="A259" s="30">
        <v>249</v>
      </c>
      <c r="B259" s="227" t="s">
        <v>863</v>
      </c>
      <c r="C259" s="248">
        <v>477.3</v>
      </c>
      <c r="D259" s="249">
        <v>467.90000000000003</v>
      </c>
      <c r="E259" s="249">
        <v>454.40000000000009</v>
      </c>
      <c r="F259" s="249">
        <v>431.50000000000006</v>
      </c>
      <c r="G259" s="249">
        <v>418.00000000000011</v>
      </c>
      <c r="H259" s="249">
        <v>490.80000000000007</v>
      </c>
      <c r="I259" s="249">
        <v>504.29999999999995</v>
      </c>
      <c r="J259" s="249">
        <v>527.20000000000005</v>
      </c>
      <c r="K259" s="248">
        <v>481.4</v>
      </c>
      <c r="L259" s="248">
        <v>445</v>
      </c>
      <c r="M259" s="248">
        <v>16.306719999999999</v>
      </c>
      <c r="N259" s="1"/>
      <c r="O259" s="1"/>
    </row>
    <row r="260" spans="1:15" ht="12.75" customHeight="1">
      <c r="A260" s="30">
        <v>250</v>
      </c>
      <c r="B260" s="227" t="s">
        <v>397</v>
      </c>
      <c r="C260" s="248">
        <v>868.8</v>
      </c>
      <c r="D260" s="249">
        <v>869.7833333333333</v>
      </c>
      <c r="E260" s="249">
        <v>856.66666666666663</v>
      </c>
      <c r="F260" s="249">
        <v>844.5333333333333</v>
      </c>
      <c r="G260" s="249">
        <v>831.41666666666663</v>
      </c>
      <c r="H260" s="249">
        <v>881.91666666666663</v>
      </c>
      <c r="I260" s="249">
        <v>895.03333333333342</v>
      </c>
      <c r="J260" s="249">
        <v>907.16666666666663</v>
      </c>
      <c r="K260" s="248">
        <v>882.9</v>
      </c>
      <c r="L260" s="248">
        <v>857.65</v>
      </c>
      <c r="M260" s="248">
        <v>4.6869399999999999</v>
      </c>
      <c r="N260" s="1"/>
      <c r="O260" s="1"/>
    </row>
    <row r="261" spans="1:15" ht="12.75" customHeight="1">
      <c r="A261" s="30">
        <v>251</v>
      </c>
      <c r="B261" s="227" t="s">
        <v>398</v>
      </c>
      <c r="C261" s="248">
        <v>439.85</v>
      </c>
      <c r="D261" s="249">
        <v>438.61666666666662</v>
      </c>
      <c r="E261" s="249">
        <v>427.23333333333323</v>
      </c>
      <c r="F261" s="249">
        <v>414.61666666666662</v>
      </c>
      <c r="G261" s="249">
        <v>403.23333333333323</v>
      </c>
      <c r="H261" s="249">
        <v>451.23333333333323</v>
      </c>
      <c r="I261" s="249">
        <v>462.61666666666656</v>
      </c>
      <c r="J261" s="249">
        <v>475.23333333333323</v>
      </c>
      <c r="K261" s="248">
        <v>450</v>
      </c>
      <c r="L261" s="248">
        <v>426</v>
      </c>
      <c r="M261" s="248">
        <v>85.352029999999999</v>
      </c>
      <c r="N261" s="1"/>
      <c r="O261" s="1"/>
    </row>
    <row r="262" spans="1:15" ht="12.75" customHeight="1">
      <c r="A262" s="30">
        <v>252</v>
      </c>
      <c r="B262" s="227" t="s">
        <v>399</v>
      </c>
      <c r="C262" s="248">
        <v>80.400000000000006</v>
      </c>
      <c r="D262" s="249">
        <v>80.266666666666666</v>
      </c>
      <c r="E262" s="249">
        <v>79.333333333333329</v>
      </c>
      <c r="F262" s="249">
        <v>78.266666666666666</v>
      </c>
      <c r="G262" s="249">
        <v>77.333333333333329</v>
      </c>
      <c r="H262" s="249">
        <v>81.333333333333329</v>
      </c>
      <c r="I262" s="249">
        <v>82.266666666666666</v>
      </c>
      <c r="J262" s="249">
        <v>83.333333333333329</v>
      </c>
      <c r="K262" s="248">
        <v>81.2</v>
      </c>
      <c r="L262" s="248">
        <v>79.2</v>
      </c>
      <c r="M262" s="248">
        <v>12.83634</v>
      </c>
      <c r="N262" s="1"/>
      <c r="O262" s="1"/>
    </row>
    <row r="263" spans="1:15" ht="12.75" customHeight="1">
      <c r="A263" s="30">
        <v>253</v>
      </c>
      <c r="B263" s="227" t="s">
        <v>264</v>
      </c>
      <c r="C263" s="248">
        <v>278.75</v>
      </c>
      <c r="D263" s="249">
        <v>277.0333333333333</v>
      </c>
      <c r="E263" s="249">
        <v>273.66666666666663</v>
      </c>
      <c r="F263" s="249">
        <v>268.58333333333331</v>
      </c>
      <c r="G263" s="249">
        <v>265.21666666666664</v>
      </c>
      <c r="H263" s="249">
        <v>282.11666666666662</v>
      </c>
      <c r="I263" s="249">
        <v>285.48333333333329</v>
      </c>
      <c r="J263" s="249">
        <v>290.56666666666661</v>
      </c>
      <c r="K263" s="248">
        <v>280.39999999999998</v>
      </c>
      <c r="L263" s="248">
        <v>271.95</v>
      </c>
      <c r="M263" s="248">
        <v>7.88992</v>
      </c>
      <c r="N263" s="1"/>
      <c r="O263" s="1"/>
    </row>
    <row r="264" spans="1:15" ht="12.75" customHeight="1">
      <c r="A264" s="30">
        <v>254</v>
      </c>
      <c r="B264" s="227" t="s">
        <v>139</v>
      </c>
      <c r="C264" s="248">
        <v>745.8</v>
      </c>
      <c r="D264" s="249">
        <v>742.01666666666654</v>
      </c>
      <c r="E264" s="249">
        <v>736.8833333333331</v>
      </c>
      <c r="F264" s="249">
        <v>727.96666666666658</v>
      </c>
      <c r="G264" s="249">
        <v>722.83333333333314</v>
      </c>
      <c r="H264" s="249">
        <v>750.93333333333305</v>
      </c>
      <c r="I264" s="249">
        <v>756.06666666666649</v>
      </c>
      <c r="J264" s="249">
        <v>764.98333333333301</v>
      </c>
      <c r="K264" s="248">
        <v>747.15</v>
      </c>
      <c r="L264" s="248">
        <v>733.1</v>
      </c>
      <c r="M264" s="248">
        <v>15.121029999999999</v>
      </c>
      <c r="N264" s="1"/>
      <c r="O264" s="1"/>
    </row>
    <row r="265" spans="1:15" ht="12.75" customHeight="1">
      <c r="A265" s="30">
        <v>255</v>
      </c>
      <c r="B265" s="227" t="s">
        <v>400</v>
      </c>
      <c r="C265" s="248">
        <v>106.2</v>
      </c>
      <c r="D265" s="249">
        <v>106.28333333333335</v>
      </c>
      <c r="E265" s="249">
        <v>105.06666666666669</v>
      </c>
      <c r="F265" s="249">
        <v>103.93333333333335</v>
      </c>
      <c r="G265" s="249">
        <v>102.7166666666667</v>
      </c>
      <c r="H265" s="249">
        <v>107.41666666666669</v>
      </c>
      <c r="I265" s="249">
        <v>108.63333333333335</v>
      </c>
      <c r="J265" s="249">
        <v>109.76666666666668</v>
      </c>
      <c r="K265" s="248">
        <v>107.5</v>
      </c>
      <c r="L265" s="248">
        <v>105.15</v>
      </c>
      <c r="M265" s="248">
        <v>6.3706500000000004</v>
      </c>
      <c r="N265" s="1"/>
      <c r="O265" s="1"/>
    </row>
    <row r="266" spans="1:15" ht="12.75" customHeight="1">
      <c r="A266" s="30">
        <v>256</v>
      </c>
      <c r="B266" s="227" t="s">
        <v>401</v>
      </c>
      <c r="C266" s="248">
        <v>212.9</v>
      </c>
      <c r="D266" s="249">
        <v>213.66666666666666</v>
      </c>
      <c r="E266" s="249">
        <v>210.63333333333333</v>
      </c>
      <c r="F266" s="249">
        <v>208.36666666666667</v>
      </c>
      <c r="G266" s="249">
        <v>205.33333333333334</v>
      </c>
      <c r="H266" s="249">
        <v>215.93333333333331</v>
      </c>
      <c r="I266" s="249">
        <v>218.96666666666667</v>
      </c>
      <c r="J266" s="249">
        <v>221.23333333333329</v>
      </c>
      <c r="K266" s="248">
        <v>216.7</v>
      </c>
      <c r="L266" s="248">
        <v>211.4</v>
      </c>
      <c r="M266" s="248">
        <v>4.3694899999999999</v>
      </c>
      <c r="N266" s="1"/>
      <c r="O266" s="1"/>
    </row>
    <row r="267" spans="1:15" ht="12.75" customHeight="1">
      <c r="A267" s="30">
        <v>257</v>
      </c>
      <c r="B267" s="227" t="s">
        <v>138</v>
      </c>
      <c r="C267" s="248">
        <v>546.04999999999995</v>
      </c>
      <c r="D267" s="249">
        <v>544.21666666666658</v>
      </c>
      <c r="E267" s="249">
        <v>538.63333333333321</v>
      </c>
      <c r="F267" s="249">
        <v>531.21666666666658</v>
      </c>
      <c r="G267" s="249">
        <v>525.63333333333321</v>
      </c>
      <c r="H267" s="249">
        <v>551.63333333333321</v>
      </c>
      <c r="I267" s="249">
        <v>557.21666666666647</v>
      </c>
      <c r="J267" s="249">
        <v>564.63333333333321</v>
      </c>
      <c r="K267" s="248">
        <v>549.79999999999995</v>
      </c>
      <c r="L267" s="248">
        <v>536.79999999999995</v>
      </c>
      <c r="M267" s="248">
        <v>19.02685</v>
      </c>
      <c r="N267" s="1"/>
      <c r="O267" s="1"/>
    </row>
    <row r="268" spans="1:15" ht="12.75" customHeight="1">
      <c r="A268" s="30">
        <v>258</v>
      </c>
      <c r="B268" s="227" t="s">
        <v>140</v>
      </c>
      <c r="C268" s="248">
        <v>520.6</v>
      </c>
      <c r="D268" s="249">
        <v>518.41666666666663</v>
      </c>
      <c r="E268" s="249">
        <v>515.33333333333326</v>
      </c>
      <c r="F268" s="249">
        <v>510.06666666666661</v>
      </c>
      <c r="G268" s="249">
        <v>506.98333333333323</v>
      </c>
      <c r="H268" s="249">
        <v>523.68333333333328</v>
      </c>
      <c r="I268" s="249">
        <v>526.76666666666654</v>
      </c>
      <c r="J268" s="249">
        <v>532.0333333333333</v>
      </c>
      <c r="K268" s="248">
        <v>521.5</v>
      </c>
      <c r="L268" s="248">
        <v>513.15</v>
      </c>
      <c r="M268" s="248">
        <v>11.79377</v>
      </c>
      <c r="N268" s="1"/>
      <c r="O268" s="1"/>
    </row>
    <row r="269" spans="1:15" ht="12.75" customHeight="1">
      <c r="A269" s="30">
        <v>259</v>
      </c>
      <c r="B269" s="227" t="s">
        <v>781</v>
      </c>
      <c r="C269" s="248">
        <v>541.15</v>
      </c>
      <c r="D269" s="249">
        <v>545.4666666666667</v>
      </c>
      <c r="E269" s="249">
        <v>533.93333333333339</v>
      </c>
      <c r="F269" s="249">
        <v>526.7166666666667</v>
      </c>
      <c r="G269" s="249">
        <v>515.18333333333339</v>
      </c>
      <c r="H269" s="249">
        <v>552.68333333333339</v>
      </c>
      <c r="I269" s="249">
        <v>564.2166666666667</v>
      </c>
      <c r="J269" s="249">
        <v>571.43333333333339</v>
      </c>
      <c r="K269" s="248">
        <v>557</v>
      </c>
      <c r="L269" s="248">
        <v>538.25</v>
      </c>
      <c r="M269" s="248">
        <v>10.576919999999999</v>
      </c>
      <c r="N269" s="1"/>
      <c r="O269" s="1"/>
    </row>
    <row r="270" spans="1:15" ht="12.75" customHeight="1">
      <c r="A270" s="30">
        <v>260</v>
      </c>
      <c r="B270" s="227" t="s">
        <v>782</v>
      </c>
      <c r="C270" s="248">
        <v>396.05</v>
      </c>
      <c r="D270" s="249">
        <v>398.40000000000003</v>
      </c>
      <c r="E270" s="249">
        <v>392.65000000000009</v>
      </c>
      <c r="F270" s="249">
        <v>389.25000000000006</v>
      </c>
      <c r="G270" s="249">
        <v>383.50000000000011</v>
      </c>
      <c r="H270" s="249">
        <v>401.80000000000007</v>
      </c>
      <c r="I270" s="249">
        <v>407.54999999999995</v>
      </c>
      <c r="J270" s="249">
        <v>410.95000000000005</v>
      </c>
      <c r="K270" s="248">
        <v>404.15</v>
      </c>
      <c r="L270" s="248">
        <v>395</v>
      </c>
      <c r="M270" s="248">
        <v>1.70512</v>
      </c>
      <c r="N270" s="1"/>
      <c r="O270" s="1"/>
    </row>
    <row r="271" spans="1:15" ht="12.75" customHeight="1">
      <c r="A271" s="30">
        <v>261</v>
      </c>
      <c r="B271" s="227" t="s">
        <v>402</v>
      </c>
      <c r="C271" s="248">
        <v>608.29999999999995</v>
      </c>
      <c r="D271" s="249">
        <v>611.93333333333328</v>
      </c>
      <c r="E271" s="249">
        <v>601.36666666666656</v>
      </c>
      <c r="F271" s="249">
        <v>594.43333333333328</v>
      </c>
      <c r="G271" s="249">
        <v>583.86666666666656</v>
      </c>
      <c r="H271" s="249">
        <v>618.86666666666656</v>
      </c>
      <c r="I271" s="249">
        <v>629.43333333333339</v>
      </c>
      <c r="J271" s="249">
        <v>636.36666666666656</v>
      </c>
      <c r="K271" s="248">
        <v>622.5</v>
      </c>
      <c r="L271" s="248">
        <v>605</v>
      </c>
      <c r="M271" s="248">
        <v>2.9164099999999999</v>
      </c>
      <c r="N271" s="1"/>
      <c r="O271" s="1"/>
    </row>
    <row r="272" spans="1:15" ht="12.75" customHeight="1">
      <c r="A272" s="30">
        <v>262</v>
      </c>
      <c r="B272" s="227" t="s">
        <v>403</v>
      </c>
      <c r="C272" s="248">
        <v>205.85</v>
      </c>
      <c r="D272" s="249">
        <v>205.48333333333335</v>
      </c>
      <c r="E272" s="249">
        <v>202.4666666666667</v>
      </c>
      <c r="F272" s="249">
        <v>199.08333333333334</v>
      </c>
      <c r="G272" s="249">
        <v>196.06666666666669</v>
      </c>
      <c r="H272" s="249">
        <v>208.8666666666667</v>
      </c>
      <c r="I272" s="249">
        <v>211.88333333333335</v>
      </c>
      <c r="J272" s="249">
        <v>215.26666666666671</v>
      </c>
      <c r="K272" s="248">
        <v>208.5</v>
      </c>
      <c r="L272" s="248">
        <v>202.1</v>
      </c>
      <c r="M272" s="248">
        <v>2.7957100000000001</v>
      </c>
      <c r="N272" s="1"/>
      <c r="O272" s="1"/>
    </row>
    <row r="273" spans="1:15" ht="12.75" customHeight="1">
      <c r="A273" s="30">
        <v>263</v>
      </c>
      <c r="B273" s="227" t="s">
        <v>404</v>
      </c>
      <c r="C273" s="248">
        <v>503.05</v>
      </c>
      <c r="D273" s="249">
        <v>503.38333333333338</v>
      </c>
      <c r="E273" s="249">
        <v>499.06666666666678</v>
      </c>
      <c r="F273" s="249">
        <v>495.08333333333337</v>
      </c>
      <c r="G273" s="249">
        <v>490.76666666666677</v>
      </c>
      <c r="H273" s="249">
        <v>507.36666666666679</v>
      </c>
      <c r="I273" s="249">
        <v>511.68333333333339</v>
      </c>
      <c r="J273" s="249">
        <v>515.66666666666674</v>
      </c>
      <c r="K273" s="248">
        <v>507.7</v>
      </c>
      <c r="L273" s="248">
        <v>499.4</v>
      </c>
      <c r="M273" s="248">
        <v>4.6586499999999997</v>
      </c>
      <c r="N273" s="1"/>
      <c r="O273" s="1"/>
    </row>
    <row r="274" spans="1:15" ht="12.75" customHeight="1">
      <c r="A274" s="30">
        <v>264</v>
      </c>
      <c r="B274" s="227" t="s">
        <v>405</v>
      </c>
      <c r="C274" s="248">
        <v>1508.7</v>
      </c>
      <c r="D274" s="249">
        <v>1517.8999999999999</v>
      </c>
      <c r="E274" s="249">
        <v>1491.0999999999997</v>
      </c>
      <c r="F274" s="249">
        <v>1473.4999999999998</v>
      </c>
      <c r="G274" s="249">
        <v>1446.6999999999996</v>
      </c>
      <c r="H274" s="249">
        <v>1535.4999999999998</v>
      </c>
      <c r="I274" s="249">
        <v>1562.3</v>
      </c>
      <c r="J274" s="249">
        <v>1579.8999999999999</v>
      </c>
      <c r="K274" s="248">
        <v>1544.7</v>
      </c>
      <c r="L274" s="248">
        <v>1500.3</v>
      </c>
      <c r="M274" s="248">
        <v>3.6082800000000002</v>
      </c>
      <c r="N274" s="1"/>
      <c r="O274" s="1"/>
    </row>
    <row r="275" spans="1:15" ht="12.75" customHeight="1">
      <c r="A275" s="30">
        <v>265</v>
      </c>
      <c r="B275" s="227" t="s">
        <v>406</v>
      </c>
      <c r="C275" s="248">
        <v>266.85000000000002</v>
      </c>
      <c r="D275" s="249">
        <v>265.28333333333336</v>
      </c>
      <c r="E275" s="249">
        <v>260.06666666666672</v>
      </c>
      <c r="F275" s="249">
        <v>253.28333333333336</v>
      </c>
      <c r="G275" s="249">
        <v>248.06666666666672</v>
      </c>
      <c r="H275" s="249">
        <v>272.06666666666672</v>
      </c>
      <c r="I275" s="249">
        <v>277.2833333333333</v>
      </c>
      <c r="J275" s="249">
        <v>284.06666666666672</v>
      </c>
      <c r="K275" s="248">
        <v>270.5</v>
      </c>
      <c r="L275" s="248">
        <v>258.5</v>
      </c>
      <c r="M275" s="248">
        <v>6.8056599999999996</v>
      </c>
      <c r="N275" s="1"/>
      <c r="O275" s="1"/>
    </row>
    <row r="276" spans="1:15" ht="12.75" customHeight="1">
      <c r="A276" s="30">
        <v>266</v>
      </c>
      <c r="B276" s="227" t="s">
        <v>407</v>
      </c>
      <c r="C276" s="248">
        <v>704.35</v>
      </c>
      <c r="D276" s="249">
        <v>708.1</v>
      </c>
      <c r="E276" s="249">
        <v>697.75</v>
      </c>
      <c r="F276" s="249">
        <v>691.15</v>
      </c>
      <c r="G276" s="249">
        <v>680.8</v>
      </c>
      <c r="H276" s="249">
        <v>714.7</v>
      </c>
      <c r="I276" s="249">
        <v>725.05000000000018</v>
      </c>
      <c r="J276" s="249">
        <v>731.65000000000009</v>
      </c>
      <c r="K276" s="248">
        <v>718.45</v>
      </c>
      <c r="L276" s="248">
        <v>701.5</v>
      </c>
      <c r="M276" s="248">
        <v>7.7044199999999998</v>
      </c>
      <c r="N276" s="1"/>
      <c r="O276" s="1"/>
    </row>
    <row r="277" spans="1:15" ht="12.75" customHeight="1">
      <c r="A277" s="30">
        <v>267</v>
      </c>
      <c r="B277" s="227" t="s">
        <v>408</v>
      </c>
      <c r="C277" s="248">
        <v>428.3</v>
      </c>
      <c r="D277" s="249">
        <v>428.8</v>
      </c>
      <c r="E277" s="249">
        <v>422.8</v>
      </c>
      <c r="F277" s="249">
        <v>417.3</v>
      </c>
      <c r="G277" s="249">
        <v>411.3</v>
      </c>
      <c r="H277" s="249">
        <v>434.3</v>
      </c>
      <c r="I277" s="249">
        <v>440.3</v>
      </c>
      <c r="J277" s="249">
        <v>445.8</v>
      </c>
      <c r="K277" s="248">
        <v>434.8</v>
      </c>
      <c r="L277" s="248">
        <v>423.3</v>
      </c>
      <c r="M277" s="248">
        <v>5.1289600000000002</v>
      </c>
      <c r="N277" s="1"/>
      <c r="O277" s="1"/>
    </row>
    <row r="278" spans="1:15" ht="12.75" customHeight="1">
      <c r="A278" s="30">
        <v>268</v>
      </c>
      <c r="B278" s="227" t="s">
        <v>409</v>
      </c>
      <c r="C278" s="248">
        <v>1095.5999999999999</v>
      </c>
      <c r="D278" s="249">
        <v>1099.0333333333333</v>
      </c>
      <c r="E278" s="249">
        <v>1084.5666666666666</v>
      </c>
      <c r="F278" s="249">
        <v>1073.5333333333333</v>
      </c>
      <c r="G278" s="249">
        <v>1059.0666666666666</v>
      </c>
      <c r="H278" s="249">
        <v>1110.0666666666666</v>
      </c>
      <c r="I278" s="249">
        <v>1124.5333333333333</v>
      </c>
      <c r="J278" s="249">
        <v>1135.5666666666666</v>
      </c>
      <c r="K278" s="248">
        <v>1113.5</v>
      </c>
      <c r="L278" s="248">
        <v>1088</v>
      </c>
      <c r="M278" s="248">
        <v>1.3862399999999999</v>
      </c>
      <c r="N278" s="1"/>
      <c r="O278" s="1"/>
    </row>
    <row r="279" spans="1:15" ht="12.75" customHeight="1">
      <c r="A279" s="30">
        <v>269</v>
      </c>
      <c r="B279" s="227" t="s">
        <v>410</v>
      </c>
      <c r="C279" s="248">
        <v>550.04999999999995</v>
      </c>
      <c r="D279" s="249">
        <v>549.0333333333333</v>
      </c>
      <c r="E279" s="249">
        <v>533.06666666666661</v>
      </c>
      <c r="F279" s="249">
        <v>516.08333333333326</v>
      </c>
      <c r="G279" s="249">
        <v>500.11666666666656</v>
      </c>
      <c r="H279" s="249">
        <v>566.01666666666665</v>
      </c>
      <c r="I279" s="249">
        <v>581.98333333333335</v>
      </c>
      <c r="J279" s="249">
        <v>598.9666666666667</v>
      </c>
      <c r="K279" s="248">
        <v>565</v>
      </c>
      <c r="L279" s="248">
        <v>532.04999999999995</v>
      </c>
      <c r="M279" s="248">
        <v>3.7071000000000001</v>
      </c>
      <c r="N279" s="1"/>
      <c r="O279" s="1"/>
    </row>
    <row r="280" spans="1:15" ht="12.75" customHeight="1">
      <c r="A280" s="30">
        <v>270</v>
      </c>
      <c r="B280" s="227" t="s">
        <v>783</v>
      </c>
      <c r="C280" s="248">
        <v>131.05000000000001</v>
      </c>
      <c r="D280" s="249">
        <v>130.13333333333335</v>
      </c>
      <c r="E280" s="249">
        <v>128.4666666666667</v>
      </c>
      <c r="F280" s="249">
        <v>125.88333333333334</v>
      </c>
      <c r="G280" s="249">
        <v>124.21666666666668</v>
      </c>
      <c r="H280" s="249">
        <v>132.7166666666667</v>
      </c>
      <c r="I280" s="249">
        <v>134.38333333333338</v>
      </c>
      <c r="J280" s="249">
        <v>136.96666666666673</v>
      </c>
      <c r="K280" s="248">
        <v>131.80000000000001</v>
      </c>
      <c r="L280" s="248">
        <v>127.55</v>
      </c>
      <c r="M280" s="248">
        <v>78.136439999999993</v>
      </c>
      <c r="N280" s="1"/>
      <c r="O280" s="1"/>
    </row>
    <row r="281" spans="1:15" ht="12.75" customHeight="1">
      <c r="A281" s="30">
        <v>271</v>
      </c>
      <c r="B281" s="227" t="s">
        <v>411</v>
      </c>
      <c r="C281" s="248">
        <v>424</v>
      </c>
      <c r="D281" s="249">
        <v>426.7166666666667</v>
      </c>
      <c r="E281" s="249">
        <v>420.48333333333341</v>
      </c>
      <c r="F281" s="249">
        <v>416.9666666666667</v>
      </c>
      <c r="G281" s="249">
        <v>410.73333333333341</v>
      </c>
      <c r="H281" s="249">
        <v>430.23333333333341</v>
      </c>
      <c r="I281" s="249">
        <v>436.46666666666675</v>
      </c>
      <c r="J281" s="249">
        <v>439.98333333333341</v>
      </c>
      <c r="K281" s="248">
        <v>432.95</v>
      </c>
      <c r="L281" s="248">
        <v>423.2</v>
      </c>
      <c r="M281" s="248">
        <v>0.99580000000000002</v>
      </c>
      <c r="N281" s="1"/>
      <c r="O281" s="1"/>
    </row>
    <row r="282" spans="1:15" ht="12.75" customHeight="1">
      <c r="A282" s="30">
        <v>272</v>
      </c>
      <c r="B282" s="227" t="s">
        <v>412</v>
      </c>
      <c r="C282" s="248">
        <v>113.15</v>
      </c>
      <c r="D282" s="249">
        <v>112.51666666666667</v>
      </c>
      <c r="E282" s="249">
        <v>110.93333333333334</v>
      </c>
      <c r="F282" s="249">
        <v>108.71666666666667</v>
      </c>
      <c r="G282" s="249">
        <v>107.13333333333334</v>
      </c>
      <c r="H282" s="249">
        <v>114.73333333333333</v>
      </c>
      <c r="I282" s="249">
        <v>116.31666666666668</v>
      </c>
      <c r="J282" s="249">
        <v>118.53333333333333</v>
      </c>
      <c r="K282" s="248">
        <v>114.1</v>
      </c>
      <c r="L282" s="248">
        <v>110.3</v>
      </c>
      <c r="M282" s="248">
        <v>41.869759999999999</v>
      </c>
      <c r="N282" s="1"/>
      <c r="O282" s="1"/>
    </row>
    <row r="283" spans="1:15" ht="12.75" customHeight="1">
      <c r="A283" s="30">
        <v>273</v>
      </c>
      <c r="B283" s="227" t="s">
        <v>413</v>
      </c>
      <c r="C283" s="248">
        <v>481.5</v>
      </c>
      <c r="D283" s="249">
        <v>482.83333333333331</v>
      </c>
      <c r="E283" s="249">
        <v>475.66666666666663</v>
      </c>
      <c r="F283" s="249">
        <v>469.83333333333331</v>
      </c>
      <c r="G283" s="249">
        <v>462.66666666666663</v>
      </c>
      <c r="H283" s="249">
        <v>488.66666666666663</v>
      </c>
      <c r="I283" s="249">
        <v>495.83333333333326</v>
      </c>
      <c r="J283" s="249">
        <v>501.66666666666663</v>
      </c>
      <c r="K283" s="248">
        <v>490</v>
      </c>
      <c r="L283" s="248">
        <v>477</v>
      </c>
      <c r="M283" s="248">
        <v>3.48169</v>
      </c>
      <c r="N283" s="1"/>
      <c r="O283" s="1"/>
    </row>
    <row r="284" spans="1:15" ht="12.75" customHeight="1">
      <c r="A284" s="30">
        <v>274</v>
      </c>
      <c r="B284" s="227" t="s">
        <v>141</v>
      </c>
      <c r="C284" s="248">
        <v>1847.1</v>
      </c>
      <c r="D284" s="249">
        <v>1847.9333333333334</v>
      </c>
      <c r="E284" s="249">
        <v>1833.9166666666667</v>
      </c>
      <c r="F284" s="249">
        <v>1820.7333333333333</v>
      </c>
      <c r="G284" s="249">
        <v>1806.7166666666667</v>
      </c>
      <c r="H284" s="249">
        <v>1861.1166666666668</v>
      </c>
      <c r="I284" s="249">
        <v>1875.1333333333332</v>
      </c>
      <c r="J284" s="249">
        <v>1888.3166666666668</v>
      </c>
      <c r="K284" s="248">
        <v>1861.95</v>
      </c>
      <c r="L284" s="248">
        <v>1834.75</v>
      </c>
      <c r="M284" s="248">
        <v>14.10586</v>
      </c>
      <c r="N284" s="1"/>
      <c r="O284" s="1"/>
    </row>
    <row r="285" spans="1:15" ht="12.75" customHeight="1">
      <c r="A285" s="30">
        <v>275</v>
      </c>
      <c r="B285" s="227" t="s">
        <v>767</v>
      </c>
      <c r="C285" s="248">
        <v>1465.9</v>
      </c>
      <c r="D285" s="249">
        <v>1464.3999999999999</v>
      </c>
      <c r="E285" s="249">
        <v>1453.4999999999998</v>
      </c>
      <c r="F285" s="249">
        <v>1441.1</v>
      </c>
      <c r="G285" s="249">
        <v>1430.1999999999998</v>
      </c>
      <c r="H285" s="249">
        <v>1476.7999999999997</v>
      </c>
      <c r="I285" s="249">
        <v>1487.6999999999998</v>
      </c>
      <c r="J285" s="249">
        <v>1500.0999999999997</v>
      </c>
      <c r="K285" s="248">
        <v>1475.3</v>
      </c>
      <c r="L285" s="248">
        <v>1452</v>
      </c>
      <c r="M285" s="248">
        <v>0.15242</v>
      </c>
      <c r="N285" s="1"/>
      <c r="O285" s="1"/>
    </row>
    <row r="286" spans="1:15" ht="12.75" customHeight="1">
      <c r="A286" s="30">
        <v>276</v>
      </c>
      <c r="B286" s="227" t="s">
        <v>142</v>
      </c>
      <c r="C286" s="248">
        <v>91.45</v>
      </c>
      <c r="D286" s="249">
        <v>91.516666666666666</v>
      </c>
      <c r="E286" s="249">
        <v>89.983333333333334</v>
      </c>
      <c r="F286" s="249">
        <v>88.516666666666666</v>
      </c>
      <c r="G286" s="249">
        <v>86.983333333333334</v>
      </c>
      <c r="H286" s="249">
        <v>92.983333333333334</v>
      </c>
      <c r="I286" s="249">
        <v>94.516666666666666</v>
      </c>
      <c r="J286" s="249">
        <v>95.983333333333334</v>
      </c>
      <c r="K286" s="248">
        <v>93.05</v>
      </c>
      <c r="L286" s="248">
        <v>90.05</v>
      </c>
      <c r="M286" s="248">
        <v>63.389560000000003</v>
      </c>
      <c r="N286" s="1"/>
      <c r="O286" s="1"/>
    </row>
    <row r="287" spans="1:15" ht="12.75" customHeight="1">
      <c r="A287" s="30">
        <v>277</v>
      </c>
      <c r="B287" s="227" t="s">
        <v>147</v>
      </c>
      <c r="C287" s="248">
        <v>3951.05</v>
      </c>
      <c r="D287" s="249">
        <v>3952.5333333333333</v>
      </c>
      <c r="E287" s="249">
        <v>3920.1166666666668</v>
      </c>
      <c r="F287" s="249">
        <v>3889.1833333333334</v>
      </c>
      <c r="G287" s="249">
        <v>3856.7666666666669</v>
      </c>
      <c r="H287" s="249">
        <v>3983.4666666666667</v>
      </c>
      <c r="I287" s="249">
        <v>4015.8833333333337</v>
      </c>
      <c r="J287" s="249">
        <v>4046.8166666666666</v>
      </c>
      <c r="K287" s="248">
        <v>3984.95</v>
      </c>
      <c r="L287" s="248">
        <v>3921.6</v>
      </c>
      <c r="M287" s="248">
        <v>1.54148</v>
      </c>
      <c r="N287" s="1"/>
      <c r="O287" s="1"/>
    </row>
    <row r="288" spans="1:15" ht="12.75" customHeight="1">
      <c r="A288" s="30">
        <v>278</v>
      </c>
      <c r="B288" s="227" t="s">
        <v>144</v>
      </c>
      <c r="C288" s="248">
        <v>414.25</v>
      </c>
      <c r="D288" s="249">
        <v>411.75</v>
      </c>
      <c r="E288" s="249">
        <v>408.6</v>
      </c>
      <c r="F288" s="249">
        <v>402.95000000000005</v>
      </c>
      <c r="G288" s="249">
        <v>399.80000000000007</v>
      </c>
      <c r="H288" s="249">
        <v>417.4</v>
      </c>
      <c r="I288" s="249">
        <v>420.54999999999995</v>
      </c>
      <c r="J288" s="249">
        <v>426.19999999999993</v>
      </c>
      <c r="K288" s="248">
        <v>414.9</v>
      </c>
      <c r="L288" s="248">
        <v>406.1</v>
      </c>
      <c r="M288" s="248">
        <v>16.60444</v>
      </c>
      <c r="N288" s="1"/>
      <c r="O288" s="1"/>
    </row>
    <row r="289" spans="1:15" ht="12.75" customHeight="1">
      <c r="A289" s="30">
        <v>279</v>
      </c>
      <c r="B289" s="227" t="s">
        <v>414</v>
      </c>
      <c r="C289" s="248">
        <v>12703</v>
      </c>
      <c r="D289" s="249">
        <v>12638.666666666666</v>
      </c>
      <c r="E289" s="249">
        <v>12439.383333333331</v>
      </c>
      <c r="F289" s="249">
        <v>12175.766666666665</v>
      </c>
      <c r="G289" s="249">
        <v>11976.48333333333</v>
      </c>
      <c r="H289" s="249">
        <v>12902.283333333333</v>
      </c>
      <c r="I289" s="249">
        <v>13101.566666666669</v>
      </c>
      <c r="J289" s="249">
        <v>13365.183333333334</v>
      </c>
      <c r="K289" s="248">
        <v>12837.95</v>
      </c>
      <c r="L289" s="248">
        <v>12375.05</v>
      </c>
      <c r="M289" s="248">
        <v>6.8070000000000006E-2</v>
      </c>
      <c r="N289" s="1"/>
      <c r="O289" s="1"/>
    </row>
    <row r="290" spans="1:15" ht="12.75" customHeight="1">
      <c r="A290" s="30">
        <v>280</v>
      </c>
      <c r="B290" s="227" t="s">
        <v>952</v>
      </c>
      <c r="C290" s="248">
        <v>4362.2</v>
      </c>
      <c r="D290" s="249">
        <v>4342.4000000000005</v>
      </c>
      <c r="E290" s="249">
        <v>4314.8000000000011</v>
      </c>
      <c r="F290" s="249">
        <v>4267.4000000000005</v>
      </c>
      <c r="G290" s="249">
        <v>4239.8000000000011</v>
      </c>
      <c r="H290" s="249">
        <v>4389.8000000000011</v>
      </c>
      <c r="I290" s="249">
        <v>4417.4000000000015</v>
      </c>
      <c r="J290" s="249">
        <v>4464.8000000000011</v>
      </c>
      <c r="K290" s="248">
        <v>4370</v>
      </c>
      <c r="L290" s="248">
        <v>4295</v>
      </c>
      <c r="M290" s="248">
        <v>2.1706300000000001</v>
      </c>
      <c r="N290" s="1"/>
      <c r="O290" s="1"/>
    </row>
    <row r="291" spans="1:15" ht="12.75" customHeight="1">
      <c r="A291" s="30">
        <v>281</v>
      </c>
      <c r="B291" s="227" t="s">
        <v>145</v>
      </c>
      <c r="C291" s="248">
        <v>2163.25</v>
      </c>
      <c r="D291" s="249">
        <v>2160.3833333333332</v>
      </c>
      <c r="E291" s="249">
        <v>2140.8666666666663</v>
      </c>
      <c r="F291" s="249">
        <v>2118.4833333333331</v>
      </c>
      <c r="G291" s="249">
        <v>2098.9666666666662</v>
      </c>
      <c r="H291" s="249">
        <v>2182.7666666666664</v>
      </c>
      <c r="I291" s="249">
        <v>2202.2833333333328</v>
      </c>
      <c r="J291" s="249">
        <v>2224.6666666666665</v>
      </c>
      <c r="K291" s="248">
        <v>2179.9</v>
      </c>
      <c r="L291" s="248">
        <v>2138</v>
      </c>
      <c r="M291" s="248">
        <v>17.471810000000001</v>
      </c>
      <c r="N291" s="1"/>
      <c r="O291" s="1"/>
    </row>
    <row r="292" spans="1:15" ht="12.75" customHeight="1">
      <c r="A292" s="30">
        <v>282</v>
      </c>
      <c r="B292" s="227" t="s">
        <v>825</v>
      </c>
      <c r="C292" s="248">
        <v>348.45</v>
      </c>
      <c r="D292" s="249">
        <v>346.88333333333338</v>
      </c>
      <c r="E292" s="249">
        <v>341.76666666666677</v>
      </c>
      <c r="F292" s="249">
        <v>335.08333333333337</v>
      </c>
      <c r="G292" s="249">
        <v>329.96666666666675</v>
      </c>
      <c r="H292" s="249">
        <v>353.56666666666678</v>
      </c>
      <c r="I292" s="249">
        <v>358.68333333333345</v>
      </c>
      <c r="J292" s="249">
        <v>365.36666666666679</v>
      </c>
      <c r="K292" s="248">
        <v>352</v>
      </c>
      <c r="L292" s="248">
        <v>340.2</v>
      </c>
      <c r="M292" s="248">
        <v>3.7610399999999999</v>
      </c>
      <c r="N292" s="1"/>
      <c r="O292" s="1"/>
    </row>
    <row r="293" spans="1:15" ht="12.75" customHeight="1">
      <c r="A293" s="30">
        <v>283</v>
      </c>
      <c r="B293" s="227" t="s">
        <v>265</v>
      </c>
      <c r="C293" s="248">
        <v>385.05</v>
      </c>
      <c r="D293" s="249">
        <v>383.2166666666667</v>
      </c>
      <c r="E293" s="249">
        <v>377.43333333333339</v>
      </c>
      <c r="F293" s="249">
        <v>369.81666666666672</v>
      </c>
      <c r="G293" s="249">
        <v>364.03333333333342</v>
      </c>
      <c r="H293" s="249">
        <v>390.83333333333337</v>
      </c>
      <c r="I293" s="249">
        <v>396.61666666666667</v>
      </c>
      <c r="J293" s="249">
        <v>404.23333333333335</v>
      </c>
      <c r="K293" s="248">
        <v>389</v>
      </c>
      <c r="L293" s="248">
        <v>375.6</v>
      </c>
      <c r="M293" s="248">
        <v>24.26332</v>
      </c>
      <c r="N293" s="1"/>
      <c r="O293" s="1"/>
    </row>
    <row r="294" spans="1:15" ht="12.75" customHeight="1">
      <c r="A294" s="30">
        <v>284</v>
      </c>
      <c r="B294" s="227" t="s">
        <v>785</v>
      </c>
      <c r="C294" s="248">
        <v>310.8</v>
      </c>
      <c r="D294" s="249">
        <v>312.08333333333331</v>
      </c>
      <c r="E294" s="249">
        <v>306.91666666666663</v>
      </c>
      <c r="F294" s="249">
        <v>303.0333333333333</v>
      </c>
      <c r="G294" s="249">
        <v>297.86666666666662</v>
      </c>
      <c r="H294" s="249">
        <v>315.96666666666664</v>
      </c>
      <c r="I294" s="249">
        <v>321.13333333333327</v>
      </c>
      <c r="J294" s="249">
        <v>325.01666666666665</v>
      </c>
      <c r="K294" s="248">
        <v>317.25</v>
      </c>
      <c r="L294" s="248">
        <v>308.2</v>
      </c>
      <c r="M294" s="248">
        <v>6.9510300000000003</v>
      </c>
      <c r="N294" s="1"/>
      <c r="O294" s="1"/>
    </row>
    <row r="295" spans="1:15" ht="12.75" customHeight="1">
      <c r="A295" s="30">
        <v>285</v>
      </c>
      <c r="B295" s="227" t="s">
        <v>855</v>
      </c>
      <c r="C295" s="248">
        <v>739.95</v>
      </c>
      <c r="D295" s="249">
        <v>741.41666666666663</v>
      </c>
      <c r="E295" s="249">
        <v>728.58333333333326</v>
      </c>
      <c r="F295" s="249">
        <v>717.21666666666658</v>
      </c>
      <c r="G295" s="249">
        <v>704.38333333333321</v>
      </c>
      <c r="H295" s="249">
        <v>752.7833333333333</v>
      </c>
      <c r="I295" s="249">
        <v>765.61666666666656</v>
      </c>
      <c r="J295" s="249">
        <v>776.98333333333335</v>
      </c>
      <c r="K295" s="248">
        <v>754.25</v>
      </c>
      <c r="L295" s="248">
        <v>730.05</v>
      </c>
      <c r="M295" s="248">
        <v>88.717429999999993</v>
      </c>
      <c r="N295" s="1"/>
      <c r="O295" s="1"/>
    </row>
    <row r="296" spans="1:15" ht="12.75" customHeight="1">
      <c r="A296" s="30">
        <v>286</v>
      </c>
      <c r="B296" s="227" t="s">
        <v>415</v>
      </c>
      <c r="C296" s="248">
        <v>3537.2</v>
      </c>
      <c r="D296" s="249">
        <v>3522.5500000000006</v>
      </c>
      <c r="E296" s="249">
        <v>3454.7000000000012</v>
      </c>
      <c r="F296" s="249">
        <v>3372.2000000000007</v>
      </c>
      <c r="G296" s="249">
        <v>3304.3500000000013</v>
      </c>
      <c r="H296" s="249">
        <v>3605.0500000000011</v>
      </c>
      <c r="I296" s="249">
        <v>3672.9000000000005</v>
      </c>
      <c r="J296" s="249">
        <v>3755.400000000001</v>
      </c>
      <c r="K296" s="248">
        <v>3590.4</v>
      </c>
      <c r="L296" s="248">
        <v>3440.05</v>
      </c>
      <c r="M296" s="248">
        <v>0.64039999999999997</v>
      </c>
      <c r="N296" s="1"/>
      <c r="O296" s="1"/>
    </row>
    <row r="297" spans="1:15" ht="12.75" customHeight="1">
      <c r="A297" s="30">
        <v>287</v>
      </c>
      <c r="B297" s="227" t="s">
        <v>148</v>
      </c>
      <c r="C297" s="248">
        <v>725.95</v>
      </c>
      <c r="D297" s="249">
        <v>724.65</v>
      </c>
      <c r="E297" s="249">
        <v>719.3</v>
      </c>
      <c r="F297" s="249">
        <v>712.65</v>
      </c>
      <c r="G297" s="249">
        <v>707.3</v>
      </c>
      <c r="H297" s="249">
        <v>731.3</v>
      </c>
      <c r="I297" s="249">
        <v>736.65000000000009</v>
      </c>
      <c r="J297" s="249">
        <v>743.3</v>
      </c>
      <c r="K297" s="248">
        <v>730</v>
      </c>
      <c r="L297" s="248">
        <v>718</v>
      </c>
      <c r="M297" s="248">
        <v>3.8664399999999999</v>
      </c>
      <c r="N297" s="1"/>
      <c r="O297" s="1"/>
    </row>
    <row r="298" spans="1:15" ht="12.75" customHeight="1">
      <c r="A298" s="30">
        <v>288</v>
      </c>
      <c r="B298" s="227" t="s">
        <v>416</v>
      </c>
      <c r="C298" s="248">
        <v>1675.1</v>
      </c>
      <c r="D298" s="249">
        <v>1678.0333333333335</v>
      </c>
      <c r="E298" s="249">
        <v>1668.0666666666671</v>
      </c>
      <c r="F298" s="249">
        <v>1661.0333333333335</v>
      </c>
      <c r="G298" s="249">
        <v>1651.0666666666671</v>
      </c>
      <c r="H298" s="249">
        <v>1685.0666666666671</v>
      </c>
      <c r="I298" s="249">
        <v>1695.0333333333338</v>
      </c>
      <c r="J298" s="249">
        <v>1702.0666666666671</v>
      </c>
      <c r="K298" s="248">
        <v>1688</v>
      </c>
      <c r="L298" s="248">
        <v>1671</v>
      </c>
      <c r="M298" s="248">
        <v>0.14083999999999999</v>
      </c>
      <c r="N298" s="1"/>
      <c r="O298" s="1"/>
    </row>
    <row r="299" spans="1:15" ht="12.75" customHeight="1">
      <c r="A299" s="30">
        <v>289</v>
      </c>
      <c r="B299" s="227" t="s">
        <v>417</v>
      </c>
      <c r="C299" s="248">
        <v>40.799999999999997</v>
      </c>
      <c r="D299" s="249">
        <v>40.999999999999993</v>
      </c>
      <c r="E299" s="249">
        <v>40.099999999999987</v>
      </c>
      <c r="F299" s="249">
        <v>39.399999999999991</v>
      </c>
      <c r="G299" s="249">
        <v>38.499999999999986</v>
      </c>
      <c r="H299" s="249">
        <v>41.699999999999989</v>
      </c>
      <c r="I299" s="249">
        <v>42.599999999999994</v>
      </c>
      <c r="J299" s="249">
        <v>43.29999999999999</v>
      </c>
      <c r="K299" s="248">
        <v>41.9</v>
      </c>
      <c r="L299" s="248">
        <v>40.299999999999997</v>
      </c>
      <c r="M299" s="248">
        <v>17.137609999999999</v>
      </c>
      <c r="N299" s="1"/>
      <c r="O299" s="1"/>
    </row>
    <row r="300" spans="1:15" ht="12.75" customHeight="1">
      <c r="A300" s="30">
        <v>290</v>
      </c>
      <c r="B300" s="227" t="s">
        <v>418</v>
      </c>
      <c r="C300" s="248">
        <v>169.45</v>
      </c>
      <c r="D300" s="249">
        <v>170.4</v>
      </c>
      <c r="E300" s="249">
        <v>168.05</v>
      </c>
      <c r="F300" s="249">
        <v>166.65</v>
      </c>
      <c r="G300" s="249">
        <v>164.3</v>
      </c>
      <c r="H300" s="249">
        <v>171.8</v>
      </c>
      <c r="I300" s="249">
        <v>174.14999999999998</v>
      </c>
      <c r="J300" s="249">
        <v>175.55</v>
      </c>
      <c r="K300" s="248">
        <v>172.75</v>
      </c>
      <c r="L300" s="248">
        <v>169</v>
      </c>
      <c r="M300" s="248">
        <v>2.6032199999999999</v>
      </c>
      <c r="N300" s="1"/>
      <c r="O300" s="1"/>
    </row>
    <row r="301" spans="1:15" ht="12.75" customHeight="1">
      <c r="A301" s="30">
        <v>291</v>
      </c>
      <c r="B301" s="227" t="s">
        <v>159</v>
      </c>
      <c r="C301" s="248">
        <v>89005</v>
      </c>
      <c r="D301" s="249">
        <v>89301.633333333346</v>
      </c>
      <c r="E301" s="249">
        <v>88403.366666666698</v>
      </c>
      <c r="F301" s="249">
        <v>87801.733333333352</v>
      </c>
      <c r="G301" s="249">
        <v>86903.466666666704</v>
      </c>
      <c r="H301" s="249">
        <v>89903.266666666692</v>
      </c>
      <c r="I301" s="249">
        <v>90801.533333333326</v>
      </c>
      <c r="J301" s="249">
        <v>91403.166666666686</v>
      </c>
      <c r="K301" s="248">
        <v>90199.9</v>
      </c>
      <c r="L301" s="248">
        <v>88700</v>
      </c>
      <c r="M301" s="248">
        <v>7.2099999999999997E-2</v>
      </c>
      <c r="N301" s="1"/>
      <c r="O301" s="1"/>
    </row>
    <row r="302" spans="1:15" ht="12.75" customHeight="1">
      <c r="A302" s="30">
        <v>292</v>
      </c>
      <c r="B302" s="227" t="s">
        <v>826</v>
      </c>
      <c r="C302" s="248">
        <v>1653.55</v>
      </c>
      <c r="D302" s="249">
        <v>1652.8500000000001</v>
      </c>
      <c r="E302" s="249">
        <v>1621.7000000000003</v>
      </c>
      <c r="F302" s="249">
        <v>1589.8500000000001</v>
      </c>
      <c r="G302" s="249">
        <v>1558.7000000000003</v>
      </c>
      <c r="H302" s="249">
        <v>1684.7000000000003</v>
      </c>
      <c r="I302" s="249">
        <v>1715.8500000000004</v>
      </c>
      <c r="J302" s="249">
        <v>1747.7000000000003</v>
      </c>
      <c r="K302" s="248">
        <v>1684</v>
      </c>
      <c r="L302" s="248">
        <v>1621</v>
      </c>
      <c r="M302" s="248">
        <v>1.04267</v>
      </c>
      <c r="N302" s="1"/>
      <c r="O302" s="1"/>
    </row>
    <row r="303" spans="1:15" ht="12.75" customHeight="1">
      <c r="A303" s="30">
        <v>293</v>
      </c>
      <c r="B303" s="227" t="s">
        <v>784</v>
      </c>
      <c r="C303" s="248">
        <v>1030.05</v>
      </c>
      <c r="D303" s="249">
        <v>1031.8166666666666</v>
      </c>
      <c r="E303" s="249">
        <v>1019.7333333333331</v>
      </c>
      <c r="F303" s="249">
        <v>1009.4166666666665</v>
      </c>
      <c r="G303" s="249">
        <v>997.33333333333303</v>
      </c>
      <c r="H303" s="249">
        <v>1042.1333333333332</v>
      </c>
      <c r="I303" s="249">
        <v>1054.2166666666667</v>
      </c>
      <c r="J303" s="249">
        <v>1064.5333333333333</v>
      </c>
      <c r="K303" s="248">
        <v>1043.9000000000001</v>
      </c>
      <c r="L303" s="248">
        <v>1021.5</v>
      </c>
      <c r="M303" s="248">
        <v>4.0460700000000003</v>
      </c>
      <c r="N303" s="1"/>
      <c r="O303" s="1"/>
    </row>
    <row r="304" spans="1:15" ht="12.75" customHeight="1">
      <c r="A304" s="30">
        <v>294</v>
      </c>
      <c r="B304" s="227" t="s">
        <v>157</v>
      </c>
      <c r="C304" s="248">
        <v>909.75</v>
      </c>
      <c r="D304" s="249">
        <v>905.1</v>
      </c>
      <c r="E304" s="249">
        <v>895.2</v>
      </c>
      <c r="F304" s="249">
        <v>880.65</v>
      </c>
      <c r="G304" s="249">
        <v>870.75</v>
      </c>
      <c r="H304" s="249">
        <v>919.65000000000009</v>
      </c>
      <c r="I304" s="249">
        <v>929.55</v>
      </c>
      <c r="J304" s="249">
        <v>944.10000000000014</v>
      </c>
      <c r="K304" s="248">
        <v>915</v>
      </c>
      <c r="L304" s="248">
        <v>890.55</v>
      </c>
      <c r="M304" s="248">
        <v>6.2242199999999999</v>
      </c>
      <c r="N304" s="1"/>
      <c r="O304" s="1"/>
    </row>
    <row r="305" spans="1:15" ht="12.75" customHeight="1">
      <c r="A305" s="30">
        <v>295</v>
      </c>
      <c r="B305" s="227" t="s">
        <v>150</v>
      </c>
      <c r="C305" s="248">
        <v>234.05</v>
      </c>
      <c r="D305" s="249">
        <v>233.23333333333335</v>
      </c>
      <c r="E305" s="249">
        <v>230.3666666666667</v>
      </c>
      <c r="F305" s="249">
        <v>226.68333333333337</v>
      </c>
      <c r="G305" s="249">
        <v>223.81666666666672</v>
      </c>
      <c r="H305" s="249">
        <v>236.91666666666669</v>
      </c>
      <c r="I305" s="249">
        <v>239.78333333333336</v>
      </c>
      <c r="J305" s="249">
        <v>243.46666666666667</v>
      </c>
      <c r="K305" s="248">
        <v>236.1</v>
      </c>
      <c r="L305" s="248">
        <v>229.55</v>
      </c>
      <c r="M305" s="248">
        <v>18.700109999999999</v>
      </c>
      <c r="N305" s="1"/>
      <c r="O305" s="1"/>
    </row>
    <row r="306" spans="1:15" ht="12.75" customHeight="1">
      <c r="A306" s="30">
        <v>296</v>
      </c>
      <c r="B306" s="227" t="s">
        <v>149</v>
      </c>
      <c r="C306" s="248">
        <v>1275.25</v>
      </c>
      <c r="D306" s="249">
        <v>1275.45</v>
      </c>
      <c r="E306" s="249">
        <v>1262.9000000000001</v>
      </c>
      <c r="F306" s="249">
        <v>1250.55</v>
      </c>
      <c r="G306" s="249">
        <v>1238</v>
      </c>
      <c r="H306" s="249">
        <v>1287.8000000000002</v>
      </c>
      <c r="I306" s="249">
        <v>1300.3499999999999</v>
      </c>
      <c r="J306" s="249">
        <v>1312.7000000000003</v>
      </c>
      <c r="K306" s="248">
        <v>1288</v>
      </c>
      <c r="L306" s="248">
        <v>1263.0999999999999</v>
      </c>
      <c r="M306" s="248">
        <v>12.86604</v>
      </c>
      <c r="N306" s="1"/>
      <c r="O306" s="1"/>
    </row>
    <row r="307" spans="1:15" ht="12.75" customHeight="1">
      <c r="A307" s="30">
        <v>297</v>
      </c>
      <c r="B307" s="227" t="s">
        <v>419</v>
      </c>
      <c r="C307" s="248">
        <v>339.5</v>
      </c>
      <c r="D307" s="249">
        <v>334.46666666666664</v>
      </c>
      <c r="E307" s="249">
        <v>328.13333333333327</v>
      </c>
      <c r="F307" s="249">
        <v>316.76666666666665</v>
      </c>
      <c r="G307" s="249">
        <v>310.43333333333328</v>
      </c>
      <c r="H307" s="249">
        <v>345.83333333333326</v>
      </c>
      <c r="I307" s="249">
        <v>352.16666666666663</v>
      </c>
      <c r="J307" s="249">
        <v>363.53333333333325</v>
      </c>
      <c r="K307" s="248">
        <v>340.8</v>
      </c>
      <c r="L307" s="248">
        <v>323.10000000000002</v>
      </c>
      <c r="M307" s="248">
        <v>13.89222</v>
      </c>
      <c r="N307" s="1"/>
      <c r="O307" s="1"/>
    </row>
    <row r="308" spans="1:15" ht="12.75" customHeight="1">
      <c r="A308" s="30">
        <v>298</v>
      </c>
      <c r="B308" s="227" t="s">
        <v>420</v>
      </c>
      <c r="C308" s="248">
        <v>277.35000000000002</v>
      </c>
      <c r="D308" s="249">
        <v>276.73333333333335</v>
      </c>
      <c r="E308" s="249">
        <v>274.9666666666667</v>
      </c>
      <c r="F308" s="249">
        <v>272.58333333333337</v>
      </c>
      <c r="G308" s="249">
        <v>270.81666666666672</v>
      </c>
      <c r="H308" s="249">
        <v>279.11666666666667</v>
      </c>
      <c r="I308" s="249">
        <v>280.88333333333333</v>
      </c>
      <c r="J308" s="249">
        <v>283.26666666666665</v>
      </c>
      <c r="K308" s="248">
        <v>278.5</v>
      </c>
      <c r="L308" s="248">
        <v>274.35000000000002</v>
      </c>
      <c r="M308" s="248">
        <v>1.32443</v>
      </c>
      <c r="N308" s="1"/>
      <c r="O308" s="1"/>
    </row>
    <row r="309" spans="1:15" ht="12.75" customHeight="1">
      <c r="A309" s="30">
        <v>299</v>
      </c>
      <c r="B309" s="227" t="s">
        <v>864</v>
      </c>
      <c r="C309" s="248">
        <v>371.7</v>
      </c>
      <c r="D309" s="249">
        <v>368.91666666666669</v>
      </c>
      <c r="E309" s="249">
        <v>362.83333333333337</v>
      </c>
      <c r="F309" s="249">
        <v>353.9666666666667</v>
      </c>
      <c r="G309" s="249">
        <v>347.88333333333338</v>
      </c>
      <c r="H309" s="249">
        <v>377.78333333333336</v>
      </c>
      <c r="I309" s="249">
        <v>383.86666666666673</v>
      </c>
      <c r="J309" s="249">
        <v>392.73333333333335</v>
      </c>
      <c r="K309" s="248">
        <v>375</v>
      </c>
      <c r="L309" s="248">
        <v>360.05</v>
      </c>
      <c r="M309" s="248">
        <v>0.68672999999999995</v>
      </c>
      <c r="N309" s="1"/>
      <c r="O309" s="1"/>
    </row>
    <row r="310" spans="1:15" ht="12.75" customHeight="1">
      <c r="A310" s="30">
        <v>300</v>
      </c>
      <c r="B310" s="227" t="s">
        <v>421</v>
      </c>
      <c r="C310" s="248">
        <v>470.85</v>
      </c>
      <c r="D310" s="249">
        <v>468.23333333333335</v>
      </c>
      <c r="E310" s="249">
        <v>462.4666666666667</v>
      </c>
      <c r="F310" s="249">
        <v>454.08333333333337</v>
      </c>
      <c r="G310" s="249">
        <v>448.31666666666672</v>
      </c>
      <c r="H310" s="249">
        <v>476.61666666666667</v>
      </c>
      <c r="I310" s="249">
        <v>482.38333333333333</v>
      </c>
      <c r="J310" s="249">
        <v>490.76666666666665</v>
      </c>
      <c r="K310" s="248">
        <v>474</v>
      </c>
      <c r="L310" s="248">
        <v>459.85</v>
      </c>
      <c r="M310" s="248">
        <v>0.60316999999999998</v>
      </c>
      <c r="N310" s="1"/>
      <c r="O310" s="1"/>
    </row>
    <row r="311" spans="1:15" ht="12.75" customHeight="1">
      <c r="A311" s="30">
        <v>301</v>
      </c>
      <c r="B311" s="227" t="s">
        <v>151</v>
      </c>
      <c r="C311" s="248">
        <v>116.3</v>
      </c>
      <c r="D311" s="249">
        <v>116.28333333333335</v>
      </c>
      <c r="E311" s="249">
        <v>114.76666666666669</v>
      </c>
      <c r="F311" s="249">
        <v>113.23333333333335</v>
      </c>
      <c r="G311" s="249">
        <v>111.7166666666667</v>
      </c>
      <c r="H311" s="249">
        <v>117.81666666666669</v>
      </c>
      <c r="I311" s="249">
        <v>119.33333333333334</v>
      </c>
      <c r="J311" s="249">
        <v>120.86666666666669</v>
      </c>
      <c r="K311" s="248">
        <v>117.8</v>
      </c>
      <c r="L311" s="248">
        <v>114.75</v>
      </c>
      <c r="M311" s="248">
        <v>34.46884</v>
      </c>
      <c r="N311" s="1"/>
      <c r="O311" s="1"/>
    </row>
    <row r="312" spans="1:15" ht="12.75" customHeight="1">
      <c r="A312" s="30">
        <v>302</v>
      </c>
      <c r="B312" s="227" t="s">
        <v>422</v>
      </c>
      <c r="C312" s="248">
        <v>60.5</v>
      </c>
      <c r="D312" s="249">
        <v>60.833333333333336</v>
      </c>
      <c r="E312" s="249">
        <v>59.766666666666673</v>
      </c>
      <c r="F312" s="249">
        <v>59.033333333333339</v>
      </c>
      <c r="G312" s="249">
        <v>57.966666666666676</v>
      </c>
      <c r="H312" s="249">
        <v>61.56666666666667</v>
      </c>
      <c r="I312" s="249">
        <v>62.633333333333333</v>
      </c>
      <c r="J312" s="249">
        <v>63.366666666666667</v>
      </c>
      <c r="K312" s="248">
        <v>61.9</v>
      </c>
      <c r="L312" s="248">
        <v>60.1</v>
      </c>
      <c r="M312" s="248">
        <v>19.000119999999999</v>
      </c>
      <c r="N312" s="1"/>
      <c r="O312" s="1"/>
    </row>
    <row r="313" spans="1:15" ht="12.75" customHeight="1">
      <c r="A313" s="30">
        <v>303</v>
      </c>
      <c r="B313" s="227" t="s">
        <v>152</v>
      </c>
      <c r="C313" s="248">
        <v>526.1</v>
      </c>
      <c r="D313" s="249">
        <v>525.05000000000007</v>
      </c>
      <c r="E313" s="249">
        <v>520.30000000000018</v>
      </c>
      <c r="F313" s="249">
        <v>514.50000000000011</v>
      </c>
      <c r="G313" s="249">
        <v>509.75000000000023</v>
      </c>
      <c r="H313" s="249">
        <v>530.85000000000014</v>
      </c>
      <c r="I313" s="249">
        <v>535.59999999999991</v>
      </c>
      <c r="J313" s="249">
        <v>541.40000000000009</v>
      </c>
      <c r="K313" s="248">
        <v>529.79999999999995</v>
      </c>
      <c r="L313" s="248">
        <v>519.25</v>
      </c>
      <c r="M313" s="248">
        <v>11.291370000000001</v>
      </c>
      <c r="N313" s="1"/>
      <c r="O313" s="1"/>
    </row>
    <row r="314" spans="1:15" ht="12.75" customHeight="1">
      <c r="A314" s="30">
        <v>304</v>
      </c>
      <c r="B314" s="227" t="s">
        <v>153</v>
      </c>
      <c r="C314" s="248">
        <v>8524.35</v>
      </c>
      <c r="D314" s="249">
        <v>8513.6</v>
      </c>
      <c r="E314" s="249">
        <v>8442.8000000000011</v>
      </c>
      <c r="F314" s="249">
        <v>8361.25</v>
      </c>
      <c r="G314" s="249">
        <v>8290.4500000000007</v>
      </c>
      <c r="H314" s="249">
        <v>8595.1500000000015</v>
      </c>
      <c r="I314" s="249">
        <v>8665.9500000000007</v>
      </c>
      <c r="J314" s="249">
        <v>8747.5000000000018</v>
      </c>
      <c r="K314" s="248">
        <v>8584.4</v>
      </c>
      <c r="L314" s="248">
        <v>8432.0499999999993</v>
      </c>
      <c r="M314" s="248">
        <v>6.9490600000000002</v>
      </c>
      <c r="N314" s="1"/>
      <c r="O314" s="1"/>
    </row>
    <row r="315" spans="1:15" ht="12.75" customHeight="1">
      <c r="A315" s="30">
        <v>305</v>
      </c>
      <c r="B315" s="227" t="s">
        <v>786</v>
      </c>
      <c r="C315" s="248">
        <v>1753</v>
      </c>
      <c r="D315" s="249">
        <v>1760.3166666666666</v>
      </c>
      <c r="E315" s="249">
        <v>1738.6833333333332</v>
      </c>
      <c r="F315" s="249">
        <v>1724.3666666666666</v>
      </c>
      <c r="G315" s="249">
        <v>1702.7333333333331</v>
      </c>
      <c r="H315" s="249">
        <v>1774.6333333333332</v>
      </c>
      <c r="I315" s="249">
        <v>1796.2666666666664</v>
      </c>
      <c r="J315" s="249">
        <v>1810.5833333333333</v>
      </c>
      <c r="K315" s="248">
        <v>1781.95</v>
      </c>
      <c r="L315" s="248">
        <v>1746</v>
      </c>
      <c r="M315" s="248">
        <v>0.20887</v>
      </c>
      <c r="N315" s="1"/>
      <c r="O315" s="1"/>
    </row>
    <row r="316" spans="1:15" ht="12.75" customHeight="1">
      <c r="A316" s="30">
        <v>306</v>
      </c>
      <c r="B316" s="227" t="s">
        <v>156</v>
      </c>
      <c r="C316" s="248">
        <v>699.7</v>
      </c>
      <c r="D316" s="249">
        <v>702.26666666666677</v>
      </c>
      <c r="E316" s="249">
        <v>685.53333333333353</v>
      </c>
      <c r="F316" s="249">
        <v>671.36666666666679</v>
      </c>
      <c r="G316" s="249">
        <v>654.63333333333355</v>
      </c>
      <c r="H316" s="249">
        <v>716.43333333333351</v>
      </c>
      <c r="I316" s="249">
        <v>733.16666666666686</v>
      </c>
      <c r="J316" s="249">
        <v>747.33333333333348</v>
      </c>
      <c r="K316" s="248">
        <v>719</v>
      </c>
      <c r="L316" s="248">
        <v>688.1</v>
      </c>
      <c r="M316" s="248">
        <v>5.1878200000000003</v>
      </c>
      <c r="N316" s="1"/>
      <c r="O316" s="1"/>
    </row>
    <row r="317" spans="1:15" ht="12.75" customHeight="1">
      <c r="A317" s="30">
        <v>307</v>
      </c>
      <c r="B317" s="227" t="s">
        <v>423</v>
      </c>
      <c r="C317" s="248">
        <v>438.25</v>
      </c>
      <c r="D317" s="249">
        <v>433.63333333333338</v>
      </c>
      <c r="E317" s="249">
        <v>427.26666666666677</v>
      </c>
      <c r="F317" s="249">
        <v>416.28333333333336</v>
      </c>
      <c r="G317" s="249">
        <v>409.91666666666674</v>
      </c>
      <c r="H317" s="249">
        <v>444.61666666666679</v>
      </c>
      <c r="I317" s="249">
        <v>450.98333333333346</v>
      </c>
      <c r="J317" s="249">
        <v>461.96666666666681</v>
      </c>
      <c r="K317" s="248">
        <v>440</v>
      </c>
      <c r="L317" s="248">
        <v>422.65</v>
      </c>
      <c r="M317" s="248">
        <v>20.613050000000001</v>
      </c>
      <c r="N317" s="1"/>
      <c r="O317" s="1"/>
    </row>
    <row r="318" spans="1:15" ht="12.75" customHeight="1">
      <c r="A318" s="30">
        <v>308</v>
      </c>
      <c r="B318" s="227" t="s">
        <v>424</v>
      </c>
      <c r="C318" s="248">
        <v>878.7</v>
      </c>
      <c r="D318" s="249">
        <v>863.16666666666663</v>
      </c>
      <c r="E318" s="249">
        <v>841.93333333333328</v>
      </c>
      <c r="F318" s="249">
        <v>805.16666666666663</v>
      </c>
      <c r="G318" s="249">
        <v>783.93333333333328</v>
      </c>
      <c r="H318" s="249">
        <v>899.93333333333328</v>
      </c>
      <c r="I318" s="249">
        <v>921.16666666666663</v>
      </c>
      <c r="J318" s="249">
        <v>957.93333333333328</v>
      </c>
      <c r="K318" s="248">
        <v>884.4</v>
      </c>
      <c r="L318" s="248">
        <v>826.4</v>
      </c>
      <c r="M318" s="248">
        <v>45.676479999999998</v>
      </c>
      <c r="N318" s="1"/>
      <c r="O318" s="1"/>
    </row>
    <row r="319" spans="1:15" ht="12.75" customHeight="1">
      <c r="A319" s="30">
        <v>309</v>
      </c>
      <c r="B319" s="227" t="s">
        <v>827</v>
      </c>
      <c r="C319" s="248">
        <v>633.25</v>
      </c>
      <c r="D319" s="249">
        <v>634.13333333333333</v>
      </c>
      <c r="E319" s="249">
        <v>625.26666666666665</v>
      </c>
      <c r="F319" s="249">
        <v>617.2833333333333</v>
      </c>
      <c r="G319" s="249">
        <v>608.41666666666663</v>
      </c>
      <c r="H319" s="249">
        <v>642.11666666666667</v>
      </c>
      <c r="I319" s="249">
        <v>650.98333333333323</v>
      </c>
      <c r="J319" s="249">
        <v>658.9666666666667</v>
      </c>
      <c r="K319" s="248">
        <v>643</v>
      </c>
      <c r="L319" s="248">
        <v>626.15</v>
      </c>
      <c r="M319" s="248">
        <v>1.2254</v>
      </c>
      <c r="N319" s="1"/>
      <c r="O319" s="1"/>
    </row>
    <row r="320" spans="1:15" ht="12.75" customHeight="1">
      <c r="A320" s="30">
        <v>310</v>
      </c>
      <c r="B320" s="227" t="s">
        <v>828</v>
      </c>
      <c r="C320" s="248">
        <v>848.3</v>
      </c>
      <c r="D320" s="249">
        <v>844.55000000000007</v>
      </c>
      <c r="E320" s="249">
        <v>825.10000000000014</v>
      </c>
      <c r="F320" s="249">
        <v>801.90000000000009</v>
      </c>
      <c r="G320" s="249">
        <v>782.45000000000016</v>
      </c>
      <c r="H320" s="249">
        <v>867.75000000000011</v>
      </c>
      <c r="I320" s="249">
        <v>887.20000000000016</v>
      </c>
      <c r="J320" s="249">
        <v>910.40000000000009</v>
      </c>
      <c r="K320" s="248">
        <v>864</v>
      </c>
      <c r="L320" s="248">
        <v>821.35</v>
      </c>
      <c r="M320" s="248">
        <v>3.4096500000000001</v>
      </c>
      <c r="N320" s="1"/>
      <c r="O320" s="1"/>
    </row>
    <row r="321" spans="1:15" ht="12.75" customHeight="1">
      <c r="A321" s="30">
        <v>311</v>
      </c>
      <c r="B321" s="227" t="s">
        <v>155</v>
      </c>
      <c r="C321" s="248">
        <v>1281.05</v>
      </c>
      <c r="D321" s="249">
        <v>1281.6833333333334</v>
      </c>
      <c r="E321" s="249">
        <v>1266.4166666666667</v>
      </c>
      <c r="F321" s="249">
        <v>1251.7833333333333</v>
      </c>
      <c r="G321" s="249">
        <v>1236.5166666666667</v>
      </c>
      <c r="H321" s="249">
        <v>1296.3166666666668</v>
      </c>
      <c r="I321" s="249">
        <v>1311.5833333333333</v>
      </c>
      <c r="J321" s="249">
        <v>1326.2166666666669</v>
      </c>
      <c r="K321" s="248">
        <v>1296.95</v>
      </c>
      <c r="L321" s="248">
        <v>1267.05</v>
      </c>
      <c r="M321" s="248">
        <v>2.73027</v>
      </c>
      <c r="N321" s="1"/>
      <c r="O321" s="1"/>
    </row>
    <row r="322" spans="1:15" ht="12.75" customHeight="1">
      <c r="A322" s="30">
        <v>312</v>
      </c>
      <c r="B322" s="227" t="s">
        <v>856</v>
      </c>
      <c r="C322" s="248">
        <v>58.5</v>
      </c>
      <c r="D322" s="249">
        <v>58.300000000000004</v>
      </c>
      <c r="E322" s="249">
        <v>57.800000000000011</v>
      </c>
      <c r="F322" s="249">
        <v>57.100000000000009</v>
      </c>
      <c r="G322" s="249">
        <v>56.600000000000016</v>
      </c>
      <c r="H322" s="249">
        <v>59.000000000000007</v>
      </c>
      <c r="I322" s="249">
        <v>59.499999999999993</v>
      </c>
      <c r="J322" s="249">
        <v>60.2</v>
      </c>
      <c r="K322" s="248">
        <v>58.8</v>
      </c>
      <c r="L322" s="248">
        <v>57.6</v>
      </c>
      <c r="M322" s="248">
        <v>38.665999999999997</v>
      </c>
      <c r="N322" s="1"/>
      <c r="O322" s="1"/>
    </row>
    <row r="323" spans="1:15" ht="12.75" customHeight="1">
      <c r="A323" s="30">
        <v>313</v>
      </c>
      <c r="B323" s="227" t="s">
        <v>426</v>
      </c>
      <c r="C323" s="248">
        <v>717.9</v>
      </c>
      <c r="D323" s="249">
        <v>712.30000000000007</v>
      </c>
      <c r="E323" s="249">
        <v>703.60000000000014</v>
      </c>
      <c r="F323" s="249">
        <v>689.30000000000007</v>
      </c>
      <c r="G323" s="249">
        <v>680.60000000000014</v>
      </c>
      <c r="H323" s="249">
        <v>726.60000000000014</v>
      </c>
      <c r="I323" s="249">
        <v>735.30000000000018</v>
      </c>
      <c r="J323" s="249">
        <v>749.60000000000014</v>
      </c>
      <c r="K323" s="248">
        <v>721</v>
      </c>
      <c r="L323" s="248">
        <v>698</v>
      </c>
      <c r="M323" s="248">
        <v>3.8304800000000001</v>
      </c>
      <c r="N323" s="1"/>
      <c r="O323" s="1"/>
    </row>
    <row r="324" spans="1:15" ht="12.75" customHeight="1">
      <c r="A324" s="30">
        <v>314</v>
      </c>
      <c r="B324" s="227" t="s">
        <v>158</v>
      </c>
      <c r="C324" s="248">
        <v>1950.7</v>
      </c>
      <c r="D324" s="249">
        <v>1937.3666666666668</v>
      </c>
      <c r="E324" s="249">
        <v>1915.3333333333335</v>
      </c>
      <c r="F324" s="249">
        <v>1879.9666666666667</v>
      </c>
      <c r="G324" s="249">
        <v>1857.9333333333334</v>
      </c>
      <c r="H324" s="249">
        <v>1972.7333333333336</v>
      </c>
      <c r="I324" s="249">
        <v>1994.7666666666669</v>
      </c>
      <c r="J324" s="249">
        <v>2030.1333333333337</v>
      </c>
      <c r="K324" s="248">
        <v>1959.4</v>
      </c>
      <c r="L324" s="248">
        <v>1902</v>
      </c>
      <c r="M324" s="248">
        <v>3.5792099999999998</v>
      </c>
      <c r="N324" s="1"/>
      <c r="O324" s="1"/>
    </row>
    <row r="325" spans="1:15" ht="12.75" customHeight="1">
      <c r="A325" s="30">
        <v>315</v>
      </c>
      <c r="B325" s="227" t="s">
        <v>427</v>
      </c>
      <c r="C325" s="248">
        <v>1644.15</v>
      </c>
      <c r="D325" s="249">
        <v>1660.0333333333335</v>
      </c>
      <c r="E325" s="249">
        <v>1622.9666666666672</v>
      </c>
      <c r="F325" s="249">
        <v>1601.7833333333335</v>
      </c>
      <c r="G325" s="249">
        <v>1564.7166666666672</v>
      </c>
      <c r="H325" s="249">
        <v>1681.2166666666672</v>
      </c>
      <c r="I325" s="249">
        <v>1718.2833333333333</v>
      </c>
      <c r="J325" s="249">
        <v>1739.4666666666672</v>
      </c>
      <c r="K325" s="248">
        <v>1697.1</v>
      </c>
      <c r="L325" s="248">
        <v>1638.85</v>
      </c>
      <c r="M325" s="248">
        <v>9.3262</v>
      </c>
      <c r="N325" s="1"/>
      <c r="O325" s="1"/>
    </row>
    <row r="326" spans="1:15" ht="12.75" customHeight="1">
      <c r="A326" s="30">
        <v>316</v>
      </c>
      <c r="B326" s="227" t="s">
        <v>160</v>
      </c>
      <c r="C326" s="248">
        <v>1091.7</v>
      </c>
      <c r="D326" s="249">
        <v>1087.2166666666665</v>
      </c>
      <c r="E326" s="249">
        <v>1076.9333333333329</v>
      </c>
      <c r="F326" s="249">
        <v>1062.1666666666665</v>
      </c>
      <c r="G326" s="249">
        <v>1051.883333333333</v>
      </c>
      <c r="H326" s="249">
        <v>1101.9833333333329</v>
      </c>
      <c r="I326" s="249">
        <v>1112.2666666666662</v>
      </c>
      <c r="J326" s="249">
        <v>1127.0333333333328</v>
      </c>
      <c r="K326" s="248">
        <v>1097.5</v>
      </c>
      <c r="L326" s="248">
        <v>1072.45</v>
      </c>
      <c r="M326" s="248">
        <v>3.0435500000000002</v>
      </c>
      <c r="N326" s="1"/>
      <c r="O326" s="1"/>
    </row>
    <row r="327" spans="1:15" ht="12.75" customHeight="1">
      <c r="A327" s="30">
        <v>317</v>
      </c>
      <c r="B327" s="227" t="s">
        <v>266</v>
      </c>
      <c r="C327" s="248">
        <v>552.6</v>
      </c>
      <c r="D327" s="249">
        <v>553.20000000000005</v>
      </c>
      <c r="E327" s="249">
        <v>549.20000000000005</v>
      </c>
      <c r="F327" s="249">
        <v>545.79999999999995</v>
      </c>
      <c r="G327" s="249">
        <v>541.79999999999995</v>
      </c>
      <c r="H327" s="249">
        <v>556.60000000000014</v>
      </c>
      <c r="I327" s="249">
        <v>560.60000000000014</v>
      </c>
      <c r="J327" s="249">
        <v>564.00000000000023</v>
      </c>
      <c r="K327" s="248">
        <v>557.20000000000005</v>
      </c>
      <c r="L327" s="248">
        <v>549.79999999999995</v>
      </c>
      <c r="M327" s="248">
        <v>1.4682299999999999</v>
      </c>
      <c r="N327" s="1"/>
      <c r="O327" s="1"/>
    </row>
    <row r="328" spans="1:15" ht="12.75" customHeight="1">
      <c r="A328" s="30">
        <v>318</v>
      </c>
      <c r="B328" s="227" t="s">
        <v>428</v>
      </c>
      <c r="C328" s="248">
        <v>41.6</v>
      </c>
      <c r="D328" s="249">
        <v>41.916666666666664</v>
      </c>
      <c r="E328" s="249">
        <v>41.033333333333331</v>
      </c>
      <c r="F328" s="249">
        <v>40.466666666666669</v>
      </c>
      <c r="G328" s="249">
        <v>39.583333333333336</v>
      </c>
      <c r="H328" s="249">
        <v>42.483333333333327</v>
      </c>
      <c r="I328" s="249">
        <v>43.366666666666667</v>
      </c>
      <c r="J328" s="249">
        <v>43.933333333333323</v>
      </c>
      <c r="K328" s="248">
        <v>42.8</v>
      </c>
      <c r="L328" s="248">
        <v>41.35</v>
      </c>
      <c r="M328" s="248">
        <v>134.41983999999999</v>
      </c>
      <c r="N328" s="1"/>
      <c r="O328" s="1"/>
    </row>
    <row r="329" spans="1:15" ht="12.75" customHeight="1">
      <c r="A329" s="30">
        <v>319</v>
      </c>
      <c r="B329" s="227" t="s">
        <v>429</v>
      </c>
      <c r="C329" s="248">
        <v>87.45</v>
      </c>
      <c r="D329" s="249">
        <v>87.066666666666677</v>
      </c>
      <c r="E329" s="249">
        <v>85.483333333333348</v>
      </c>
      <c r="F329" s="249">
        <v>83.516666666666666</v>
      </c>
      <c r="G329" s="249">
        <v>81.933333333333337</v>
      </c>
      <c r="H329" s="249">
        <v>89.03333333333336</v>
      </c>
      <c r="I329" s="249">
        <v>90.616666666666703</v>
      </c>
      <c r="J329" s="249">
        <v>92.583333333333371</v>
      </c>
      <c r="K329" s="248">
        <v>88.65</v>
      </c>
      <c r="L329" s="248">
        <v>85.1</v>
      </c>
      <c r="M329" s="248">
        <v>52.859000000000002</v>
      </c>
      <c r="N329" s="1"/>
      <c r="O329" s="1"/>
    </row>
    <row r="330" spans="1:15" ht="12.75" customHeight="1">
      <c r="A330" s="30">
        <v>320</v>
      </c>
      <c r="B330" s="227" t="s">
        <v>430</v>
      </c>
      <c r="C330" s="248">
        <v>40.200000000000003</v>
      </c>
      <c r="D330" s="249">
        <v>40.1</v>
      </c>
      <c r="E330" s="249">
        <v>39.800000000000004</v>
      </c>
      <c r="F330" s="249">
        <v>39.400000000000006</v>
      </c>
      <c r="G330" s="249">
        <v>39.100000000000009</v>
      </c>
      <c r="H330" s="249">
        <v>40.5</v>
      </c>
      <c r="I330" s="249">
        <v>40.799999999999997</v>
      </c>
      <c r="J330" s="249">
        <v>41.199999999999996</v>
      </c>
      <c r="K330" s="248">
        <v>40.4</v>
      </c>
      <c r="L330" s="248">
        <v>39.700000000000003</v>
      </c>
      <c r="M330" s="248">
        <v>101.08487</v>
      </c>
      <c r="N330" s="1"/>
      <c r="O330" s="1"/>
    </row>
    <row r="331" spans="1:15" ht="12.75" customHeight="1">
      <c r="A331" s="30">
        <v>321</v>
      </c>
      <c r="B331" s="227" t="s">
        <v>865</v>
      </c>
      <c r="C331" s="248">
        <v>309.55</v>
      </c>
      <c r="D331" s="249">
        <v>309.75000000000006</v>
      </c>
      <c r="E331" s="249">
        <v>306.15000000000009</v>
      </c>
      <c r="F331" s="249">
        <v>302.75000000000006</v>
      </c>
      <c r="G331" s="249">
        <v>299.15000000000009</v>
      </c>
      <c r="H331" s="249">
        <v>313.15000000000009</v>
      </c>
      <c r="I331" s="249">
        <v>316.75000000000011</v>
      </c>
      <c r="J331" s="249">
        <v>320.15000000000009</v>
      </c>
      <c r="K331" s="248">
        <v>313.35000000000002</v>
      </c>
      <c r="L331" s="248">
        <v>306.35000000000002</v>
      </c>
      <c r="M331" s="248">
        <v>2.2909700000000002</v>
      </c>
      <c r="N331" s="1"/>
      <c r="O331" s="1"/>
    </row>
    <row r="332" spans="1:15" ht="12.75" customHeight="1">
      <c r="A332" s="30">
        <v>322</v>
      </c>
      <c r="B332" s="227" t="s">
        <v>431</v>
      </c>
      <c r="C332" s="248">
        <v>90.3</v>
      </c>
      <c r="D332" s="249">
        <v>90.633333333333326</v>
      </c>
      <c r="E332" s="249">
        <v>89.016666666666652</v>
      </c>
      <c r="F332" s="249">
        <v>87.73333333333332</v>
      </c>
      <c r="G332" s="249">
        <v>86.116666666666646</v>
      </c>
      <c r="H332" s="249">
        <v>91.916666666666657</v>
      </c>
      <c r="I332" s="249">
        <v>93.533333333333331</v>
      </c>
      <c r="J332" s="249">
        <v>94.816666666666663</v>
      </c>
      <c r="K332" s="248">
        <v>92.25</v>
      </c>
      <c r="L332" s="248">
        <v>89.35</v>
      </c>
      <c r="M332" s="248">
        <v>38.39443</v>
      </c>
      <c r="N332" s="1"/>
      <c r="O332" s="1"/>
    </row>
    <row r="333" spans="1:15" ht="12.75" customHeight="1">
      <c r="A333" s="30">
        <v>323</v>
      </c>
      <c r="B333" s="227" t="s">
        <v>432</v>
      </c>
      <c r="C333" s="248">
        <v>245.05</v>
      </c>
      <c r="D333" s="249">
        <v>244.01666666666665</v>
      </c>
      <c r="E333" s="249">
        <v>240.5333333333333</v>
      </c>
      <c r="F333" s="249">
        <v>236.01666666666665</v>
      </c>
      <c r="G333" s="249">
        <v>232.5333333333333</v>
      </c>
      <c r="H333" s="249">
        <v>248.5333333333333</v>
      </c>
      <c r="I333" s="249">
        <v>252.01666666666665</v>
      </c>
      <c r="J333" s="249">
        <v>256.5333333333333</v>
      </c>
      <c r="K333" s="248">
        <v>247.5</v>
      </c>
      <c r="L333" s="248">
        <v>239.5</v>
      </c>
      <c r="M333" s="248">
        <v>10.847519999999999</v>
      </c>
      <c r="N333" s="1"/>
      <c r="O333" s="1"/>
    </row>
    <row r="334" spans="1:15" ht="12.75" customHeight="1">
      <c r="A334" s="30">
        <v>324</v>
      </c>
      <c r="B334" s="227" t="s">
        <v>168</v>
      </c>
      <c r="C334" s="248">
        <v>169.75</v>
      </c>
      <c r="D334" s="249">
        <v>169.91666666666666</v>
      </c>
      <c r="E334" s="249">
        <v>168.38333333333333</v>
      </c>
      <c r="F334" s="249">
        <v>167.01666666666668</v>
      </c>
      <c r="G334" s="249">
        <v>165.48333333333335</v>
      </c>
      <c r="H334" s="249">
        <v>171.2833333333333</v>
      </c>
      <c r="I334" s="249">
        <v>172.81666666666666</v>
      </c>
      <c r="J334" s="249">
        <v>174.18333333333328</v>
      </c>
      <c r="K334" s="248">
        <v>171.45</v>
      </c>
      <c r="L334" s="248">
        <v>168.55</v>
      </c>
      <c r="M334" s="248">
        <v>73.876320000000007</v>
      </c>
      <c r="N334" s="1"/>
      <c r="O334" s="1"/>
    </row>
    <row r="335" spans="1:15" ht="12.75" customHeight="1">
      <c r="A335" s="30">
        <v>325</v>
      </c>
      <c r="B335" s="227" t="s">
        <v>433</v>
      </c>
      <c r="C335" s="248">
        <v>749.9</v>
      </c>
      <c r="D335" s="249">
        <v>751.2166666666667</v>
      </c>
      <c r="E335" s="249">
        <v>743.08333333333337</v>
      </c>
      <c r="F335" s="249">
        <v>736.26666666666665</v>
      </c>
      <c r="G335" s="249">
        <v>728.13333333333333</v>
      </c>
      <c r="H335" s="249">
        <v>758.03333333333342</v>
      </c>
      <c r="I335" s="249">
        <v>766.16666666666663</v>
      </c>
      <c r="J335" s="249">
        <v>772.98333333333346</v>
      </c>
      <c r="K335" s="248">
        <v>759.35</v>
      </c>
      <c r="L335" s="248">
        <v>744.4</v>
      </c>
      <c r="M335" s="248">
        <v>2.5250300000000001</v>
      </c>
      <c r="N335" s="1"/>
      <c r="O335" s="1"/>
    </row>
    <row r="336" spans="1:15" ht="12.75" customHeight="1">
      <c r="A336" s="30">
        <v>326</v>
      </c>
      <c r="B336" s="227" t="s">
        <v>162</v>
      </c>
      <c r="C336" s="248">
        <v>78.150000000000006</v>
      </c>
      <c r="D336" s="249">
        <v>77.55</v>
      </c>
      <c r="E336" s="249">
        <v>76.8</v>
      </c>
      <c r="F336" s="249">
        <v>75.45</v>
      </c>
      <c r="G336" s="249">
        <v>74.7</v>
      </c>
      <c r="H336" s="249">
        <v>78.899999999999991</v>
      </c>
      <c r="I336" s="249">
        <v>79.649999999999991</v>
      </c>
      <c r="J336" s="249">
        <v>80.999999999999986</v>
      </c>
      <c r="K336" s="248">
        <v>78.3</v>
      </c>
      <c r="L336" s="248">
        <v>76.2</v>
      </c>
      <c r="M336" s="248">
        <v>94.050889999999995</v>
      </c>
      <c r="N336" s="1"/>
      <c r="O336" s="1"/>
    </row>
    <row r="337" spans="1:15" ht="12.75" customHeight="1">
      <c r="A337" s="30">
        <v>327</v>
      </c>
      <c r="B337" s="227" t="s">
        <v>164</v>
      </c>
      <c r="C337" s="248">
        <v>4216.8</v>
      </c>
      <c r="D337" s="249">
        <v>4175.9666666666662</v>
      </c>
      <c r="E337" s="249">
        <v>4126.9333333333325</v>
      </c>
      <c r="F337" s="249">
        <v>4037.0666666666662</v>
      </c>
      <c r="G337" s="249">
        <v>3988.0333333333324</v>
      </c>
      <c r="H337" s="249">
        <v>4265.8333333333321</v>
      </c>
      <c r="I337" s="249">
        <v>4314.8666666666668</v>
      </c>
      <c r="J337" s="249">
        <v>4404.7333333333327</v>
      </c>
      <c r="K337" s="248">
        <v>4225</v>
      </c>
      <c r="L337" s="248">
        <v>4086.1</v>
      </c>
      <c r="M337" s="248">
        <v>0.95147999999999999</v>
      </c>
      <c r="N337" s="1"/>
      <c r="O337" s="1"/>
    </row>
    <row r="338" spans="1:15" ht="12.75" customHeight="1">
      <c r="A338" s="30">
        <v>328</v>
      </c>
      <c r="B338" s="227" t="s">
        <v>787</v>
      </c>
      <c r="C338" s="248">
        <v>585.75</v>
      </c>
      <c r="D338" s="249">
        <v>587.2166666666667</v>
      </c>
      <c r="E338" s="249">
        <v>578.88333333333344</v>
      </c>
      <c r="F338" s="249">
        <v>572.01666666666677</v>
      </c>
      <c r="G338" s="249">
        <v>563.68333333333351</v>
      </c>
      <c r="H338" s="249">
        <v>594.08333333333337</v>
      </c>
      <c r="I338" s="249">
        <v>602.41666666666663</v>
      </c>
      <c r="J338" s="249">
        <v>609.2833333333333</v>
      </c>
      <c r="K338" s="248">
        <v>595.54999999999995</v>
      </c>
      <c r="L338" s="248">
        <v>580.35</v>
      </c>
      <c r="M338" s="248">
        <v>1.5490600000000001</v>
      </c>
      <c r="N338" s="1"/>
      <c r="O338" s="1"/>
    </row>
    <row r="339" spans="1:15" ht="12.75" customHeight="1">
      <c r="A339" s="30">
        <v>329</v>
      </c>
      <c r="B339" s="227" t="s">
        <v>165</v>
      </c>
      <c r="C339" s="248">
        <v>20135.55</v>
      </c>
      <c r="D339" s="249">
        <v>20051.483333333334</v>
      </c>
      <c r="E339" s="249">
        <v>19935.116666666669</v>
      </c>
      <c r="F339" s="249">
        <v>19734.683333333334</v>
      </c>
      <c r="G339" s="249">
        <v>19618.316666666669</v>
      </c>
      <c r="H339" s="249">
        <v>20251.916666666668</v>
      </c>
      <c r="I339" s="249">
        <v>20368.283333333329</v>
      </c>
      <c r="J339" s="249">
        <v>20568.716666666667</v>
      </c>
      <c r="K339" s="248">
        <v>20167.849999999999</v>
      </c>
      <c r="L339" s="248">
        <v>19851.05</v>
      </c>
      <c r="M339" s="248">
        <v>0.46676000000000001</v>
      </c>
      <c r="N339" s="1"/>
      <c r="O339" s="1"/>
    </row>
    <row r="340" spans="1:15" ht="12.75" customHeight="1">
      <c r="A340" s="30">
        <v>330</v>
      </c>
      <c r="B340" s="227" t="s">
        <v>434</v>
      </c>
      <c r="C340" s="248">
        <v>71.349999999999994</v>
      </c>
      <c r="D340" s="249">
        <v>71.433333333333323</v>
      </c>
      <c r="E340" s="249">
        <v>70.316666666666649</v>
      </c>
      <c r="F340" s="249">
        <v>69.283333333333331</v>
      </c>
      <c r="G340" s="249">
        <v>68.166666666666657</v>
      </c>
      <c r="H340" s="249">
        <v>72.46666666666664</v>
      </c>
      <c r="I340" s="249">
        <v>73.583333333333314</v>
      </c>
      <c r="J340" s="249">
        <v>74.616666666666632</v>
      </c>
      <c r="K340" s="248">
        <v>72.55</v>
      </c>
      <c r="L340" s="248">
        <v>70.400000000000006</v>
      </c>
      <c r="M340" s="248">
        <v>8.8938400000000009</v>
      </c>
      <c r="N340" s="1"/>
      <c r="O340" s="1"/>
    </row>
    <row r="341" spans="1:15" ht="12.75" customHeight="1">
      <c r="A341" s="30">
        <v>331</v>
      </c>
      <c r="B341" s="227" t="s">
        <v>161</v>
      </c>
      <c r="C341" s="248">
        <v>264.2</v>
      </c>
      <c r="D341" s="249">
        <v>264.66666666666669</v>
      </c>
      <c r="E341" s="249">
        <v>262.33333333333337</v>
      </c>
      <c r="F341" s="249">
        <v>260.4666666666667</v>
      </c>
      <c r="G341" s="249">
        <v>258.13333333333338</v>
      </c>
      <c r="H341" s="249">
        <v>266.53333333333336</v>
      </c>
      <c r="I341" s="249">
        <v>268.86666666666673</v>
      </c>
      <c r="J341" s="249">
        <v>270.73333333333335</v>
      </c>
      <c r="K341" s="248">
        <v>267</v>
      </c>
      <c r="L341" s="248">
        <v>262.8</v>
      </c>
      <c r="M341" s="248">
        <v>2.3155999999999999</v>
      </c>
      <c r="N341" s="1"/>
      <c r="O341" s="1"/>
    </row>
    <row r="342" spans="1:15" ht="12.75" customHeight="1">
      <c r="A342" s="30">
        <v>332</v>
      </c>
      <c r="B342" s="227" t="s">
        <v>829</v>
      </c>
      <c r="C342" s="248">
        <v>382.9</v>
      </c>
      <c r="D342" s="249">
        <v>383.0333333333333</v>
      </c>
      <c r="E342" s="249">
        <v>378.41666666666663</v>
      </c>
      <c r="F342" s="249">
        <v>373.93333333333334</v>
      </c>
      <c r="G342" s="249">
        <v>369.31666666666666</v>
      </c>
      <c r="H342" s="249">
        <v>387.51666666666659</v>
      </c>
      <c r="I342" s="249">
        <v>392.13333333333327</v>
      </c>
      <c r="J342" s="249">
        <v>396.61666666666656</v>
      </c>
      <c r="K342" s="248">
        <v>387.65</v>
      </c>
      <c r="L342" s="248">
        <v>378.55</v>
      </c>
      <c r="M342" s="248">
        <v>0.32435000000000003</v>
      </c>
      <c r="N342" s="1"/>
      <c r="O342" s="1"/>
    </row>
    <row r="343" spans="1:15" ht="12.75" customHeight="1">
      <c r="A343" s="30">
        <v>333</v>
      </c>
      <c r="B343" s="227" t="s">
        <v>267</v>
      </c>
      <c r="C343" s="248">
        <v>879.3</v>
      </c>
      <c r="D343" s="249">
        <v>876.5333333333333</v>
      </c>
      <c r="E343" s="249">
        <v>867.31666666666661</v>
      </c>
      <c r="F343" s="249">
        <v>855.33333333333326</v>
      </c>
      <c r="G343" s="249">
        <v>846.11666666666656</v>
      </c>
      <c r="H343" s="249">
        <v>888.51666666666665</v>
      </c>
      <c r="I343" s="249">
        <v>897.73333333333335</v>
      </c>
      <c r="J343" s="249">
        <v>909.7166666666667</v>
      </c>
      <c r="K343" s="248">
        <v>885.75</v>
      </c>
      <c r="L343" s="248">
        <v>864.55</v>
      </c>
      <c r="M343" s="248">
        <v>4.69747</v>
      </c>
      <c r="N343" s="1"/>
      <c r="O343" s="1"/>
    </row>
    <row r="344" spans="1:15" ht="12.75" customHeight="1">
      <c r="A344" s="30">
        <v>334</v>
      </c>
      <c r="B344" s="227" t="s">
        <v>169</v>
      </c>
      <c r="C344" s="248">
        <v>145.85</v>
      </c>
      <c r="D344" s="249">
        <v>145.04999999999998</v>
      </c>
      <c r="E344" s="249">
        <v>143.89999999999998</v>
      </c>
      <c r="F344" s="249">
        <v>141.94999999999999</v>
      </c>
      <c r="G344" s="249">
        <v>140.79999999999998</v>
      </c>
      <c r="H344" s="249">
        <v>146.99999999999997</v>
      </c>
      <c r="I344" s="249">
        <v>148.15</v>
      </c>
      <c r="J344" s="249">
        <v>150.09999999999997</v>
      </c>
      <c r="K344" s="248">
        <v>146.19999999999999</v>
      </c>
      <c r="L344" s="248">
        <v>143.1</v>
      </c>
      <c r="M344" s="248">
        <v>67.142070000000004</v>
      </c>
      <c r="N344" s="1"/>
      <c r="O344" s="1"/>
    </row>
    <row r="345" spans="1:15" ht="12.75" customHeight="1">
      <c r="A345" s="30">
        <v>335</v>
      </c>
      <c r="B345" s="227" t="s">
        <v>268</v>
      </c>
      <c r="C345" s="248">
        <v>210.1</v>
      </c>
      <c r="D345" s="249">
        <v>210.38333333333333</v>
      </c>
      <c r="E345" s="249">
        <v>207.91666666666666</v>
      </c>
      <c r="F345" s="249">
        <v>205.73333333333332</v>
      </c>
      <c r="G345" s="249">
        <v>203.26666666666665</v>
      </c>
      <c r="H345" s="249">
        <v>212.56666666666666</v>
      </c>
      <c r="I345" s="249">
        <v>215.03333333333336</v>
      </c>
      <c r="J345" s="249">
        <v>217.21666666666667</v>
      </c>
      <c r="K345" s="248">
        <v>212.85</v>
      </c>
      <c r="L345" s="248">
        <v>208.2</v>
      </c>
      <c r="M345" s="248">
        <v>5.60623</v>
      </c>
      <c r="N345" s="1"/>
      <c r="O345" s="1"/>
    </row>
    <row r="346" spans="1:15" ht="12.75" customHeight="1">
      <c r="A346" s="30">
        <v>336</v>
      </c>
      <c r="B346" s="227" t="s">
        <v>866</v>
      </c>
      <c r="C346" s="248">
        <v>552.9</v>
      </c>
      <c r="D346" s="249">
        <v>550.86666666666667</v>
      </c>
      <c r="E346" s="249">
        <v>542.13333333333333</v>
      </c>
      <c r="F346" s="249">
        <v>531.36666666666667</v>
      </c>
      <c r="G346" s="249">
        <v>522.63333333333333</v>
      </c>
      <c r="H346" s="249">
        <v>561.63333333333333</v>
      </c>
      <c r="I346" s="249">
        <v>570.36666666666667</v>
      </c>
      <c r="J346" s="249">
        <v>581.13333333333333</v>
      </c>
      <c r="K346" s="248">
        <v>559.6</v>
      </c>
      <c r="L346" s="248">
        <v>540.1</v>
      </c>
      <c r="M346" s="248">
        <v>1.13645</v>
      </c>
      <c r="N346" s="1"/>
      <c r="O346" s="1"/>
    </row>
    <row r="347" spans="1:15" ht="12.75" customHeight="1">
      <c r="A347" s="30">
        <v>337</v>
      </c>
      <c r="B347" s="227" t="s">
        <v>811</v>
      </c>
      <c r="C347" s="248">
        <v>526.75</v>
      </c>
      <c r="D347" s="249">
        <v>526.38333333333333</v>
      </c>
      <c r="E347" s="249">
        <v>523.36666666666667</v>
      </c>
      <c r="F347" s="249">
        <v>519.98333333333335</v>
      </c>
      <c r="G347" s="249">
        <v>516.9666666666667</v>
      </c>
      <c r="H347" s="249">
        <v>529.76666666666665</v>
      </c>
      <c r="I347" s="249">
        <v>532.7833333333333</v>
      </c>
      <c r="J347" s="249">
        <v>536.16666666666663</v>
      </c>
      <c r="K347" s="248">
        <v>529.4</v>
      </c>
      <c r="L347" s="248">
        <v>523</v>
      </c>
      <c r="M347" s="248">
        <v>17.791519999999998</v>
      </c>
      <c r="N347" s="1"/>
      <c r="O347" s="1"/>
    </row>
    <row r="348" spans="1:15" ht="12.75" customHeight="1">
      <c r="A348" s="30">
        <v>338</v>
      </c>
      <c r="B348" s="227" t="s">
        <v>435</v>
      </c>
      <c r="C348" s="248">
        <v>3020.95</v>
      </c>
      <c r="D348" s="249">
        <v>3015.0499999999997</v>
      </c>
      <c r="E348" s="249">
        <v>2994.1499999999996</v>
      </c>
      <c r="F348" s="249">
        <v>2967.35</v>
      </c>
      <c r="G348" s="249">
        <v>2946.45</v>
      </c>
      <c r="H348" s="249">
        <v>3041.8499999999995</v>
      </c>
      <c r="I348" s="249">
        <v>3062.75</v>
      </c>
      <c r="J348" s="249">
        <v>3089.5499999999993</v>
      </c>
      <c r="K348" s="248">
        <v>3035.95</v>
      </c>
      <c r="L348" s="248">
        <v>2988.25</v>
      </c>
      <c r="M348" s="248">
        <v>0.46390999999999999</v>
      </c>
      <c r="N348" s="1"/>
      <c r="O348" s="1"/>
    </row>
    <row r="349" spans="1:15" ht="12.75" customHeight="1">
      <c r="A349" s="30">
        <v>339</v>
      </c>
      <c r="B349" s="227" t="s">
        <v>436</v>
      </c>
      <c r="C349" s="248">
        <v>272.39999999999998</v>
      </c>
      <c r="D349" s="249">
        <v>272.61666666666662</v>
      </c>
      <c r="E349" s="249">
        <v>269.73333333333323</v>
      </c>
      <c r="F349" s="249">
        <v>267.06666666666661</v>
      </c>
      <c r="G349" s="249">
        <v>264.18333333333322</v>
      </c>
      <c r="H349" s="249">
        <v>275.28333333333325</v>
      </c>
      <c r="I349" s="249">
        <v>278.16666666666657</v>
      </c>
      <c r="J349" s="249">
        <v>280.83333333333326</v>
      </c>
      <c r="K349" s="248">
        <v>275.5</v>
      </c>
      <c r="L349" s="248">
        <v>269.95</v>
      </c>
      <c r="M349" s="248">
        <v>0.63639999999999997</v>
      </c>
      <c r="N349" s="1"/>
      <c r="O349" s="1"/>
    </row>
    <row r="350" spans="1:15" ht="12.75" customHeight="1">
      <c r="A350" s="30">
        <v>340</v>
      </c>
      <c r="B350" s="227" t="s">
        <v>812</v>
      </c>
      <c r="C350" s="248">
        <v>476.95</v>
      </c>
      <c r="D350" s="249">
        <v>479.73333333333329</v>
      </c>
      <c r="E350" s="249">
        <v>469.56666666666661</v>
      </c>
      <c r="F350" s="249">
        <v>462.18333333333334</v>
      </c>
      <c r="G350" s="249">
        <v>452.01666666666665</v>
      </c>
      <c r="H350" s="249">
        <v>487.11666666666656</v>
      </c>
      <c r="I350" s="249">
        <v>497.28333333333319</v>
      </c>
      <c r="J350" s="249">
        <v>504.66666666666652</v>
      </c>
      <c r="K350" s="248">
        <v>489.9</v>
      </c>
      <c r="L350" s="248">
        <v>472.35</v>
      </c>
      <c r="M350" s="248">
        <v>20.786259999999999</v>
      </c>
      <c r="N350" s="1"/>
      <c r="O350" s="1"/>
    </row>
    <row r="351" spans="1:15" ht="12.75" customHeight="1">
      <c r="A351" s="30">
        <v>341</v>
      </c>
      <c r="B351" s="227" t="s">
        <v>801</v>
      </c>
      <c r="C351" s="248">
        <v>138.80000000000001</v>
      </c>
      <c r="D351" s="249">
        <v>138.28333333333333</v>
      </c>
      <c r="E351" s="249">
        <v>137.06666666666666</v>
      </c>
      <c r="F351" s="249">
        <v>135.33333333333334</v>
      </c>
      <c r="G351" s="249">
        <v>134.11666666666667</v>
      </c>
      <c r="H351" s="249">
        <v>140.01666666666665</v>
      </c>
      <c r="I351" s="249">
        <v>141.23333333333329</v>
      </c>
      <c r="J351" s="249">
        <v>142.96666666666664</v>
      </c>
      <c r="K351" s="248">
        <v>139.5</v>
      </c>
      <c r="L351" s="248">
        <v>136.55000000000001</v>
      </c>
      <c r="M351" s="248">
        <v>9.9216099999999994</v>
      </c>
      <c r="N351" s="1"/>
      <c r="O351" s="1"/>
    </row>
    <row r="352" spans="1:15" ht="12.75" customHeight="1">
      <c r="A352" s="30">
        <v>342</v>
      </c>
      <c r="B352" s="227" t="s">
        <v>176</v>
      </c>
      <c r="C352" s="248">
        <v>3531.25</v>
      </c>
      <c r="D352" s="249">
        <v>3532.5</v>
      </c>
      <c r="E352" s="249">
        <v>3498.75</v>
      </c>
      <c r="F352" s="249">
        <v>3466.25</v>
      </c>
      <c r="G352" s="249">
        <v>3432.5</v>
      </c>
      <c r="H352" s="249">
        <v>3565</v>
      </c>
      <c r="I352" s="249">
        <v>3598.75</v>
      </c>
      <c r="J352" s="249">
        <v>3631.25</v>
      </c>
      <c r="K352" s="248">
        <v>3566.25</v>
      </c>
      <c r="L352" s="248">
        <v>3500</v>
      </c>
      <c r="M352" s="248">
        <v>1.93648</v>
      </c>
      <c r="N352" s="1"/>
      <c r="O352" s="1"/>
    </row>
    <row r="353" spans="1:15" ht="12.75" customHeight="1">
      <c r="A353" s="30">
        <v>343</v>
      </c>
      <c r="B353" s="227" t="s">
        <v>438</v>
      </c>
      <c r="C353" s="248">
        <v>530.65</v>
      </c>
      <c r="D353" s="249">
        <v>522.65</v>
      </c>
      <c r="E353" s="249">
        <v>502.29999999999995</v>
      </c>
      <c r="F353" s="249">
        <v>473.95</v>
      </c>
      <c r="G353" s="249">
        <v>453.59999999999997</v>
      </c>
      <c r="H353" s="249">
        <v>551</v>
      </c>
      <c r="I353" s="249">
        <v>571.35000000000014</v>
      </c>
      <c r="J353" s="249">
        <v>599.69999999999993</v>
      </c>
      <c r="K353" s="248">
        <v>543</v>
      </c>
      <c r="L353" s="248">
        <v>494.3</v>
      </c>
      <c r="M353" s="248">
        <v>54.541829999999997</v>
      </c>
      <c r="N353" s="1"/>
      <c r="O353" s="1"/>
    </row>
    <row r="354" spans="1:15" ht="12.75" customHeight="1">
      <c r="A354" s="30">
        <v>344</v>
      </c>
      <c r="B354" s="227" t="s">
        <v>439</v>
      </c>
      <c r="C354" s="248">
        <v>283.45</v>
      </c>
      <c r="D354" s="249">
        <v>285.2</v>
      </c>
      <c r="E354" s="249">
        <v>280.29999999999995</v>
      </c>
      <c r="F354" s="249">
        <v>277.14999999999998</v>
      </c>
      <c r="G354" s="249">
        <v>272.24999999999994</v>
      </c>
      <c r="H354" s="249">
        <v>288.34999999999997</v>
      </c>
      <c r="I354" s="249">
        <v>293.24999999999994</v>
      </c>
      <c r="J354" s="249">
        <v>296.39999999999998</v>
      </c>
      <c r="K354" s="248">
        <v>290.10000000000002</v>
      </c>
      <c r="L354" s="248">
        <v>282.05</v>
      </c>
      <c r="M354" s="248">
        <v>2.24932</v>
      </c>
      <c r="N354" s="1"/>
      <c r="O354" s="1"/>
    </row>
    <row r="355" spans="1:15" ht="12.75" customHeight="1">
      <c r="A355" s="30">
        <v>345</v>
      </c>
      <c r="B355" s="227" t="s">
        <v>180</v>
      </c>
      <c r="C355" s="248">
        <v>1813.85</v>
      </c>
      <c r="D355" s="249">
        <v>1820.9833333333333</v>
      </c>
      <c r="E355" s="249">
        <v>1789.9666666666667</v>
      </c>
      <c r="F355" s="249">
        <v>1766.0833333333333</v>
      </c>
      <c r="G355" s="249">
        <v>1735.0666666666666</v>
      </c>
      <c r="H355" s="249">
        <v>1844.8666666666668</v>
      </c>
      <c r="I355" s="249">
        <v>1875.8833333333337</v>
      </c>
      <c r="J355" s="249">
        <v>1899.7666666666669</v>
      </c>
      <c r="K355" s="248">
        <v>1852</v>
      </c>
      <c r="L355" s="248">
        <v>1797.1</v>
      </c>
      <c r="M355" s="248">
        <v>3.4146800000000002</v>
      </c>
      <c r="N355" s="1"/>
      <c r="O355" s="1"/>
    </row>
    <row r="356" spans="1:15" ht="12.75" customHeight="1">
      <c r="A356" s="30">
        <v>346</v>
      </c>
      <c r="B356" s="227" t="s">
        <v>170</v>
      </c>
      <c r="C356" s="248">
        <v>43633.2</v>
      </c>
      <c r="D356" s="249">
        <v>43594.766666666663</v>
      </c>
      <c r="E356" s="249">
        <v>43189.533333333326</v>
      </c>
      <c r="F356" s="249">
        <v>42745.866666666661</v>
      </c>
      <c r="G356" s="249">
        <v>42340.633333333324</v>
      </c>
      <c r="H356" s="249">
        <v>44038.433333333327</v>
      </c>
      <c r="I356" s="249">
        <v>44443.666666666664</v>
      </c>
      <c r="J356" s="249">
        <v>44887.333333333328</v>
      </c>
      <c r="K356" s="248">
        <v>44000</v>
      </c>
      <c r="L356" s="248">
        <v>43151.1</v>
      </c>
      <c r="M356" s="248">
        <v>0.14427000000000001</v>
      </c>
      <c r="N356" s="1"/>
      <c r="O356" s="1"/>
    </row>
    <row r="357" spans="1:15" ht="12.75" customHeight="1">
      <c r="A357" s="30">
        <v>347</v>
      </c>
      <c r="B357" s="227" t="s">
        <v>857</v>
      </c>
      <c r="C357" s="248">
        <v>1239.25</v>
      </c>
      <c r="D357" s="249">
        <v>1234.1333333333334</v>
      </c>
      <c r="E357" s="249">
        <v>1224.1166666666668</v>
      </c>
      <c r="F357" s="249">
        <v>1208.9833333333333</v>
      </c>
      <c r="G357" s="249">
        <v>1198.9666666666667</v>
      </c>
      <c r="H357" s="249">
        <v>1249.2666666666669</v>
      </c>
      <c r="I357" s="249">
        <v>1259.2833333333338</v>
      </c>
      <c r="J357" s="249">
        <v>1274.416666666667</v>
      </c>
      <c r="K357" s="248">
        <v>1244.1500000000001</v>
      </c>
      <c r="L357" s="248">
        <v>1219</v>
      </c>
      <c r="M357" s="248">
        <v>1.2349399999999999</v>
      </c>
      <c r="N357" s="1"/>
      <c r="O357" s="1"/>
    </row>
    <row r="358" spans="1:15" ht="12.75" customHeight="1">
      <c r="A358" s="30">
        <v>348</v>
      </c>
      <c r="B358" s="227" t="s">
        <v>440</v>
      </c>
      <c r="C358" s="248">
        <v>3912.2</v>
      </c>
      <c r="D358" s="249">
        <v>3904.65</v>
      </c>
      <c r="E358" s="249">
        <v>3863.3</v>
      </c>
      <c r="F358" s="249">
        <v>3814.4</v>
      </c>
      <c r="G358" s="249">
        <v>3773.05</v>
      </c>
      <c r="H358" s="249">
        <v>3953.55</v>
      </c>
      <c r="I358" s="249">
        <v>3994.8999999999996</v>
      </c>
      <c r="J358" s="249">
        <v>4043.8</v>
      </c>
      <c r="K358" s="248">
        <v>3946</v>
      </c>
      <c r="L358" s="248">
        <v>3855.75</v>
      </c>
      <c r="M358" s="248">
        <v>2.5969899999999999</v>
      </c>
      <c r="N358" s="1"/>
      <c r="O358" s="1"/>
    </row>
    <row r="359" spans="1:15" ht="12.75" customHeight="1">
      <c r="A359" s="30">
        <v>349</v>
      </c>
      <c r="B359" s="227" t="s">
        <v>172</v>
      </c>
      <c r="C359" s="248">
        <v>213.05</v>
      </c>
      <c r="D359" s="249">
        <v>212.79999999999998</v>
      </c>
      <c r="E359" s="249">
        <v>211.14999999999998</v>
      </c>
      <c r="F359" s="249">
        <v>209.25</v>
      </c>
      <c r="G359" s="249">
        <v>207.6</v>
      </c>
      <c r="H359" s="249">
        <v>214.69999999999996</v>
      </c>
      <c r="I359" s="249">
        <v>216.35</v>
      </c>
      <c r="J359" s="249">
        <v>218.24999999999994</v>
      </c>
      <c r="K359" s="248">
        <v>214.45</v>
      </c>
      <c r="L359" s="248">
        <v>210.9</v>
      </c>
      <c r="M359" s="248">
        <v>8.2844999999999995</v>
      </c>
      <c r="N359" s="1"/>
      <c r="O359" s="1"/>
    </row>
    <row r="360" spans="1:15" ht="12.75" customHeight="1">
      <c r="A360" s="30">
        <v>350</v>
      </c>
      <c r="B360" s="227" t="s">
        <v>174</v>
      </c>
      <c r="C360" s="248">
        <v>4422.2</v>
      </c>
      <c r="D360" s="249">
        <v>4421.6333333333332</v>
      </c>
      <c r="E360" s="249">
        <v>4405.5666666666666</v>
      </c>
      <c r="F360" s="249">
        <v>4388.9333333333334</v>
      </c>
      <c r="G360" s="249">
        <v>4372.8666666666668</v>
      </c>
      <c r="H360" s="249">
        <v>4438.2666666666664</v>
      </c>
      <c r="I360" s="249">
        <v>4454.3333333333321</v>
      </c>
      <c r="J360" s="249">
        <v>4470.9666666666662</v>
      </c>
      <c r="K360" s="248">
        <v>4437.7</v>
      </c>
      <c r="L360" s="248">
        <v>4405</v>
      </c>
      <c r="M360" s="248">
        <v>6.0839999999999998E-2</v>
      </c>
      <c r="N360" s="1"/>
      <c r="O360" s="1"/>
    </row>
    <row r="361" spans="1:15" ht="12.75" customHeight="1">
      <c r="A361" s="30">
        <v>351</v>
      </c>
      <c r="B361" s="227" t="s">
        <v>442</v>
      </c>
      <c r="C361" s="248">
        <v>1406.05</v>
      </c>
      <c r="D361" s="249">
        <v>1403.6666666666667</v>
      </c>
      <c r="E361" s="249">
        <v>1392.4333333333334</v>
      </c>
      <c r="F361" s="249">
        <v>1378.8166666666666</v>
      </c>
      <c r="G361" s="249">
        <v>1367.5833333333333</v>
      </c>
      <c r="H361" s="249">
        <v>1417.2833333333335</v>
      </c>
      <c r="I361" s="249">
        <v>1428.5166666666667</v>
      </c>
      <c r="J361" s="249">
        <v>1442.1333333333337</v>
      </c>
      <c r="K361" s="248">
        <v>1414.9</v>
      </c>
      <c r="L361" s="248">
        <v>1390.05</v>
      </c>
      <c r="M361" s="248">
        <v>0.76539999999999997</v>
      </c>
      <c r="N361" s="1"/>
      <c r="O361" s="1"/>
    </row>
    <row r="362" spans="1:15" ht="12.75" customHeight="1">
      <c r="A362" s="30">
        <v>352</v>
      </c>
      <c r="B362" s="227" t="s">
        <v>175</v>
      </c>
      <c r="C362" s="248">
        <v>2576.6999999999998</v>
      </c>
      <c r="D362" s="249">
        <v>2580.7999999999997</v>
      </c>
      <c r="E362" s="249">
        <v>2561.8999999999996</v>
      </c>
      <c r="F362" s="249">
        <v>2547.1</v>
      </c>
      <c r="G362" s="249">
        <v>2528.1999999999998</v>
      </c>
      <c r="H362" s="249">
        <v>2595.5999999999995</v>
      </c>
      <c r="I362" s="249">
        <v>2614.5</v>
      </c>
      <c r="J362" s="249">
        <v>2629.2999999999993</v>
      </c>
      <c r="K362" s="248">
        <v>2599.6999999999998</v>
      </c>
      <c r="L362" s="248">
        <v>2566</v>
      </c>
      <c r="M362" s="248">
        <v>1.48058</v>
      </c>
      <c r="N362" s="1"/>
      <c r="O362" s="1"/>
    </row>
    <row r="363" spans="1:15" ht="12.75" customHeight="1">
      <c r="A363" s="30">
        <v>353</v>
      </c>
      <c r="B363" s="227" t="s">
        <v>443</v>
      </c>
      <c r="C363" s="248">
        <v>909.3</v>
      </c>
      <c r="D363" s="249">
        <v>908.11666666666667</v>
      </c>
      <c r="E363" s="249">
        <v>891.23333333333335</v>
      </c>
      <c r="F363" s="249">
        <v>873.16666666666663</v>
      </c>
      <c r="G363" s="249">
        <v>856.2833333333333</v>
      </c>
      <c r="H363" s="249">
        <v>926.18333333333339</v>
      </c>
      <c r="I363" s="249">
        <v>943.06666666666683</v>
      </c>
      <c r="J363" s="249">
        <v>961.13333333333344</v>
      </c>
      <c r="K363" s="248">
        <v>925</v>
      </c>
      <c r="L363" s="248">
        <v>890.05</v>
      </c>
      <c r="M363" s="248">
        <v>0.46665000000000001</v>
      </c>
      <c r="N363" s="1"/>
      <c r="O363" s="1"/>
    </row>
    <row r="364" spans="1:15" ht="12.75" customHeight="1">
      <c r="A364" s="30">
        <v>354</v>
      </c>
      <c r="B364" s="227" t="s">
        <v>269</v>
      </c>
      <c r="C364" s="248">
        <v>2713.45</v>
      </c>
      <c r="D364" s="249">
        <v>2706.5833333333335</v>
      </c>
      <c r="E364" s="249">
        <v>2678.2166666666672</v>
      </c>
      <c r="F364" s="249">
        <v>2642.9833333333336</v>
      </c>
      <c r="G364" s="249">
        <v>2614.6166666666672</v>
      </c>
      <c r="H364" s="249">
        <v>2741.8166666666671</v>
      </c>
      <c r="I364" s="249">
        <v>2770.1833333333329</v>
      </c>
      <c r="J364" s="249">
        <v>2805.416666666667</v>
      </c>
      <c r="K364" s="248">
        <v>2734.95</v>
      </c>
      <c r="L364" s="248">
        <v>2671.35</v>
      </c>
      <c r="M364" s="248">
        <v>3.2437800000000001</v>
      </c>
      <c r="N364" s="1"/>
      <c r="O364" s="1"/>
    </row>
    <row r="365" spans="1:15" ht="12.75" customHeight="1">
      <c r="A365" s="30">
        <v>355</v>
      </c>
      <c r="B365" s="227" t="s">
        <v>444</v>
      </c>
      <c r="C365" s="248">
        <v>1647.1</v>
      </c>
      <c r="D365" s="249">
        <v>1651.3166666666666</v>
      </c>
      <c r="E365" s="249">
        <v>1628.9833333333331</v>
      </c>
      <c r="F365" s="249">
        <v>1610.8666666666666</v>
      </c>
      <c r="G365" s="249">
        <v>1588.5333333333331</v>
      </c>
      <c r="H365" s="249">
        <v>1669.4333333333332</v>
      </c>
      <c r="I365" s="249">
        <v>1691.7666666666667</v>
      </c>
      <c r="J365" s="249">
        <v>1709.8833333333332</v>
      </c>
      <c r="K365" s="248">
        <v>1673.65</v>
      </c>
      <c r="L365" s="248">
        <v>1633.2</v>
      </c>
      <c r="M365" s="248">
        <v>0.7581</v>
      </c>
      <c r="N365" s="1"/>
      <c r="O365" s="1"/>
    </row>
    <row r="366" spans="1:15" ht="12.75" customHeight="1">
      <c r="A366" s="30">
        <v>356</v>
      </c>
      <c r="B366" s="227" t="s">
        <v>788</v>
      </c>
      <c r="C366" s="248">
        <v>289.60000000000002</v>
      </c>
      <c r="D366" s="249">
        <v>290.05</v>
      </c>
      <c r="E366" s="249">
        <v>286.55</v>
      </c>
      <c r="F366" s="249">
        <v>283.5</v>
      </c>
      <c r="G366" s="249">
        <v>280</v>
      </c>
      <c r="H366" s="249">
        <v>293.10000000000002</v>
      </c>
      <c r="I366" s="249">
        <v>296.60000000000002</v>
      </c>
      <c r="J366" s="249">
        <v>299.65000000000003</v>
      </c>
      <c r="K366" s="248">
        <v>293.55</v>
      </c>
      <c r="L366" s="248">
        <v>287</v>
      </c>
      <c r="M366" s="248">
        <v>18.93234</v>
      </c>
      <c r="N366" s="1"/>
      <c r="O366" s="1"/>
    </row>
    <row r="367" spans="1:15" ht="12.75" customHeight="1">
      <c r="A367" s="30">
        <v>357</v>
      </c>
      <c r="B367" s="227" t="s">
        <v>173</v>
      </c>
      <c r="C367" s="248">
        <v>141.69999999999999</v>
      </c>
      <c r="D367" s="249">
        <v>142.31666666666669</v>
      </c>
      <c r="E367" s="249">
        <v>139.98333333333338</v>
      </c>
      <c r="F367" s="249">
        <v>138.26666666666668</v>
      </c>
      <c r="G367" s="249">
        <v>135.93333333333337</v>
      </c>
      <c r="H367" s="249">
        <v>144.03333333333339</v>
      </c>
      <c r="I367" s="249">
        <v>146.3666666666667</v>
      </c>
      <c r="J367" s="249">
        <v>148.0833333333334</v>
      </c>
      <c r="K367" s="248">
        <v>144.65</v>
      </c>
      <c r="L367" s="248">
        <v>140.6</v>
      </c>
      <c r="M367" s="248">
        <v>56.887450000000001</v>
      </c>
      <c r="N367" s="1"/>
      <c r="O367" s="1"/>
    </row>
    <row r="368" spans="1:15" ht="12.75" customHeight="1">
      <c r="A368" s="30">
        <v>358</v>
      </c>
      <c r="B368" s="227" t="s">
        <v>178</v>
      </c>
      <c r="C368" s="248">
        <v>217.3</v>
      </c>
      <c r="D368" s="249">
        <v>216.70000000000002</v>
      </c>
      <c r="E368" s="249">
        <v>214.50000000000003</v>
      </c>
      <c r="F368" s="249">
        <v>211.70000000000002</v>
      </c>
      <c r="G368" s="249">
        <v>209.50000000000003</v>
      </c>
      <c r="H368" s="249">
        <v>219.50000000000003</v>
      </c>
      <c r="I368" s="249">
        <v>221.70000000000002</v>
      </c>
      <c r="J368" s="249">
        <v>224.50000000000003</v>
      </c>
      <c r="K368" s="248">
        <v>218.9</v>
      </c>
      <c r="L368" s="248">
        <v>213.9</v>
      </c>
      <c r="M368" s="248">
        <v>49.06447</v>
      </c>
      <c r="N368" s="1"/>
      <c r="O368" s="1"/>
    </row>
    <row r="369" spans="1:15" ht="12.75" customHeight="1">
      <c r="A369" s="30">
        <v>359</v>
      </c>
      <c r="B369" s="227" t="s">
        <v>789</v>
      </c>
      <c r="C369" s="248">
        <v>376.8</v>
      </c>
      <c r="D369" s="249">
        <v>377.13333333333338</v>
      </c>
      <c r="E369" s="249">
        <v>372.91666666666674</v>
      </c>
      <c r="F369" s="249">
        <v>369.03333333333336</v>
      </c>
      <c r="G369" s="249">
        <v>364.81666666666672</v>
      </c>
      <c r="H369" s="249">
        <v>381.01666666666677</v>
      </c>
      <c r="I369" s="249">
        <v>385.23333333333335</v>
      </c>
      <c r="J369" s="249">
        <v>389.11666666666679</v>
      </c>
      <c r="K369" s="248">
        <v>381.35</v>
      </c>
      <c r="L369" s="248">
        <v>373.25</v>
      </c>
      <c r="M369" s="248">
        <v>8.4953000000000003</v>
      </c>
      <c r="N369" s="1"/>
      <c r="O369" s="1"/>
    </row>
    <row r="370" spans="1:15" ht="12.75" customHeight="1">
      <c r="A370" s="30">
        <v>360</v>
      </c>
      <c r="B370" s="227" t="s">
        <v>270</v>
      </c>
      <c r="C370" s="248">
        <v>468.9</v>
      </c>
      <c r="D370" s="249">
        <v>469.0333333333333</v>
      </c>
      <c r="E370" s="249">
        <v>465.56666666666661</v>
      </c>
      <c r="F370" s="249">
        <v>462.23333333333329</v>
      </c>
      <c r="G370" s="249">
        <v>458.76666666666659</v>
      </c>
      <c r="H370" s="249">
        <v>472.36666666666662</v>
      </c>
      <c r="I370" s="249">
        <v>475.83333333333331</v>
      </c>
      <c r="J370" s="249">
        <v>479.16666666666663</v>
      </c>
      <c r="K370" s="248">
        <v>472.5</v>
      </c>
      <c r="L370" s="248">
        <v>465.7</v>
      </c>
      <c r="M370" s="248">
        <v>1.3749199999999999</v>
      </c>
      <c r="N370" s="1"/>
      <c r="O370" s="1"/>
    </row>
    <row r="371" spans="1:15" ht="12.75" customHeight="1">
      <c r="A371" s="30">
        <v>361</v>
      </c>
      <c r="B371" s="227" t="s">
        <v>445</v>
      </c>
      <c r="C371" s="248">
        <v>602.85</v>
      </c>
      <c r="D371" s="249">
        <v>606.7833333333333</v>
      </c>
      <c r="E371" s="249">
        <v>597.56666666666661</v>
      </c>
      <c r="F371" s="249">
        <v>592.2833333333333</v>
      </c>
      <c r="G371" s="249">
        <v>583.06666666666661</v>
      </c>
      <c r="H371" s="249">
        <v>612.06666666666661</v>
      </c>
      <c r="I371" s="249">
        <v>621.2833333333333</v>
      </c>
      <c r="J371" s="249">
        <v>626.56666666666661</v>
      </c>
      <c r="K371" s="248">
        <v>616</v>
      </c>
      <c r="L371" s="248">
        <v>601.5</v>
      </c>
      <c r="M371" s="248">
        <v>1.3476600000000001</v>
      </c>
      <c r="N371" s="1"/>
      <c r="O371" s="1"/>
    </row>
    <row r="372" spans="1:15" ht="12.75" customHeight="1">
      <c r="A372" s="30">
        <v>362</v>
      </c>
      <c r="B372" s="227" t="s">
        <v>446</v>
      </c>
      <c r="C372" s="248">
        <v>115.85</v>
      </c>
      <c r="D372" s="249">
        <v>116.10000000000001</v>
      </c>
      <c r="E372" s="249">
        <v>114.75000000000001</v>
      </c>
      <c r="F372" s="249">
        <v>113.65</v>
      </c>
      <c r="G372" s="249">
        <v>112.30000000000001</v>
      </c>
      <c r="H372" s="249">
        <v>117.20000000000002</v>
      </c>
      <c r="I372" s="249">
        <v>118.55000000000001</v>
      </c>
      <c r="J372" s="249">
        <v>119.65000000000002</v>
      </c>
      <c r="K372" s="248">
        <v>117.45</v>
      </c>
      <c r="L372" s="248">
        <v>115</v>
      </c>
      <c r="M372" s="248">
        <v>1.40734</v>
      </c>
      <c r="N372" s="1"/>
      <c r="O372" s="1"/>
    </row>
    <row r="373" spans="1:15" ht="12.75" customHeight="1">
      <c r="A373" s="30">
        <v>363</v>
      </c>
      <c r="B373" s="227" t="s">
        <v>830</v>
      </c>
      <c r="C373" s="248">
        <v>1167.2</v>
      </c>
      <c r="D373" s="249">
        <v>1169.9666666666667</v>
      </c>
      <c r="E373" s="249">
        <v>1160.2333333333333</v>
      </c>
      <c r="F373" s="249">
        <v>1153.2666666666667</v>
      </c>
      <c r="G373" s="249">
        <v>1143.5333333333333</v>
      </c>
      <c r="H373" s="249">
        <v>1176.9333333333334</v>
      </c>
      <c r="I373" s="249">
        <v>1186.666666666667</v>
      </c>
      <c r="J373" s="249">
        <v>1193.6333333333334</v>
      </c>
      <c r="K373" s="248">
        <v>1179.7</v>
      </c>
      <c r="L373" s="248">
        <v>1163</v>
      </c>
      <c r="M373" s="248">
        <v>5.5899999999999998E-2</v>
      </c>
      <c r="N373" s="1"/>
      <c r="O373" s="1"/>
    </row>
    <row r="374" spans="1:15" ht="12.75" customHeight="1">
      <c r="A374" s="30">
        <v>364</v>
      </c>
      <c r="B374" s="227" t="s">
        <v>447</v>
      </c>
      <c r="C374" s="248">
        <v>4142.5</v>
      </c>
      <c r="D374" s="249">
        <v>4121.1833333333334</v>
      </c>
      <c r="E374" s="249">
        <v>4082.3666666666668</v>
      </c>
      <c r="F374" s="249">
        <v>4022.2333333333336</v>
      </c>
      <c r="G374" s="249">
        <v>3983.416666666667</v>
      </c>
      <c r="H374" s="249">
        <v>4181.3166666666666</v>
      </c>
      <c r="I374" s="249">
        <v>4220.1333333333341</v>
      </c>
      <c r="J374" s="249">
        <v>4280.2666666666664</v>
      </c>
      <c r="K374" s="248">
        <v>4160</v>
      </c>
      <c r="L374" s="248">
        <v>4061.05</v>
      </c>
      <c r="M374" s="248">
        <v>3.6560000000000002E-2</v>
      </c>
      <c r="N374" s="1"/>
      <c r="O374" s="1"/>
    </row>
    <row r="375" spans="1:15" ht="12.75" customHeight="1">
      <c r="A375" s="30">
        <v>365</v>
      </c>
      <c r="B375" s="227" t="s">
        <v>271</v>
      </c>
      <c r="C375" s="248">
        <v>14010.15</v>
      </c>
      <c r="D375" s="249">
        <v>14039.266666666668</v>
      </c>
      <c r="E375" s="249">
        <v>13911.133333333337</v>
      </c>
      <c r="F375" s="249">
        <v>13812.116666666669</v>
      </c>
      <c r="G375" s="249">
        <v>13683.983333333337</v>
      </c>
      <c r="H375" s="249">
        <v>14138.283333333336</v>
      </c>
      <c r="I375" s="249">
        <v>14266.416666666668</v>
      </c>
      <c r="J375" s="249">
        <v>14365.433333333336</v>
      </c>
      <c r="K375" s="248">
        <v>14167.4</v>
      </c>
      <c r="L375" s="248">
        <v>13940.25</v>
      </c>
      <c r="M375" s="248">
        <v>2.2890000000000001E-2</v>
      </c>
      <c r="N375" s="1"/>
      <c r="O375" s="1"/>
    </row>
    <row r="376" spans="1:15" ht="12.75" customHeight="1">
      <c r="A376" s="30">
        <v>366</v>
      </c>
      <c r="B376" s="227" t="s">
        <v>177</v>
      </c>
      <c r="C376" s="248">
        <v>55.55</v>
      </c>
      <c r="D376" s="249">
        <v>55.366666666666667</v>
      </c>
      <c r="E376" s="249">
        <v>54.483333333333334</v>
      </c>
      <c r="F376" s="249">
        <v>53.416666666666664</v>
      </c>
      <c r="G376" s="249">
        <v>52.533333333333331</v>
      </c>
      <c r="H376" s="249">
        <v>56.433333333333337</v>
      </c>
      <c r="I376" s="249">
        <v>57.316666666666677</v>
      </c>
      <c r="J376" s="249">
        <v>58.38333333333334</v>
      </c>
      <c r="K376" s="248">
        <v>56.25</v>
      </c>
      <c r="L376" s="248">
        <v>54.3</v>
      </c>
      <c r="M376" s="248">
        <v>880.46714999999995</v>
      </c>
      <c r="N376" s="1"/>
      <c r="O376" s="1"/>
    </row>
    <row r="377" spans="1:15" ht="12.75" customHeight="1">
      <c r="A377" s="30">
        <v>367</v>
      </c>
      <c r="B377" s="227" t="s">
        <v>448</v>
      </c>
      <c r="C377" s="248">
        <v>440.9</v>
      </c>
      <c r="D377" s="249">
        <v>440.2166666666667</v>
      </c>
      <c r="E377" s="249">
        <v>435.43333333333339</v>
      </c>
      <c r="F377" s="249">
        <v>429.9666666666667</v>
      </c>
      <c r="G377" s="249">
        <v>425.18333333333339</v>
      </c>
      <c r="H377" s="249">
        <v>445.68333333333339</v>
      </c>
      <c r="I377" s="249">
        <v>450.4666666666667</v>
      </c>
      <c r="J377" s="249">
        <v>455.93333333333339</v>
      </c>
      <c r="K377" s="248">
        <v>445</v>
      </c>
      <c r="L377" s="248">
        <v>434.75</v>
      </c>
      <c r="M377" s="248">
        <v>1.0609299999999999</v>
      </c>
      <c r="N377" s="1"/>
      <c r="O377" s="1"/>
    </row>
    <row r="378" spans="1:15" ht="12.75" customHeight="1">
      <c r="A378" s="30">
        <v>368</v>
      </c>
      <c r="B378" s="227" t="s">
        <v>182</v>
      </c>
      <c r="C378" s="248">
        <v>169.5</v>
      </c>
      <c r="D378" s="249">
        <v>168.04999999999998</v>
      </c>
      <c r="E378" s="249">
        <v>165.44999999999996</v>
      </c>
      <c r="F378" s="249">
        <v>161.39999999999998</v>
      </c>
      <c r="G378" s="249">
        <v>158.79999999999995</v>
      </c>
      <c r="H378" s="249">
        <v>172.09999999999997</v>
      </c>
      <c r="I378" s="249">
        <v>174.7</v>
      </c>
      <c r="J378" s="249">
        <v>178.74999999999997</v>
      </c>
      <c r="K378" s="248">
        <v>170.65</v>
      </c>
      <c r="L378" s="248">
        <v>164</v>
      </c>
      <c r="M378" s="248">
        <v>99.57517</v>
      </c>
      <c r="N378" s="1"/>
      <c r="O378" s="1"/>
    </row>
    <row r="379" spans="1:15" ht="12.75" customHeight="1">
      <c r="A379" s="30">
        <v>369</v>
      </c>
      <c r="B379" s="227" t="s">
        <v>183</v>
      </c>
      <c r="C379" s="248">
        <v>112.25</v>
      </c>
      <c r="D379" s="249">
        <v>112.18333333333334</v>
      </c>
      <c r="E379" s="249">
        <v>111.06666666666668</v>
      </c>
      <c r="F379" s="249">
        <v>109.88333333333334</v>
      </c>
      <c r="G379" s="249">
        <v>108.76666666666668</v>
      </c>
      <c r="H379" s="249">
        <v>113.36666666666667</v>
      </c>
      <c r="I379" s="249">
        <v>114.48333333333335</v>
      </c>
      <c r="J379" s="249">
        <v>115.66666666666667</v>
      </c>
      <c r="K379" s="248">
        <v>113.3</v>
      </c>
      <c r="L379" s="248">
        <v>111</v>
      </c>
      <c r="M379" s="248">
        <v>53.23451</v>
      </c>
      <c r="N379" s="1"/>
      <c r="O379" s="1"/>
    </row>
    <row r="380" spans="1:15" ht="12.75" customHeight="1">
      <c r="A380" s="30">
        <v>370</v>
      </c>
      <c r="B380" s="227" t="s">
        <v>790</v>
      </c>
      <c r="C380" s="248">
        <v>847.6</v>
      </c>
      <c r="D380" s="249">
        <v>840.63333333333321</v>
      </c>
      <c r="E380" s="249">
        <v>819.26666666666642</v>
      </c>
      <c r="F380" s="249">
        <v>790.93333333333317</v>
      </c>
      <c r="G380" s="249">
        <v>769.56666666666638</v>
      </c>
      <c r="H380" s="249">
        <v>868.96666666666647</v>
      </c>
      <c r="I380" s="249">
        <v>890.33333333333326</v>
      </c>
      <c r="J380" s="249">
        <v>918.66666666666652</v>
      </c>
      <c r="K380" s="248">
        <v>862</v>
      </c>
      <c r="L380" s="248">
        <v>812.3</v>
      </c>
      <c r="M380" s="248">
        <v>14.026809999999999</v>
      </c>
      <c r="N380" s="1"/>
      <c r="O380" s="1"/>
    </row>
    <row r="381" spans="1:15" ht="12.75" customHeight="1">
      <c r="A381" s="30">
        <v>371</v>
      </c>
      <c r="B381" s="227" t="s">
        <v>449</v>
      </c>
      <c r="C381" s="248">
        <v>340.7</v>
      </c>
      <c r="D381" s="249">
        <v>339.83333333333331</v>
      </c>
      <c r="E381" s="249">
        <v>331.36666666666662</v>
      </c>
      <c r="F381" s="249">
        <v>322.0333333333333</v>
      </c>
      <c r="G381" s="249">
        <v>313.56666666666661</v>
      </c>
      <c r="H381" s="249">
        <v>349.16666666666663</v>
      </c>
      <c r="I381" s="249">
        <v>357.63333333333333</v>
      </c>
      <c r="J381" s="249">
        <v>366.96666666666664</v>
      </c>
      <c r="K381" s="248">
        <v>348.3</v>
      </c>
      <c r="L381" s="248">
        <v>330.5</v>
      </c>
      <c r="M381" s="248">
        <v>14.143890000000001</v>
      </c>
      <c r="N381" s="1"/>
      <c r="O381" s="1"/>
    </row>
    <row r="382" spans="1:15" ht="12.75" customHeight="1">
      <c r="A382" s="30">
        <v>372</v>
      </c>
      <c r="B382" s="227" t="s">
        <v>450</v>
      </c>
      <c r="C382" s="248">
        <v>1055.2</v>
      </c>
      <c r="D382" s="249">
        <v>1052.5333333333333</v>
      </c>
      <c r="E382" s="249">
        <v>1045.0666666666666</v>
      </c>
      <c r="F382" s="249">
        <v>1034.9333333333334</v>
      </c>
      <c r="G382" s="249">
        <v>1027.4666666666667</v>
      </c>
      <c r="H382" s="249">
        <v>1062.6666666666665</v>
      </c>
      <c r="I382" s="249">
        <v>1070.1333333333332</v>
      </c>
      <c r="J382" s="249">
        <v>1080.2666666666664</v>
      </c>
      <c r="K382" s="248">
        <v>1060</v>
      </c>
      <c r="L382" s="248">
        <v>1042.4000000000001</v>
      </c>
      <c r="M382" s="248">
        <v>0.82935999999999999</v>
      </c>
      <c r="N382" s="1"/>
      <c r="O382" s="1"/>
    </row>
    <row r="383" spans="1:15" ht="12.75" customHeight="1">
      <c r="A383" s="30">
        <v>373</v>
      </c>
      <c r="B383" s="227" t="s">
        <v>451</v>
      </c>
      <c r="C383" s="248">
        <v>73.55</v>
      </c>
      <c r="D383" s="249">
        <v>72.433333333333337</v>
      </c>
      <c r="E383" s="249">
        <v>71.316666666666677</v>
      </c>
      <c r="F383" s="249">
        <v>69.083333333333343</v>
      </c>
      <c r="G383" s="249">
        <v>67.966666666666683</v>
      </c>
      <c r="H383" s="249">
        <v>74.666666666666671</v>
      </c>
      <c r="I383" s="249">
        <v>75.783333333333346</v>
      </c>
      <c r="J383" s="249">
        <v>78.016666666666666</v>
      </c>
      <c r="K383" s="248">
        <v>73.55</v>
      </c>
      <c r="L383" s="248">
        <v>70.2</v>
      </c>
      <c r="M383" s="248">
        <v>140.79409000000001</v>
      </c>
      <c r="N383" s="1"/>
      <c r="O383" s="1"/>
    </row>
    <row r="384" spans="1:15" ht="12.75" customHeight="1">
      <c r="A384" s="30">
        <v>374</v>
      </c>
      <c r="B384" s="227" t="s">
        <v>452</v>
      </c>
      <c r="C384" s="248">
        <v>177.6</v>
      </c>
      <c r="D384" s="249">
        <v>177.36666666666667</v>
      </c>
      <c r="E384" s="249">
        <v>173.98333333333335</v>
      </c>
      <c r="F384" s="249">
        <v>170.36666666666667</v>
      </c>
      <c r="G384" s="249">
        <v>166.98333333333335</v>
      </c>
      <c r="H384" s="249">
        <v>180.98333333333335</v>
      </c>
      <c r="I384" s="249">
        <v>184.36666666666667</v>
      </c>
      <c r="J384" s="249">
        <v>187.98333333333335</v>
      </c>
      <c r="K384" s="248">
        <v>180.75</v>
      </c>
      <c r="L384" s="248">
        <v>173.75</v>
      </c>
      <c r="M384" s="248">
        <v>14.241860000000001</v>
      </c>
      <c r="N384" s="1"/>
      <c r="O384" s="1"/>
    </row>
    <row r="385" spans="1:15" ht="12.75" customHeight="1">
      <c r="A385" s="30">
        <v>375</v>
      </c>
      <c r="B385" s="227" t="s">
        <v>453</v>
      </c>
      <c r="C385" s="248">
        <v>774.85</v>
      </c>
      <c r="D385" s="249">
        <v>774.88333333333333</v>
      </c>
      <c r="E385" s="249">
        <v>764.9666666666667</v>
      </c>
      <c r="F385" s="249">
        <v>755.08333333333337</v>
      </c>
      <c r="G385" s="249">
        <v>745.16666666666674</v>
      </c>
      <c r="H385" s="249">
        <v>784.76666666666665</v>
      </c>
      <c r="I385" s="249">
        <v>794.68333333333339</v>
      </c>
      <c r="J385" s="249">
        <v>804.56666666666661</v>
      </c>
      <c r="K385" s="248">
        <v>784.8</v>
      </c>
      <c r="L385" s="248">
        <v>765</v>
      </c>
      <c r="M385" s="248">
        <v>1.8873</v>
      </c>
      <c r="N385" s="1"/>
      <c r="O385" s="1"/>
    </row>
    <row r="386" spans="1:15" ht="12.75" customHeight="1">
      <c r="A386" s="30">
        <v>376</v>
      </c>
      <c r="B386" s="227" t="s">
        <v>454</v>
      </c>
      <c r="C386" s="248">
        <v>248.55</v>
      </c>
      <c r="D386" s="249">
        <v>250.11666666666667</v>
      </c>
      <c r="E386" s="249">
        <v>245.48333333333335</v>
      </c>
      <c r="F386" s="249">
        <v>242.41666666666669</v>
      </c>
      <c r="G386" s="249">
        <v>237.78333333333336</v>
      </c>
      <c r="H386" s="249">
        <v>253.18333333333334</v>
      </c>
      <c r="I386" s="249">
        <v>257.81666666666666</v>
      </c>
      <c r="J386" s="249">
        <v>260.88333333333333</v>
      </c>
      <c r="K386" s="248">
        <v>254.75</v>
      </c>
      <c r="L386" s="248">
        <v>247.05</v>
      </c>
      <c r="M386" s="248">
        <v>1.9093199999999999</v>
      </c>
      <c r="N386" s="1"/>
      <c r="O386" s="1"/>
    </row>
    <row r="387" spans="1:15" ht="12.75" customHeight="1">
      <c r="A387" s="30">
        <v>377</v>
      </c>
      <c r="B387" s="227" t="s">
        <v>455</v>
      </c>
      <c r="C387" s="248">
        <v>132.19999999999999</v>
      </c>
      <c r="D387" s="249">
        <v>131.95000000000002</v>
      </c>
      <c r="E387" s="249">
        <v>129.65000000000003</v>
      </c>
      <c r="F387" s="249">
        <v>127.10000000000002</v>
      </c>
      <c r="G387" s="249">
        <v>124.80000000000004</v>
      </c>
      <c r="H387" s="249">
        <v>134.50000000000003</v>
      </c>
      <c r="I387" s="249">
        <v>136.80000000000004</v>
      </c>
      <c r="J387" s="249">
        <v>139.35000000000002</v>
      </c>
      <c r="K387" s="248">
        <v>134.25</v>
      </c>
      <c r="L387" s="248">
        <v>129.4</v>
      </c>
      <c r="M387" s="248">
        <v>86.905590000000004</v>
      </c>
      <c r="N387" s="1"/>
      <c r="O387" s="1"/>
    </row>
    <row r="388" spans="1:15" ht="12.75" customHeight="1">
      <c r="A388" s="30">
        <v>378</v>
      </c>
      <c r="B388" s="227" t="s">
        <v>456</v>
      </c>
      <c r="C388" s="248">
        <v>1970.2</v>
      </c>
      <c r="D388" s="249">
        <v>1965.0166666666667</v>
      </c>
      <c r="E388" s="249">
        <v>1950.1833333333334</v>
      </c>
      <c r="F388" s="249">
        <v>1930.1666666666667</v>
      </c>
      <c r="G388" s="249">
        <v>1915.3333333333335</v>
      </c>
      <c r="H388" s="249">
        <v>1985.0333333333333</v>
      </c>
      <c r="I388" s="249">
        <v>1999.8666666666668</v>
      </c>
      <c r="J388" s="249">
        <v>2019.8833333333332</v>
      </c>
      <c r="K388" s="248">
        <v>1979.85</v>
      </c>
      <c r="L388" s="248">
        <v>1945</v>
      </c>
      <c r="M388" s="248">
        <v>0.13042999999999999</v>
      </c>
      <c r="N388" s="1"/>
      <c r="O388" s="1"/>
    </row>
    <row r="389" spans="1:15" ht="12.75" customHeight="1">
      <c r="A389" s="30">
        <v>379</v>
      </c>
      <c r="B389" s="227" t="s">
        <v>831</v>
      </c>
      <c r="C389" s="248">
        <v>46.05</v>
      </c>
      <c r="D389" s="249">
        <v>46.416666666666664</v>
      </c>
      <c r="E389" s="249">
        <v>45.43333333333333</v>
      </c>
      <c r="F389" s="249">
        <v>44.816666666666663</v>
      </c>
      <c r="G389" s="249">
        <v>43.833333333333329</v>
      </c>
      <c r="H389" s="249">
        <v>47.033333333333331</v>
      </c>
      <c r="I389" s="249">
        <v>48.016666666666666</v>
      </c>
      <c r="J389" s="249">
        <v>48.633333333333333</v>
      </c>
      <c r="K389" s="248">
        <v>47.4</v>
      </c>
      <c r="L389" s="248">
        <v>45.8</v>
      </c>
      <c r="M389" s="248">
        <v>13.711499999999999</v>
      </c>
      <c r="N389" s="1"/>
      <c r="O389" s="1"/>
    </row>
    <row r="390" spans="1:15" ht="12.75" customHeight="1">
      <c r="A390" s="30">
        <v>380</v>
      </c>
      <c r="B390" s="227" t="s">
        <v>867</v>
      </c>
      <c r="C390" s="248">
        <v>1575</v>
      </c>
      <c r="D390" s="249">
        <v>1571.5333333333335</v>
      </c>
      <c r="E390" s="249">
        <v>1544.166666666667</v>
      </c>
      <c r="F390" s="249">
        <v>1513.3333333333335</v>
      </c>
      <c r="G390" s="249">
        <v>1485.9666666666669</v>
      </c>
      <c r="H390" s="249">
        <v>1602.366666666667</v>
      </c>
      <c r="I390" s="249">
        <v>1629.7333333333333</v>
      </c>
      <c r="J390" s="249">
        <v>1660.5666666666671</v>
      </c>
      <c r="K390" s="248">
        <v>1598.9</v>
      </c>
      <c r="L390" s="248">
        <v>1540.7</v>
      </c>
      <c r="M390" s="248">
        <v>6.0758599999999996</v>
      </c>
      <c r="N390" s="1"/>
      <c r="O390" s="1"/>
    </row>
    <row r="391" spans="1:15" ht="12.75" customHeight="1">
      <c r="A391" s="30">
        <v>381</v>
      </c>
      <c r="B391" s="227" t="s">
        <v>457</v>
      </c>
      <c r="C391" s="248">
        <v>185.65</v>
      </c>
      <c r="D391" s="249">
        <v>186.06666666666669</v>
      </c>
      <c r="E391" s="249">
        <v>183.28333333333339</v>
      </c>
      <c r="F391" s="249">
        <v>180.91666666666669</v>
      </c>
      <c r="G391" s="249">
        <v>178.13333333333338</v>
      </c>
      <c r="H391" s="249">
        <v>188.43333333333339</v>
      </c>
      <c r="I391" s="249">
        <v>191.2166666666667</v>
      </c>
      <c r="J391" s="249">
        <v>193.5833333333334</v>
      </c>
      <c r="K391" s="248">
        <v>188.85</v>
      </c>
      <c r="L391" s="248">
        <v>183.7</v>
      </c>
      <c r="M391" s="248">
        <v>22.794809999999998</v>
      </c>
      <c r="N391" s="1"/>
      <c r="O391" s="1"/>
    </row>
    <row r="392" spans="1:15" ht="12.75" customHeight="1">
      <c r="A392" s="30">
        <v>382</v>
      </c>
      <c r="B392" s="227" t="s">
        <v>458</v>
      </c>
      <c r="C392" s="248">
        <v>924.3</v>
      </c>
      <c r="D392" s="249">
        <v>922.36666666666667</v>
      </c>
      <c r="E392" s="249">
        <v>917.73333333333335</v>
      </c>
      <c r="F392" s="249">
        <v>911.16666666666663</v>
      </c>
      <c r="G392" s="249">
        <v>906.5333333333333</v>
      </c>
      <c r="H392" s="249">
        <v>928.93333333333339</v>
      </c>
      <c r="I392" s="249">
        <v>933.56666666666683</v>
      </c>
      <c r="J392" s="249">
        <v>940.13333333333344</v>
      </c>
      <c r="K392" s="248">
        <v>927</v>
      </c>
      <c r="L392" s="248">
        <v>915.8</v>
      </c>
      <c r="M392" s="248">
        <v>0.48010999999999998</v>
      </c>
      <c r="N392" s="1"/>
      <c r="O392" s="1"/>
    </row>
    <row r="393" spans="1:15" ht="12.75" customHeight="1">
      <c r="A393" s="30">
        <v>383</v>
      </c>
      <c r="B393" s="227" t="s">
        <v>184</v>
      </c>
      <c r="C393" s="248">
        <v>2621.8</v>
      </c>
      <c r="D393" s="249">
        <v>2604.6</v>
      </c>
      <c r="E393" s="249">
        <v>2583.1999999999998</v>
      </c>
      <c r="F393" s="249">
        <v>2544.6</v>
      </c>
      <c r="G393" s="249">
        <v>2523.1999999999998</v>
      </c>
      <c r="H393" s="249">
        <v>2643.2</v>
      </c>
      <c r="I393" s="249">
        <v>2664.6000000000004</v>
      </c>
      <c r="J393" s="249">
        <v>2703.2</v>
      </c>
      <c r="K393" s="248">
        <v>2626</v>
      </c>
      <c r="L393" s="248">
        <v>2566</v>
      </c>
      <c r="M393" s="248">
        <v>34.462910000000001</v>
      </c>
      <c r="N393" s="1"/>
      <c r="O393" s="1"/>
    </row>
    <row r="394" spans="1:15" ht="12.75" customHeight="1">
      <c r="A394" s="30">
        <v>384</v>
      </c>
      <c r="B394" s="227" t="s">
        <v>802</v>
      </c>
      <c r="C394" s="248">
        <v>117.05</v>
      </c>
      <c r="D394" s="249">
        <v>116.68333333333334</v>
      </c>
      <c r="E394" s="249">
        <v>115.36666666666667</v>
      </c>
      <c r="F394" s="249">
        <v>113.68333333333334</v>
      </c>
      <c r="G394" s="249">
        <v>112.36666666666667</v>
      </c>
      <c r="H394" s="249">
        <v>118.36666666666667</v>
      </c>
      <c r="I394" s="249">
        <v>119.68333333333334</v>
      </c>
      <c r="J394" s="249">
        <v>121.36666666666667</v>
      </c>
      <c r="K394" s="248">
        <v>118</v>
      </c>
      <c r="L394" s="248">
        <v>115</v>
      </c>
      <c r="M394" s="248">
        <v>2.63775</v>
      </c>
      <c r="N394" s="1"/>
      <c r="O394" s="1"/>
    </row>
    <row r="395" spans="1:15" ht="12.75" customHeight="1">
      <c r="A395" s="30">
        <v>385</v>
      </c>
      <c r="B395" s="227" t="s">
        <v>459</v>
      </c>
      <c r="C395" s="248">
        <v>741.35</v>
      </c>
      <c r="D395" s="249">
        <v>742.48333333333323</v>
      </c>
      <c r="E395" s="249">
        <v>736.91666666666652</v>
      </c>
      <c r="F395" s="249">
        <v>732.48333333333323</v>
      </c>
      <c r="G395" s="249">
        <v>726.91666666666652</v>
      </c>
      <c r="H395" s="249">
        <v>746.91666666666652</v>
      </c>
      <c r="I395" s="249">
        <v>752.48333333333335</v>
      </c>
      <c r="J395" s="249">
        <v>756.91666666666652</v>
      </c>
      <c r="K395" s="248">
        <v>748.05</v>
      </c>
      <c r="L395" s="248">
        <v>738.05</v>
      </c>
      <c r="M395" s="248">
        <v>0.18234</v>
      </c>
      <c r="N395" s="1"/>
      <c r="O395" s="1"/>
    </row>
    <row r="396" spans="1:15" ht="12.75" customHeight="1">
      <c r="A396" s="30">
        <v>386</v>
      </c>
      <c r="B396" s="227" t="s">
        <v>460</v>
      </c>
      <c r="C396" s="248">
        <v>1253.55</v>
      </c>
      <c r="D396" s="249">
        <v>1262.5166666666667</v>
      </c>
      <c r="E396" s="249">
        <v>1242.6333333333332</v>
      </c>
      <c r="F396" s="249">
        <v>1231.7166666666665</v>
      </c>
      <c r="G396" s="249">
        <v>1211.833333333333</v>
      </c>
      <c r="H396" s="249">
        <v>1273.4333333333334</v>
      </c>
      <c r="I396" s="249">
        <v>1293.3166666666671</v>
      </c>
      <c r="J396" s="249">
        <v>1304.2333333333336</v>
      </c>
      <c r="K396" s="248">
        <v>1282.4000000000001</v>
      </c>
      <c r="L396" s="248">
        <v>1251.5999999999999</v>
      </c>
      <c r="M396" s="248">
        <v>1.05619</v>
      </c>
      <c r="N396" s="1"/>
      <c r="O396" s="1"/>
    </row>
    <row r="397" spans="1:15" ht="12.75" customHeight="1">
      <c r="A397" s="30">
        <v>387</v>
      </c>
      <c r="B397" s="227" t="s">
        <v>272</v>
      </c>
      <c r="C397" s="248">
        <v>796.1</v>
      </c>
      <c r="D397" s="249">
        <v>793.66666666666663</v>
      </c>
      <c r="E397" s="249">
        <v>788.5333333333333</v>
      </c>
      <c r="F397" s="249">
        <v>780.9666666666667</v>
      </c>
      <c r="G397" s="249">
        <v>775.83333333333337</v>
      </c>
      <c r="H397" s="249">
        <v>801.23333333333323</v>
      </c>
      <c r="I397" s="249">
        <v>806.36666666666667</v>
      </c>
      <c r="J397" s="249">
        <v>813.93333333333317</v>
      </c>
      <c r="K397" s="248">
        <v>798.8</v>
      </c>
      <c r="L397" s="248">
        <v>786.1</v>
      </c>
      <c r="M397" s="248">
        <v>4.20519</v>
      </c>
      <c r="N397" s="1"/>
      <c r="O397" s="1"/>
    </row>
    <row r="398" spans="1:15" ht="12.75" customHeight="1">
      <c r="A398" s="30">
        <v>388</v>
      </c>
      <c r="B398" s="227" t="s">
        <v>186</v>
      </c>
      <c r="C398" s="248">
        <v>1231.25</v>
      </c>
      <c r="D398" s="249">
        <v>1243.1000000000001</v>
      </c>
      <c r="E398" s="249">
        <v>1217.2000000000003</v>
      </c>
      <c r="F398" s="249">
        <v>1203.1500000000001</v>
      </c>
      <c r="G398" s="249">
        <v>1177.2500000000002</v>
      </c>
      <c r="H398" s="249">
        <v>1257.1500000000003</v>
      </c>
      <c r="I398" s="249">
        <v>1283.0500000000004</v>
      </c>
      <c r="J398" s="249">
        <v>1297.1000000000004</v>
      </c>
      <c r="K398" s="248">
        <v>1269</v>
      </c>
      <c r="L398" s="248">
        <v>1229.05</v>
      </c>
      <c r="M398" s="248">
        <v>14.78618</v>
      </c>
      <c r="N398" s="1"/>
      <c r="O398" s="1"/>
    </row>
    <row r="399" spans="1:15" ht="12.75" customHeight="1">
      <c r="A399" s="30">
        <v>389</v>
      </c>
      <c r="B399" s="227" t="s">
        <v>461</v>
      </c>
      <c r="C399" s="248">
        <v>390.3</v>
      </c>
      <c r="D399" s="249">
        <v>392.11666666666662</v>
      </c>
      <c r="E399" s="249">
        <v>386.23333333333323</v>
      </c>
      <c r="F399" s="249">
        <v>382.16666666666663</v>
      </c>
      <c r="G399" s="249">
        <v>376.28333333333325</v>
      </c>
      <c r="H399" s="249">
        <v>396.18333333333322</v>
      </c>
      <c r="I399" s="249">
        <v>402.06666666666655</v>
      </c>
      <c r="J399" s="249">
        <v>406.13333333333321</v>
      </c>
      <c r="K399" s="248">
        <v>398</v>
      </c>
      <c r="L399" s="248">
        <v>388.05</v>
      </c>
      <c r="M399" s="248">
        <v>3.6686399999999999</v>
      </c>
      <c r="N399" s="1"/>
      <c r="O399" s="1"/>
    </row>
    <row r="400" spans="1:15" ht="12.75" customHeight="1">
      <c r="A400" s="30">
        <v>390</v>
      </c>
      <c r="B400" s="227" t="s">
        <v>462</v>
      </c>
      <c r="C400" s="248">
        <v>38.049999999999997</v>
      </c>
      <c r="D400" s="249">
        <v>37.68333333333333</v>
      </c>
      <c r="E400" s="249">
        <v>37.066666666666663</v>
      </c>
      <c r="F400" s="249">
        <v>36.083333333333336</v>
      </c>
      <c r="G400" s="249">
        <v>35.466666666666669</v>
      </c>
      <c r="H400" s="249">
        <v>38.666666666666657</v>
      </c>
      <c r="I400" s="249">
        <v>39.283333333333317</v>
      </c>
      <c r="J400" s="249">
        <v>40.266666666666652</v>
      </c>
      <c r="K400" s="248">
        <v>38.299999999999997</v>
      </c>
      <c r="L400" s="248">
        <v>36.700000000000003</v>
      </c>
      <c r="M400" s="248">
        <v>89.848110000000005</v>
      </c>
      <c r="N400" s="1"/>
      <c r="O400" s="1"/>
    </row>
    <row r="401" spans="1:15" ht="12.75" customHeight="1">
      <c r="A401" s="30">
        <v>391</v>
      </c>
      <c r="B401" s="227" t="s">
        <v>463</v>
      </c>
      <c r="C401" s="248">
        <v>4542.3500000000004</v>
      </c>
      <c r="D401" s="249">
        <v>4550.3</v>
      </c>
      <c r="E401" s="249">
        <v>4497.6000000000004</v>
      </c>
      <c r="F401" s="249">
        <v>4452.8500000000004</v>
      </c>
      <c r="G401" s="249">
        <v>4400.1500000000005</v>
      </c>
      <c r="H401" s="249">
        <v>4595.05</v>
      </c>
      <c r="I401" s="249">
        <v>4647.7499999999991</v>
      </c>
      <c r="J401" s="249">
        <v>4692.5</v>
      </c>
      <c r="K401" s="248">
        <v>4603</v>
      </c>
      <c r="L401" s="248">
        <v>4505.55</v>
      </c>
      <c r="M401" s="248">
        <v>0.41060000000000002</v>
      </c>
      <c r="N401" s="1"/>
      <c r="O401" s="1"/>
    </row>
    <row r="402" spans="1:15" ht="12.75" customHeight="1">
      <c r="A402" s="30">
        <v>392</v>
      </c>
      <c r="B402" s="227" t="s">
        <v>190</v>
      </c>
      <c r="C402" s="248">
        <v>2319.8000000000002</v>
      </c>
      <c r="D402" s="249">
        <v>2308.2666666666669</v>
      </c>
      <c r="E402" s="249">
        <v>2291.5333333333338</v>
      </c>
      <c r="F402" s="249">
        <v>2263.2666666666669</v>
      </c>
      <c r="G402" s="249">
        <v>2246.5333333333338</v>
      </c>
      <c r="H402" s="249">
        <v>2336.5333333333338</v>
      </c>
      <c r="I402" s="249">
        <v>2353.2666666666664</v>
      </c>
      <c r="J402" s="249">
        <v>2381.5333333333338</v>
      </c>
      <c r="K402" s="248">
        <v>2325</v>
      </c>
      <c r="L402" s="248">
        <v>2280</v>
      </c>
      <c r="M402" s="248">
        <v>3.8692000000000002</v>
      </c>
      <c r="N402" s="1"/>
      <c r="O402" s="1"/>
    </row>
    <row r="403" spans="1:15" ht="12.75" customHeight="1">
      <c r="A403" s="30">
        <v>393</v>
      </c>
      <c r="B403" s="227" t="s">
        <v>808</v>
      </c>
      <c r="C403" s="248">
        <v>69.5</v>
      </c>
      <c r="D403" s="249">
        <v>69.600000000000009</v>
      </c>
      <c r="E403" s="249">
        <v>68.550000000000011</v>
      </c>
      <c r="F403" s="249">
        <v>67.600000000000009</v>
      </c>
      <c r="G403" s="249">
        <v>66.550000000000011</v>
      </c>
      <c r="H403" s="249">
        <v>70.550000000000011</v>
      </c>
      <c r="I403" s="249">
        <v>71.599999999999994</v>
      </c>
      <c r="J403" s="249">
        <v>72.550000000000011</v>
      </c>
      <c r="K403" s="248">
        <v>70.650000000000006</v>
      </c>
      <c r="L403" s="248">
        <v>68.650000000000006</v>
      </c>
      <c r="M403" s="248">
        <v>148.04499999999999</v>
      </c>
      <c r="N403" s="1"/>
      <c r="O403" s="1"/>
    </row>
    <row r="404" spans="1:15" ht="12.75" customHeight="1">
      <c r="A404" s="30">
        <v>394</v>
      </c>
      <c r="B404" s="227" t="s">
        <v>273</v>
      </c>
      <c r="C404" s="248">
        <v>5797.95</v>
      </c>
      <c r="D404" s="249">
        <v>5801.3166666666666</v>
      </c>
      <c r="E404" s="249">
        <v>5767.6333333333332</v>
      </c>
      <c r="F404" s="249">
        <v>5737.3166666666666</v>
      </c>
      <c r="G404" s="249">
        <v>5703.6333333333332</v>
      </c>
      <c r="H404" s="249">
        <v>5831.6333333333332</v>
      </c>
      <c r="I404" s="249">
        <v>5865.3166666666657</v>
      </c>
      <c r="J404" s="249">
        <v>5895.6333333333332</v>
      </c>
      <c r="K404" s="248">
        <v>5835</v>
      </c>
      <c r="L404" s="248">
        <v>5771</v>
      </c>
      <c r="M404" s="248">
        <v>5.355E-2</v>
      </c>
      <c r="N404" s="1"/>
      <c r="O404" s="1"/>
    </row>
    <row r="405" spans="1:15" ht="12.75" customHeight="1">
      <c r="A405" s="30">
        <v>395</v>
      </c>
      <c r="B405" s="227" t="s">
        <v>832</v>
      </c>
      <c r="C405" s="248">
        <v>1381.55</v>
      </c>
      <c r="D405" s="249">
        <v>1378.0333333333335</v>
      </c>
      <c r="E405" s="249">
        <v>1370.0666666666671</v>
      </c>
      <c r="F405" s="249">
        <v>1358.5833333333335</v>
      </c>
      <c r="G405" s="249">
        <v>1350.616666666667</v>
      </c>
      <c r="H405" s="249">
        <v>1389.5166666666671</v>
      </c>
      <c r="I405" s="249">
        <v>1397.4833333333338</v>
      </c>
      <c r="J405" s="249">
        <v>1408.9666666666672</v>
      </c>
      <c r="K405" s="248">
        <v>1386</v>
      </c>
      <c r="L405" s="248">
        <v>1366.55</v>
      </c>
      <c r="M405" s="248">
        <v>0.50470999999999999</v>
      </c>
      <c r="N405" s="1"/>
      <c r="O405" s="1"/>
    </row>
    <row r="406" spans="1:15" ht="12.75" customHeight="1">
      <c r="A406" s="30">
        <v>396</v>
      </c>
      <c r="B406" s="227" t="s">
        <v>833</v>
      </c>
      <c r="C406" s="248">
        <v>375.1</v>
      </c>
      <c r="D406" s="249">
        <v>374.3</v>
      </c>
      <c r="E406" s="249">
        <v>370.8</v>
      </c>
      <c r="F406" s="249">
        <v>366.5</v>
      </c>
      <c r="G406" s="249">
        <v>363</v>
      </c>
      <c r="H406" s="249">
        <v>378.6</v>
      </c>
      <c r="I406" s="249">
        <v>382.1</v>
      </c>
      <c r="J406" s="249">
        <v>386.40000000000003</v>
      </c>
      <c r="K406" s="248">
        <v>377.8</v>
      </c>
      <c r="L406" s="248">
        <v>370</v>
      </c>
      <c r="M406" s="248">
        <v>0.62692999999999999</v>
      </c>
      <c r="N406" s="1"/>
      <c r="O406" s="1"/>
    </row>
    <row r="407" spans="1:15" ht="12.75" customHeight="1">
      <c r="A407" s="30">
        <v>397</v>
      </c>
      <c r="B407" s="227" t="s">
        <v>464</v>
      </c>
      <c r="C407" s="248">
        <v>2779.7</v>
      </c>
      <c r="D407" s="249">
        <v>2763.7666666666664</v>
      </c>
      <c r="E407" s="249">
        <v>2738.5333333333328</v>
      </c>
      <c r="F407" s="249">
        <v>2697.3666666666663</v>
      </c>
      <c r="G407" s="249">
        <v>2672.1333333333328</v>
      </c>
      <c r="H407" s="249">
        <v>2804.9333333333329</v>
      </c>
      <c r="I407" s="249">
        <v>2830.1666666666665</v>
      </c>
      <c r="J407" s="249">
        <v>2871.333333333333</v>
      </c>
      <c r="K407" s="248">
        <v>2789</v>
      </c>
      <c r="L407" s="248">
        <v>2722.6</v>
      </c>
      <c r="M407" s="248">
        <v>0.84736999999999996</v>
      </c>
      <c r="N407" s="1"/>
      <c r="O407" s="1"/>
    </row>
    <row r="408" spans="1:15" ht="12.75" customHeight="1">
      <c r="A408" s="30">
        <v>398</v>
      </c>
      <c r="B408" s="227" t="s">
        <v>868</v>
      </c>
      <c r="C408" s="248">
        <v>491.45</v>
      </c>
      <c r="D408" s="249">
        <v>490.40000000000003</v>
      </c>
      <c r="E408" s="249">
        <v>481.30000000000007</v>
      </c>
      <c r="F408" s="249">
        <v>471.15000000000003</v>
      </c>
      <c r="G408" s="249">
        <v>462.05000000000007</v>
      </c>
      <c r="H408" s="249">
        <v>500.55000000000007</v>
      </c>
      <c r="I408" s="249">
        <v>509.65000000000009</v>
      </c>
      <c r="J408" s="249">
        <v>519.80000000000007</v>
      </c>
      <c r="K408" s="248">
        <v>499.5</v>
      </c>
      <c r="L408" s="248">
        <v>480.25</v>
      </c>
      <c r="M408" s="248">
        <v>1.4497599999999999</v>
      </c>
      <c r="N408" s="1"/>
      <c r="O408" s="1"/>
    </row>
    <row r="409" spans="1:15" ht="12.75" customHeight="1">
      <c r="A409" s="30">
        <v>399</v>
      </c>
      <c r="B409" s="227" t="s">
        <v>465</v>
      </c>
      <c r="C409" s="248">
        <v>2593.1</v>
      </c>
      <c r="D409" s="249">
        <v>2586.3666666666668</v>
      </c>
      <c r="E409" s="249">
        <v>2572.8333333333335</v>
      </c>
      <c r="F409" s="249">
        <v>2552.5666666666666</v>
      </c>
      <c r="G409" s="249">
        <v>2539.0333333333333</v>
      </c>
      <c r="H409" s="249">
        <v>2606.6333333333337</v>
      </c>
      <c r="I409" s="249">
        <v>2620.1666666666665</v>
      </c>
      <c r="J409" s="249">
        <v>2640.4333333333338</v>
      </c>
      <c r="K409" s="248">
        <v>2599.9</v>
      </c>
      <c r="L409" s="248">
        <v>2566.1</v>
      </c>
      <c r="M409" s="248">
        <v>0.14441999999999999</v>
      </c>
      <c r="N409" s="1"/>
      <c r="O409" s="1"/>
    </row>
    <row r="410" spans="1:15" ht="12.75" customHeight="1">
      <c r="A410" s="30">
        <v>400</v>
      </c>
      <c r="B410" s="227" t="s">
        <v>466</v>
      </c>
      <c r="C410" s="248">
        <v>289.55</v>
      </c>
      <c r="D410" s="249">
        <v>289.68333333333334</v>
      </c>
      <c r="E410" s="249">
        <v>286.56666666666666</v>
      </c>
      <c r="F410" s="249">
        <v>283.58333333333331</v>
      </c>
      <c r="G410" s="249">
        <v>280.46666666666664</v>
      </c>
      <c r="H410" s="249">
        <v>292.66666666666669</v>
      </c>
      <c r="I410" s="249">
        <v>295.78333333333336</v>
      </c>
      <c r="J410" s="249">
        <v>298.76666666666671</v>
      </c>
      <c r="K410" s="248">
        <v>292.8</v>
      </c>
      <c r="L410" s="248">
        <v>286.7</v>
      </c>
      <c r="M410" s="248">
        <v>0.88034999999999997</v>
      </c>
      <c r="N410" s="1"/>
      <c r="O410" s="1"/>
    </row>
    <row r="411" spans="1:15" ht="12.75" customHeight="1">
      <c r="A411" s="30">
        <v>401</v>
      </c>
      <c r="B411" s="227" t="s">
        <v>467</v>
      </c>
      <c r="C411" s="248">
        <v>141.25</v>
      </c>
      <c r="D411" s="249">
        <v>144.26666666666665</v>
      </c>
      <c r="E411" s="249">
        <v>137.1333333333333</v>
      </c>
      <c r="F411" s="249">
        <v>133.01666666666665</v>
      </c>
      <c r="G411" s="249">
        <v>125.8833333333333</v>
      </c>
      <c r="H411" s="249">
        <v>148.3833333333333</v>
      </c>
      <c r="I411" s="249">
        <v>155.51666666666662</v>
      </c>
      <c r="J411" s="249">
        <v>159.6333333333333</v>
      </c>
      <c r="K411" s="248">
        <v>151.4</v>
      </c>
      <c r="L411" s="248">
        <v>140.15</v>
      </c>
      <c r="M411" s="248">
        <v>180.20117999999999</v>
      </c>
      <c r="N411" s="1"/>
      <c r="O411" s="1"/>
    </row>
    <row r="412" spans="1:15" ht="12.75" customHeight="1">
      <c r="A412" s="30">
        <v>402</v>
      </c>
      <c r="B412" s="227" t="s">
        <v>869</v>
      </c>
      <c r="C412" s="248">
        <v>684.35</v>
      </c>
      <c r="D412" s="249">
        <v>680.96666666666658</v>
      </c>
      <c r="E412" s="249">
        <v>673.93333333333317</v>
      </c>
      <c r="F412" s="249">
        <v>663.51666666666654</v>
      </c>
      <c r="G412" s="249">
        <v>656.48333333333312</v>
      </c>
      <c r="H412" s="249">
        <v>691.38333333333321</v>
      </c>
      <c r="I412" s="249">
        <v>698.41666666666674</v>
      </c>
      <c r="J412" s="249">
        <v>708.83333333333326</v>
      </c>
      <c r="K412" s="248">
        <v>688</v>
      </c>
      <c r="L412" s="248">
        <v>670.55</v>
      </c>
      <c r="M412" s="248">
        <v>0.10197000000000001</v>
      </c>
      <c r="N412" s="1"/>
      <c r="O412" s="1"/>
    </row>
    <row r="413" spans="1:15" ht="12.75" customHeight="1">
      <c r="A413" s="30">
        <v>403</v>
      </c>
      <c r="B413" s="227" t="s">
        <v>188</v>
      </c>
      <c r="C413" s="248">
        <v>23730.1</v>
      </c>
      <c r="D413" s="249">
        <v>23608.383333333331</v>
      </c>
      <c r="E413" s="249">
        <v>23403.766666666663</v>
      </c>
      <c r="F413" s="249">
        <v>23077.433333333331</v>
      </c>
      <c r="G413" s="249">
        <v>22872.816666666662</v>
      </c>
      <c r="H413" s="249">
        <v>23934.716666666664</v>
      </c>
      <c r="I413" s="249">
        <v>24139.333333333332</v>
      </c>
      <c r="J413" s="249">
        <v>24465.666666666664</v>
      </c>
      <c r="K413" s="248">
        <v>23813</v>
      </c>
      <c r="L413" s="248">
        <v>23282.05</v>
      </c>
      <c r="M413" s="248">
        <v>0.32638</v>
      </c>
      <c r="N413" s="1"/>
      <c r="O413" s="1"/>
    </row>
    <row r="414" spans="1:15" ht="12.75" customHeight="1">
      <c r="A414" s="30">
        <v>404</v>
      </c>
      <c r="B414" s="227" t="s">
        <v>834</v>
      </c>
      <c r="C414" s="248">
        <v>61.5</v>
      </c>
      <c r="D414" s="249">
        <v>61.783333333333331</v>
      </c>
      <c r="E414" s="249">
        <v>60.36666666666666</v>
      </c>
      <c r="F414" s="249">
        <v>59.233333333333327</v>
      </c>
      <c r="G414" s="249">
        <v>57.816666666666656</v>
      </c>
      <c r="H414" s="249">
        <v>62.916666666666664</v>
      </c>
      <c r="I414" s="249">
        <v>64.333333333333343</v>
      </c>
      <c r="J414" s="249">
        <v>65.466666666666669</v>
      </c>
      <c r="K414" s="248">
        <v>63.2</v>
      </c>
      <c r="L414" s="248">
        <v>60.65</v>
      </c>
      <c r="M414" s="248">
        <v>255.09469999999999</v>
      </c>
      <c r="N414" s="1"/>
      <c r="O414" s="1"/>
    </row>
    <row r="415" spans="1:15" ht="12.75" customHeight="1">
      <c r="A415" s="30">
        <v>405</v>
      </c>
      <c r="B415" s="227" t="s">
        <v>191</v>
      </c>
      <c r="C415" s="248" t="e">
        <v>#N/A</v>
      </c>
      <c r="D415" s="249" t="e">
        <v>#N/A</v>
      </c>
      <c r="E415" s="249" t="e">
        <v>#N/A</v>
      </c>
      <c r="F415" s="249" t="e">
        <v>#N/A</v>
      </c>
      <c r="G415" s="249" t="e">
        <v>#N/A</v>
      </c>
      <c r="H415" s="249" t="e">
        <v>#N/A</v>
      </c>
      <c r="I415" s="249" t="e">
        <v>#N/A</v>
      </c>
      <c r="J415" s="249" t="e">
        <v>#N/A</v>
      </c>
      <c r="K415" s="248" t="e">
        <v>#N/A</v>
      </c>
      <c r="L415" s="248" t="e">
        <v>#N/A</v>
      </c>
      <c r="M415" s="248" t="e">
        <v>#N/A</v>
      </c>
      <c r="N415" s="1"/>
      <c r="O415" s="1"/>
    </row>
    <row r="416" spans="1:15" ht="12.75" customHeight="1">
      <c r="A416" s="30">
        <v>406</v>
      </c>
      <c r="B416" s="227" t="s">
        <v>835</v>
      </c>
      <c r="C416" s="248">
        <v>291.55</v>
      </c>
      <c r="D416" s="249">
        <v>291.81666666666666</v>
      </c>
      <c r="E416" s="249">
        <v>289.73333333333335</v>
      </c>
      <c r="F416" s="249">
        <v>287.91666666666669</v>
      </c>
      <c r="G416" s="249">
        <v>285.83333333333337</v>
      </c>
      <c r="H416" s="249">
        <v>293.63333333333333</v>
      </c>
      <c r="I416" s="249">
        <v>295.7166666666667</v>
      </c>
      <c r="J416" s="249">
        <v>297.5333333333333</v>
      </c>
      <c r="K416" s="248">
        <v>293.89999999999998</v>
      </c>
      <c r="L416" s="248">
        <v>290</v>
      </c>
      <c r="M416" s="248">
        <v>0.48427999999999999</v>
      </c>
      <c r="N416" s="1"/>
      <c r="O416" s="1"/>
    </row>
    <row r="417" spans="1:15" ht="12.75" customHeight="1">
      <c r="A417" s="30">
        <v>407</v>
      </c>
      <c r="B417" s="227" t="s">
        <v>189</v>
      </c>
      <c r="C417" s="248">
        <v>2955.75</v>
      </c>
      <c r="D417" s="249">
        <v>2958.6166666666668</v>
      </c>
      <c r="E417" s="249">
        <v>2930.2833333333338</v>
      </c>
      <c r="F417" s="249">
        <v>2904.8166666666671</v>
      </c>
      <c r="G417" s="249">
        <v>2876.483333333334</v>
      </c>
      <c r="H417" s="249">
        <v>2984.0833333333335</v>
      </c>
      <c r="I417" s="249">
        <v>3012.4166666666665</v>
      </c>
      <c r="J417" s="249">
        <v>3037.8833333333332</v>
      </c>
      <c r="K417" s="248">
        <v>2986.95</v>
      </c>
      <c r="L417" s="248">
        <v>2933.15</v>
      </c>
      <c r="M417" s="248">
        <v>4.1492399999999998</v>
      </c>
      <c r="N417" s="1"/>
      <c r="O417" s="1"/>
    </row>
    <row r="418" spans="1:15" ht="12.75" customHeight="1">
      <c r="A418" s="30">
        <v>408</v>
      </c>
      <c r="B418" s="227" t="s">
        <v>468</v>
      </c>
      <c r="C418" s="248">
        <v>576.85</v>
      </c>
      <c r="D418" s="249">
        <v>577.98333333333346</v>
      </c>
      <c r="E418" s="249">
        <v>571.51666666666688</v>
      </c>
      <c r="F418" s="249">
        <v>566.18333333333339</v>
      </c>
      <c r="G418" s="249">
        <v>559.71666666666681</v>
      </c>
      <c r="H418" s="249">
        <v>583.31666666666695</v>
      </c>
      <c r="I418" s="249">
        <v>589.78333333333342</v>
      </c>
      <c r="J418" s="249">
        <v>595.11666666666702</v>
      </c>
      <c r="K418" s="248">
        <v>584.45000000000005</v>
      </c>
      <c r="L418" s="248">
        <v>572.65</v>
      </c>
      <c r="M418" s="248">
        <v>1.05932</v>
      </c>
      <c r="N418" s="1"/>
      <c r="O418" s="1"/>
    </row>
    <row r="419" spans="1:15" ht="12.75" customHeight="1">
      <c r="A419" s="30">
        <v>409</v>
      </c>
      <c r="B419" s="227" t="s">
        <v>469</v>
      </c>
      <c r="C419" s="248">
        <v>4151.95</v>
      </c>
      <c r="D419" s="249">
        <v>4114.25</v>
      </c>
      <c r="E419" s="249">
        <v>4058.8</v>
      </c>
      <c r="F419" s="249">
        <v>3965.65</v>
      </c>
      <c r="G419" s="249">
        <v>3910.2000000000003</v>
      </c>
      <c r="H419" s="249">
        <v>4207.3999999999996</v>
      </c>
      <c r="I419" s="249">
        <v>4262.8500000000004</v>
      </c>
      <c r="J419" s="249">
        <v>4356</v>
      </c>
      <c r="K419" s="248">
        <v>4169.7</v>
      </c>
      <c r="L419" s="248">
        <v>4021.1</v>
      </c>
      <c r="M419" s="248">
        <v>0.52556000000000003</v>
      </c>
      <c r="N419" s="1"/>
      <c r="O419" s="1"/>
    </row>
    <row r="420" spans="1:15" ht="12.75" customHeight="1">
      <c r="A420" s="30">
        <v>410</v>
      </c>
      <c r="B420" s="227" t="s">
        <v>803</v>
      </c>
      <c r="C420" s="248">
        <v>453.3</v>
      </c>
      <c r="D420" s="249">
        <v>455</v>
      </c>
      <c r="E420" s="249">
        <v>449.55</v>
      </c>
      <c r="F420" s="249">
        <v>445.8</v>
      </c>
      <c r="G420" s="249">
        <v>440.35</v>
      </c>
      <c r="H420" s="249">
        <v>458.75</v>
      </c>
      <c r="I420" s="249">
        <v>464.20000000000005</v>
      </c>
      <c r="J420" s="249">
        <v>467.95</v>
      </c>
      <c r="K420" s="248">
        <v>460.45</v>
      </c>
      <c r="L420" s="248">
        <v>451.25</v>
      </c>
      <c r="M420" s="248">
        <v>4.0042299999999997</v>
      </c>
      <c r="N420" s="1"/>
      <c r="O420" s="1"/>
    </row>
    <row r="421" spans="1:15" ht="12.75" customHeight="1">
      <c r="A421" s="30">
        <v>411</v>
      </c>
      <c r="B421" s="227" t="s">
        <v>470</v>
      </c>
      <c r="C421" s="248">
        <v>531.54999999999995</v>
      </c>
      <c r="D421" s="249">
        <v>536.81666666666661</v>
      </c>
      <c r="E421" s="249">
        <v>524.73333333333323</v>
      </c>
      <c r="F421" s="249">
        <v>517.91666666666663</v>
      </c>
      <c r="G421" s="249">
        <v>505.83333333333326</v>
      </c>
      <c r="H421" s="249">
        <v>543.63333333333321</v>
      </c>
      <c r="I421" s="249">
        <v>555.7166666666667</v>
      </c>
      <c r="J421" s="249">
        <v>562.53333333333319</v>
      </c>
      <c r="K421" s="248">
        <v>548.9</v>
      </c>
      <c r="L421" s="248">
        <v>530</v>
      </c>
      <c r="M421" s="248">
        <v>0.96611000000000002</v>
      </c>
      <c r="N421" s="1"/>
      <c r="O421" s="1"/>
    </row>
    <row r="422" spans="1:15" ht="12.75" customHeight="1">
      <c r="A422" s="30">
        <v>412</v>
      </c>
      <c r="B422" s="227" t="s">
        <v>836</v>
      </c>
      <c r="C422" s="248">
        <v>585.75</v>
      </c>
      <c r="D422" s="249">
        <v>582.36666666666667</v>
      </c>
      <c r="E422" s="249">
        <v>576.0333333333333</v>
      </c>
      <c r="F422" s="249">
        <v>566.31666666666661</v>
      </c>
      <c r="G422" s="249">
        <v>559.98333333333323</v>
      </c>
      <c r="H422" s="249">
        <v>592.08333333333337</v>
      </c>
      <c r="I422" s="249">
        <v>598.41666666666663</v>
      </c>
      <c r="J422" s="249">
        <v>608.13333333333344</v>
      </c>
      <c r="K422" s="248">
        <v>588.70000000000005</v>
      </c>
      <c r="L422" s="248">
        <v>572.65</v>
      </c>
      <c r="M422" s="248">
        <v>1.0447900000000001</v>
      </c>
      <c r="N422" s="1"/>
      <c r="O422" s="1"/>
    </row>
    <row r="423" spans="1:15" ht="12.75" customHeight="1">
      <c r="A423" s="30">
        <v>413</v>
      </c>
      <c r="B423" s="227" t="s">
        <v>187</v>
      </c>
      <c r="C423" s="248">
        <v>604.45000000000005</v>
      </c>
      <c r="D423" s="249">
        <v>603.5</v>
      </c>
      <c r="E423" s="249">
        <v>600.5</v>
      </c>
      <c r="F423" s="249">
        <v>596.54999999999995</v>
      </c>
      <c r="G423" s="249">
        <v>593.54999999999995</v>
      </c>
      <c r="H423" s="249">
        <v>607.45000000000005</v>
      </c>
      <c r="I423" s="249">
        <v>610.45000000000005</v>
      </c>
      <c r="J423" s="249">
        <v>614.40000000000009</v>
      </c>
      <c r="K423" s="248">
        <v>606.5</v>
      </c>
      <c r="L423" s="248">
        <v>599.54999999999995</v>
      </c>
      <c r="M423" s="248">
        <v>67.537850000000006</v>
      </c>
      <c r="N423" s="1"/>
      <c r="O423" s="1"/>
    </row>
    <row r="424" spans="1:15" ht="12.75" customHeight="1">
      <c r="A424" s="30">
        <v>414</v>
      </c>
      <c r="B424" s="227" t="s">
        <v>185</v>
      </c>
      <c r="C424" s="248">
        <v>81.849999999999994</v>
      </c>
      <c r="D424" s="249">
        <v>81.766666666666666</v>
      </c>
      <c r="E424" s="249">
        <v>80.783333333333331</v>
      </c>
      <c r="F424" s="249">
        <v>79.716666666666669</v>
      </c>
      <c r="G424" s="249">
        <v>78.733333333333334</v>
      </c>
      <c r="H424" s="249">
        <v>82.833333333333329</v>
      </c>
      <c r="I424" s="249">
        <v>83.816666666666649</v>
      </c>
      <c r="J424" s="249">
        <v>84.883333333333326</v>
      </c>
      <c r="K424" s="248">
        <v>82.75</v>
      </c>
      <c r="L424" s="248">
        <v>80.7</v>
      </c>
      <c r="M424" s="248">
        <v>148.17945</v>
      </c>
      <c r="N424" s="1"/>
      <c r="O424" s="1"/>
    </row>
    <row r="425" spans="1:15" ht="12.75" customHeight="1">
      <c r="A425" s="30">
        <v>415</v>
      </c>
      <c r="B425" s="227" t="s">
        <v>471</v>
      </c>
      <c r="C425" s="248">
        <v>273.39999999999998</v>
      </c>
      <c r="D425" s="249">
        <v>275.23333333333335</v>
      </c>
      <c r="E425" s="249">
        <v>270.66666666666669</v>
      </c>
      <c r="F425" s="249">
        <v>267.93333333333334</v>
      </c>
      <c r="G425" s="249">
        <v>263.36666666666667</v>
      </c>
      <c r="H425" s="249">
        <v>277.9666666666667</v>
      </c>
      <c r="I425" s="249">
        <v>282.5333333333333</v>
      </c>
      <c r="J425" s="249">
        <v>285.26666666666671</v>
      </c>
      <c r="K425" s="248">
        <v>279.8</v>
      </c>
      <c r="L425" s="248">
        <v>272.5</v>
      </c>
      <c r="M425" s="248">
        <v>13.10087</v>
      </c>
      <c r="N425" s="1"/>
      <c r="O425" s="1"/>
    </row>
    <row r="426" spans="1:15" ht="12.75" customHeight="1">
      <c r="A426" s="30">
        <v>416</v>
      </c>
      <c r="B426" s="227" t="s">
        <v>472</v>
      </c>
      <c r="C426" s="248">
        <v>183</v>
      </c>
      <c r="D426" s="249">
        <v>184.85</v>
      </c>
      <c r="E426" s="249">
        <v>179.75</v>
      </c>
      <c r="F426" s="249">
        <v>176.5</v>
      </c>
      <c r="G426" s="249">
        <v>171.4</v>
      </c>
      <c r="H426" s="249">
        <v>188.1</v>
      </c>
      <c r="I426" s="249">
        <v>193.19999999999996</v>
      </c>
      <c r="J426" s="249">
        <v>196.45</v>
      </c>
      <c r="K426" s="248">
        <v>189.95</v>
      </c>
      <c r="L426" s="248">
        <v>181.6</v>
      </c>
      <c r="M426" s="248">
        <v>10.996600000000001</v>
      </c>
      <c r="N426" s="1"/>
      <c r="O426" s="1"/>
    </row>
    <row r="427" spans="1:15" ht="12.75" customHeight="1">
      <c r="A427" s="30">
        <v>417</v>
      </c>
      <c r="B427" s="227" t="s">
        <v>473</v>
      </c>
      <c r="C427" s="248">
        <v>396.6</v>
      </c>
      <c r="D427" s="249">
        <v>389.66666666666669</v>
      </c>
      <c r="E427" s="249">
        <v>378.33333333333337</v>
      </c>
      <c r="F427" s="249">
        <v>360.06666666666666</v>
      </c>
      <c r="G427" s="249">
        <v>348.73333333333335</v>
      </c>
      <c r="H427" s="249">
        <v>407.93333333333339</v>
      </c>
      <c r="I427" s="249">
        <v>419.26666666666677</v>
      </c>
      <c r="J427" s="249">
        <v>437.53333333333342</v>
      </c>
      <c r="K427" s="248">
        <v>401</v>
      </c>
      <c r="L427" s="248">
        <v>371.4</v>
      </c>
      <c r="M427" s="248">
        <v>12.81664</v>
      </c>
      <c r="N427" s="1"/>
      <c r="O427" s="1"/>
    </row>
    <row r="428" spans="1:15" ht="12.75" customHeight="1">
      <c r="A428" s="30">
        <v>418</v>
      </c>
      <c r="B428" s="227" t="s">
        <v>474</v>
      </c>
      <c r="C428" s="248">
        <v>483.8</v>
      </c>
      <c r="D428" s="249">
        <v>482.31666666666666</v>
      </c>
      <c r="E428" s="249">
        <v>479.7833333333333</v>
      </c>
      <c r="F428" s="249">
        <v>475.76666666666665</v>
      </c>
      <c r="G428" s="249">
        <v>473.23333333333329</v>
      </c>
      <c r="H428" s="249">
        <v>486.33333333333331</v>
      </c>
      <c r="I428" s="249">
        <v>488.86666666666673</v>
      </c>
      <c r="J428" s="249">
        <v>492.88333333333333</v>
      </c>
      <c r="K428" s="248">
        <v>484.85</v>
      </c>
      <c r="L428" s="248">
        <v>478.3</v>
      </c>
      <c r="M428" s="248">
        <v>1.2082299999999999</v>
      </c>
      <c r="N428" s="1"/>
      <c r="O428" s="1"/>
    </row>
    <row r="429" spans="1:15" ht="12.75" customHeight="1">
      <c r="A429" s="30">
        <v>419</v>
      </c>
      <c r="B429" s="227" t="s">
        <v>475</v>
      </c>
      <c r="C429" s="248">
        <v>208.8</v>
      </c>
      <c r="D429" s="249">
        <v>210.21666666666667</v>
      </c>
      <c r="E429" s="249">
        <v>206.43333333333334</v>
      </c>
      <c r="F429" s="249">
        <v>204.06666666666666</v>
      </c>
      <c r="G429" s="249">
        <v>200.28333333333333</v>
      </c>
      <c r="H429" s="249">
        <v>212.58333333333334</v>
      </c>
      <c r="I429" s="249">
        <v>216.3666666666667</v>
      </c>
      <c r="J429" s="249">
        <v>218.73333333333335</v>
      </c>
      <c r="K429" s="248">
        <v>214</v>
      </c>
      <c r="L429" s="248">
        <v>207.85</v>
      </c>
      <c r="M429" s="248">
        <v>2.9028200000000002</v>
      </c>
      <c r="N429" s="1"/>
      <c r="O429" s="1"/>
    </row>
    <row r="430" spans="1:15" ht="12.75" customHeight="1">
      <c r="A430" s="30">
        <v>420</v>
      </c>
      <c r="B430" s="227" t="s">
        <v>192</v>
      </c>
      <c r="C430" s="248">
        <v>988.35</v>
      </c>
      <c r="D430" s="249">
        <v>986.13333333333333</v>
      </c>
      <c r="E430" s="249">
        <v>981.61666666666667</v>
      </c>
      <c r="F430" s="249">
        <v>974.88333333333333</v>
      </c>
      <c r="G430" s="249">
        <v>970.36666666666667</v>
      </c>
      <c r="H430" s="249">
        <v>992.86666666666667</v>
      </c>
      <c r="I430" s="249">
        <v>997.38333333333333</v>
      </c>
      <c r="J430" s="249">
        <v>1004.1166666666667</v>
      </c>
      <c r="K430" s="248">
        <v>990.65</v>
      </c>
      <c r="L430" s="248">
        <v>979.4</v>
      </c>
      <c r="M430" s="248">
        <v>13.52408</v>
      </c>
      <c r="N430" s="1"/>
      <c r="O430" s="1"/>
    </row>
    <row r="431" spans="1:15" ht="12.75" customHeight="1">
      <c r="A431" s="30">
        <v>421</v>
      </c>
      <c r="B431" s="227" t="s">
        <v>193</v>
      </c>
      <c r="C431" s="248">
        <v>512.29999999999995</v>
      </c>
      <c r="D431" s="249">
        <v>509.76666666666665</v>
      </c>
      <c r="E431" s="249">
        <v>504.73333333333335</v>
      </c>
      <c r="F431" s="249">
        <v>497.16666666666669</v>
      </c>
      <c r="G431" s="249">
        <v>492.13333333333338</v>
      </c>
      <c r="H431" s="249">
        <v>517.33333333333326</v>
      </c>
      <c r="I431" s="249">
        <v>522.36666666666656</v>
      </c>
      <c r="J431" s="249">
        <v>529.93333333333328</v>
      </c>
      <c r="K431" s="248">
        <v>514.79999999999995</v>
      </c>
      <c r="L431" s="248">
        <v>502.2</v>
      </c>
      <c r="M431" s="248">
        <v>15.258380000000001</v>
      </c>
      <c r="N431" s="1"/>
      <c r="O431" s="1"/>
    </row>
    <row r="432" spans="1:15" ht="12.75" customHeight="1">
      <c r="A432" s="30">
        <v>422</v>
      </c>
      <c r="B432" s="227" t="s">
        <v>476</v>
      </c>
      <c r="C432" s="248">
        <v>2379.4</v>
      </c>
      <c r="D432" s="249">
        <v>2388.25</v>
      </c>
      <c r="E432" s="249">
        <v>2357.5</v>
      </c>
      <c r="F432" s="249">
        <v>2335.6</v>
      </c>
      <c r="G432" s="249">
        <v>2304.85</v>
      </c>
      <c r="H432" s="249">
        <v>2410.15</v>
      </c>
      <c r="I432" s="249">
        <v>2440.9</v>
      </c>
      <c r="J432" s="249">
        <v>2462.8000000000002</v>
      </c>
      <c r="K432" s="248">
        <v>2419</v>
      </c>
      <c r="L432" s="248">
        <v>2366.35</v>
      </c>
      <c r="M432" s="248">
        <v>0.50027999999999995</v>
      </c>
      <c r="N432" s="1"/>
      <c r="O432" s="1"/>
    </row>
    <row r="433" spans="1:15" ht="12.75" customHeight="1">
      <c r="A433" s="30">
        <v>423</v>
      </c>
      <c r="B433" s="227" t="s">
        <v>477</v>
      </c>
      <c r="C433" s="248">
        <v>960.1</v>
      </c>
      <c r="D433" s="249">
        <v>960.04999999999984</v>
      </c>
      <c r="E433" s="249">
        <v>946.09999999999968</v>
      </c>
      <c r="F433" s="249">
        <v>932.0999999999998</v>
      </c>
      <c r="G433" s="249">
        <v>918.14999999999964</v>
      </c>
      <c r="H433" s="249">
        <v>974.04999999999973</v>
      </c>
      <c r="I433" s="249">
        <v>987.99999999999977</v>
      </c>
      <c r="J433" s="249">
        <v>1001.9999999999998</v>
      </c>
      <c r="K433" s="248">
        <v>974</v>
      </c>
      <c r="L433" s="248">
        <v>946.05</v>
      </c>
      <c r="M433" s="248">
        <v>0.69147000000000003</v>
      </c>
      <c r="N433" s="1"/>
      <c r="O433" s="1"/>
    </row>
    <row r="434" spans="1:15" ht="12.75" customHeight="1">
      <c r="A434" s="30">
        <v>424</v>
      </c>
      <c r="B434" s="227" t="s">
        <v>478</v>
      </c>
      <c r="C434" s="248">
        <v>359.55</v>
      </c>
      <c r="D434" s="249">
        <v>360.16666666666669</v>
      </c>
      <c r="E434" s="249">
        <v>354.98333333333335</v>
      </c>
      <c r="F434" s="249">
        <v>350.41666666666669</v>
      </c>
      <c r="G434" s="249">
        <v>345.23333333333335</v>
      </c>
      <c r="H434" s="249">
        <v>364.73333333333335</v>
      </c>
      <c r="I434" s="249">
        <v>369.91666666666663</v>
      </c>
      <c r="J434" s="249">
        <v>374.48333333333335</v>
      </c>
      <c r="K434" s="248">
        <v>365.35</v>
      </c>
      <c r="L434" s="248">
        <v>355.6</v>
      </c>
      <c r="M434" s="248">
        <v>1.26448</v>
      </c>
      <c r="N434" s="1"/>
      <c r="O434" s="1"/>
    </row>
    <row r="435" spans="1:15" ht="12.75" customHeight="1">
      <c r="A435" s="30">
        <v>425</v>
      </c>
      <c r="B435" s="227" t="s">
        <v>479</v>
      </c>
      <c r="C435" s="248">
        <v>334.75</v>
      </c>
      <c r="D435" s="249">
        <v>341.86666666666662</v>
      </c>
      <c r="E435" s="249">
        <v>324.88333333333321</v>
      </c>
      <c r="F435" s="249">
        <v>315.01666666666659</v>
      </c>
      <c r="G435" s="249">
        <v>298.03333333333319</v>
      </c>
      <c r="H435" s="249">
        <v>351.73333333333323</v>
      </c>
      <c r="I435" s="249">
        <v>368.7166666666667</v>
      </c>
      <c r="J435" s="249">
        <v>378.58333333333326</v>
      </c>
      <c r="K435" s="248">
        <v>358.85</v>
      </c>
      <c r="L435" s="248">
        <v>332</v>
      </c>
      <c r="M435" s="248">
        <v>9.1099200000000007</v>
      </c>
      <c r="N435" s="1"/>
      <c r="O435" s="1"/>
    </row>
    <row r="436" spans="1:15" ht="12.75" customHeight="1">
      <c r="A436" s="30">
        <v>426</v>
      </c>
      <c r="B436" s="227" t="s">
        <v>480</v>
      </c>
      <c r="C436" s="248">
        <v>2503.1999999999998</v>
      </c>
      <c r="D436" s="249">
        <v>2512.0666666666666</v>
      </c>
      <c r="E436" s="249">
        <v>2480.1333333333332</v>
      </c>
      <c r="F436" s="249">
        <v>2457.0666666666666</v>
      </c>
      <c r="G436" s="249">
        <v>2425.1333333333332</v>
      </c>
      <c r="H436" s="249">
        <v>2535.1333333333332</v>
      </c>
      <c r="I436" s="249">
        <v>2567.0666666666666</v>
      </c>
      <c r="J436" s="249">
        <v>2590.1333333333332</v>
      </c>
      <c r="K436" s="248">
        <v>2544</v>
      </c>
      <c r="L436" s="248">
        <v>2489</v>
      </c>
      <c r="M436" s="248">
        <v>3.3381400000000001</v>
      </c>
      <c r="N436" s="1"/>
      <c r="O436" s="1"/>
    </row>
    <row r="437" spans="1:15" ht="12.75" customHeight="1">
      <c r="A437" s="30">
        <v>427</v>
      </c>
      <c r="B437" s="227" t="s">
        <v>481</v>
      </c>
      <c r="C437" s="248">
        <v>476.45</v>
      </c>
      <c r="D437" s="249">
        <v>475.14999999999992</v>
      </c>
      <c r="E437" s="249">
        <v>470.39999999999986</v>
      </c>
      <c r="F437" s="249">
        <v>464.34999999999997</v>
      </c>
      <c r="G437" s="249">
        <v>459.59999999999991</v>
      </c>
      <c r="H437" s="249">
        <v>481.19999999999982</v>
      </c>
      <c r="I437" s="249">
        <v>485.94999999999993</v>
      </c>
      <c r="J437" s="249">
        <v>491.99999999999977</v>
      </c>
      <c r="K437" s="248">
        <v>479.9</v>
      </c>
      <c r="L437" s="248">
        <v>469.1</v>
      </c>
      <c r="M437" s="248">
        <v>1.64724</v>
      </c>
      <c r="N437" s="1"/>
      <c r="O437" s="1"/>
    </row>
    <row r="438" spans="1:15" ht="12.75" customHeight="1">
      <c r="A438" s="30">
        <v>428</v>
      </c>
      <c r="B438" s="227" t="s">
        <v>482</v>
      </c>
      <c r="C438" s="248">
        <v>11.5</v>
      </c>
      <c r="D438" s="249">
        <v>11.616666666666665</v>
      </c>
      <c r="E438" s="249">
        <v>11.08333333333333</v>
      </c>
      <c r="F438" s="249">
        <v>10.666666666666664</v>
      </c>
      <c r="G438" s="249">
        <v>10.133333333333329</v>
      </c>
      <c r="H438" s="249">
        <v>12.033333333333331</v>
      </c>
      <c r="I438" s="249">
        <v>12.566666666666666</v>
      </c>
      <c r="J438" s="249">
        <v>12.983333333333333</v>
      </c>
      <c r="K438" s="248">
        <v>12.15</v>
      </c>
      <c r="L438" s="248">
        <v>11.2</v>
      </c>
      <c r="M438" s="248">
        <v>4257.9713199999997</v>
      </c>
      <c r="N438" s="1"/>
      <c r="O438" s="1"/>
    </row>
    <row r="439" spans="1:15" ht="12.75" customHeight="1">
      <c r="A439" s="30">
        <v>429</v>
      </c>
      <c r="B439" s="227" t="s">
        <v>870</v>
      </c>
      <c r="C439" s="248">
        <v>297.8</v>
      </c>
      <c r="D439" s="249">
        <v>295.93333333333334</v>
      </c>
      <c r="E439" s="249">
        <v>291.86666666666667</v>
      </c>
      <c r="F439" s="249">
        <v>285.93333333333334</v>
      </c>
      <c r="G439" s="249">
        <v>281.86666666666667</v>
      </c>
      <c r="H439" s="249">
        <v>301.86666666666667</v>
      </c>
      <c r="I439" s="249">
        <v>305.93333333333339</v>
      </c>
      <c r="J439" s="249">
        <v>311.86666666666667</v>
      </c>
      <c r="K439" s="248">
        <v>300</v>
      </c>
      <c r="L439" s="248">
        <v>290</v>
      </c>
      <c r="M439" s="248">
        <v>2.1612200000000001</v>
      </c>
      <c r="N439" s="1"/>
      <c r="O439" s="1"/>
    </row>
    <row r="440" spans="1:15" ht="12.75" customHeight="1">
      <c r="A440" s="30">
        <v>430</v>
      </c>
      <c r="B440" s="227" t="s">
        <v>483</v>
      </c>
      <c r="C440" s="248">
        <v>915.25</v>
      </c>
      <c r="D440" s="249">
        <v>917.31666666666661</v>
      </c>
      <c r="E440" s="249">
        <v>904.93333333333317</v>
      </c>
      <c r="F440" s="249">
        <v>894.61666666666656</v>
      </c>
      <c r="G440" s="249">
        <v>882.23333333333312</v>
      </c>
      <c r="H440" s="249">
        <v>927.63333333333321</v>
      </c>
      <c r="I440" s="249">
        <v>940.01666666666665</v>
      </c>
      <c r="J440" s="249">
        <v>950.33333333333326</v>
      </c>
      <c r="K440" s="248">
        <v>929.7</v>
      </c>
      <c r="L440" s="248">
        <v>907</v>
      </c>
      <c r="M440" s="248">
        <v>0.22749</v>
      </c>
      <c r="N440" s="1"/>
      <c r="O440" s="1"/>
    </row>
    <row r="441" spans="1:15" ht="12.75" customHeight="1">
      <c r="A441" s="30">
        <v>431</v>
      </c>
      <c r="B441" s="227" t="s">
        <v>274</v>
      </c>
      <c r="C441" s="248">
        <v>573.5</v>
      </c>
      <c r="D441" s="249">
        <v>572.56666666666672</v>
      </c>
      <c r="E441" s="249">
        <v>568.23333333333346</v>
      </c>
      <c r="F441" s="249">
        <v>562.9666666666667</v>
      </c>
      <c r="G441" s="249">
        <v>558.63333333333344</v>
      </c>
      <c r="H441" s="249">
        <v>577.83333333333348</v>
      </c>
      <c r="I441" s="249">
        <v>582.16666666666674</v>
      </c>
      <c r="J441" s="249">
        <v>587.43333333333351</v>
      </c>
      <c r="K441" s="248">
        <v>576.9</v>
      </c>
      <c r="L441" s="248">
        <v>567.29999999999995</v>
      </c>
      <c r="M441" s="248">
        <v>1.8675900000000001</v>
      </c>
      <c r="N441" s="1"/>
      <c r="O441" s="1"/>
    </row>
    <row r="442" spans="1:15" ht="12.75" customHeight="1">
      <c r="A442" s="30">
        <v>432</v>
      </c>
      <c r="B442" s="227" t="s">
        <v>484</v>
      </c>
      <c r="C442" s="248">
        <v>1863.95</v>
      </c>
      <c r="D442" s="249">
        <v>1860.5666666666666</v>
      </c>
      <c r="E442" s="249">
        <v>1848.3833333333332</v>
      </c>
      <c r="F442" s="249">
        <v>1832.8166666666666</v>
      </c>
      <c r="G442" s="249">
        <v>1820.6333333333332</v>
      </c>
      <c r="H442" s="249">
        <v>1876.1333333333332</v>
      </c>
      <c r="I442" s="249">
        <v>1888.3166666666666</v>
      </c>
      <c r="J442" s="249">
        <v>1903.8833333333332</v>
      </c>
      <c r="K442" s="248">
        <v>1872.75</v>
      </c>
      <c r="L442" s="248">
        <v>1845</v>
      </c>
      <c r="M442" s="248">
        <v>0.22689999999999999</v>
      </c>
      <c r="N442" s="1"/>
      <c r="O442" s="1"/>
    </row>
    <row r="443" spans="1:15" ht="12.75" customHeight="1">
      <c r="A443" s="30">
        <v>433</v>
      </c>
      <c r="B443" s="227" t="s">
        <v>485</v>
      </c>
      <c r="C443" s="248">
        <v>579.85</v>
      </c>
      <c r="D443" s="249">
        <v>575.96666666666658</v>
      </c>
      <c r="E443" s="249">
        <v>563.93333333333317</v>
      </c>
      <c r="F443" s="249">
        <v>548.01666666666654</v>
      </c>
      <c r="G443" s="249">
        <v>535.98333333333312</v>
      </c>
      <c r="H443" s="249">
        <v>591.88333333333321</v>
      </c>
      <c r="I443" s="249">
        <v>603.91666666666674</v>
      </c>
      <c r="J443" s="249">
        <v>619.83333333333326</v>
      </c>
      <c r="K443" s="248">
        <v>588</v>
      </c>
      <c r="L443" s="248">
        <v>560.04999999999995</v>
      </c>
      <c r="M443" s="248">
        <v>0.48784</v>
      </c>
      <c r="N443" s="1"/>
      <c r="O443" s="1"/>
    </row>
    <row r="444" spans="1:15" ht="12.75" customHeight="1">
      <c r="A444" s="30">
        <v>434</v>
      </c>
      <c r="B444" s="227" t="s">
        <v>486</v>
      </c>
      <c r="C444" s="248">
        <v>824.65</v>
      </c>
      <c r="D444" s="249">
        <v>827.15</v>
      </c>
      <c r="E444" s="249">
        <v>819.4</v>
      </c>
      <c r="F444" s="249">
        <v>814.15</v>
      </c>
      <c r="G444" s="249">
        <v>806.4</v>
      </c>
      <c r="H444" s="249">
        <v>832.4</v>
      </c>
      <c r="I444" s="249">
        <v>840.15</v>
      </c>
      <c r="J444" s="249">
        <v>845.4</v>
      </c>
      <c r="K444" s="248">
        <v>834.9</v>
      </c>
      <c r="L444" s="248">
        <v>821.9</v>
      </c>
      <c r="M444" s="248">
        <v>0.27281</v>
      </c>
      <c r="N444" s="1"/>
      <c r="O444" s="1"/>
    </row>
    <row r="445" spans="1:15" ht="12.75" customHeight="1">
      <c r="A445" s="30">
        <v>435</v>
      </c>
      <c r="B445" s="227" t="s">
        <v>487</v>
      </c>
      <c r="C445" s="248">
        <v>38.4</v>
      </c>
      <c r="D445" s="249">
        <v>38.783333333333339</v>
      </c>
      <c r="E445" s="249">
        <v>37.816666666666677</v>
      </c>
      <c r="F445" s="249">
        <v>37.233333333333341</v>
      </c>
      <c r="G445" s="249">
        <v>36.26666666666668</v>
      </c>
      <c r="H445" s="249">
        <v>39.366666666666674</v>
      </c>
      <c r="I445" s="249">
        <v>40.333333333333329</v>
      </c>
      <c r="J445" s="249">
        <v>40.916666666666671</v>
      </c>
      <c r="K445" s="248">
        <v>39.75</v>
      </c>
      <c r="L445" s="248">
        <v>38.200000000000003</v>
      </c>
      <c r="M445" s="248">
        <v>111.22944</v>
      </c>
      <c r="N445" s="1"/>
      <c r="O445" s="1"/>
    </row>
    <row r="446" spans="1:15" ht="12.75" customHeight="1">
      <c r="A446" s="30">
        <v>436</v>
      </c>
      <c r="B446" s="227" t="s">
        <v>205</v>
      </c>
      <c r="C446" s="248">
        <v>1056</v>
      </c>
      <c r="D446" s="249">
        <v>1058.1166666666666</v>
      </c>
      <c r="E446" s="249">
        <v>1044.3833333333332</v>
      </c>
      <c r="F446" s="249">
        <v>1032.7666666666667</v>
      </c>
      <c r="G446" s="249">
        <v>1019.0333333333333</v>
      </c>
      <c r="H446" s="249">
        <v>1069.7333333333331</v>
      </c>
      <c r="I446" s="249">
        <v>1083.4666666666662</v>
      </c>
      <c r="J446" s="249">
        <v>1095.083333333333</v>
      </c>
      <c r="K446" s="248">
        <v>1071.8499999999999</v>
      </c>
      <c r="L446" s="248">
        <v>1046.5</v>
      </c>
      <c r="M446" s="248">
        <v>17.47561</v>
      </c>
      <c r="N446" s="1"/>
      <c r="O446" s="1"/>
    </row>
    <row r="447" spans="1:15" ht="12.75" customHeight="1">
      <c r="A447" s="30">
        <v>437</v>
      </c>
      <c r="B447" s="227" t="s">
        <v>488</v>
      </c>
      <c r="C447" s="248">
        <v>751.6</v>
      </c>
      <c r="D447" s="249">
        <v>750.51666666666677</v>
      </c>
      <c r="E447" s="249">
        <v>739.73333333333358</v>
      </c>
      <c r="F447" s="249">
        <v>727.86666666666679</v>
      </c>
      <c r="G447" s="249">
        <v>717.0833333333336</v>
      </c>
      <c r="H447" s="249">
        <v>762.38333333333355</v>
      </c>
      <c r="I447" s="249">
        <v>773.16666666666663</v>
      </c>
      <c r="J447" s="249">
        <v>785.03333333333353</v>
      </c>
      <c r="K447" s="248">
        <v>761.3</v>
      </c>
      <c r="L447" s="248">
        <v>738.65</v>
      </c>
      <c r="M447" s="248">
        <v>2.7650600000000001</v>
      </c>
      <c r="N447" s="1"/>
      <c r="O447" s="1"/>
    </row>
    <row r="448" spans="1:15" ht="12.75" customHeight="1">
      <c r="A448" s="30">
        <v>438</v>
      </c>
      <c r="B448" s="227" t="s">
        <v>194</v>
      </c>
      <c r="C448" s="248">
        <v>979</v>
      </c>
      <c r="D448" s="249">
        <v>979.5</v>
      </c>
      <c r="E448" s="249">
        <v>967.9</v>
      </c>
      <c r="F448" s="249">
        <v>956.8</v>
      </c>
      <c r="G448" s="249">
        <v>945.19999999999993</v>
      </c>
      <c r="H448" s="249">
        <v>990.6</v>
      </c>
      <c r="I448" s="249">
        <v>1002.1999999999999</v>
      </c>
      <c r="J448" s="249">
        <v>1013.3000000000001</v>
      </c>
      <c r="K448" s="248">
        <v>991.1</v>
      </c>
      <c r="L448" s="248">
        <v>968.4</v>
      </c>
      <c r="M448" s="248">
        <v>8.5624900000000004</v>
      </c>
      <c r="N448" s="1"/>
      <c r="O448" s="1"/>
    </row>
    <row r="449" spans="1:15" ht="12.75" customHeight="1">
      <c r="A449" s="30">
        <v>439</v>
      </c>
      <c r="B449" s="227" t="s">
        <v>489</v>
      </c>
      <c r="C449" s="248">
        <v>230.1</v>
      </c>
      <c r="D449" s="249">
        <v>229.30000000000004</v>
      </c>
      <c r="E449" s="249">
        <v>228.10000000000008</v>
      </c>
      <c r="F449" s="249">
        <v>226.10000000000005</v>
      </c>
      <c r="G449" s="249">
        <v>224.90000000000009</v>
      </c>
      <c r="H449" s="249">
        <v>231.30000000000007</v>
      </c>
      <c r="I449" s="249">
        <v>232.50000000000006</v>
      </c>
      <c r="J449" s="249">
        <v>234.50000000000006</v>
      </c>
      <c r="K449" s="248">
        <v>230.5</v>
      </c>
      <c r="L449" s="248">
        <v>227.3</v>
      </c>
      <c r="M449" s="248">
        <v>3.2426599999999999</v>
      </c>
      <c r="N449" s="1"/>
      <c r="O449" s="1"/>
    </row>
    <row r="450" spans="1:15" ht="12.75" customHeight="1">
      <c r="A450" s="30">
        <v>440</v>
      </c>
      <c r="B450" s="227" t="s">
        <v>490</v>
      </c>
      <c r="C450" s="248">
        <v>1302.8499999999999</v>
      </c>
      <c r="D450" s="249">
        <v>1301.0166666666667</v>
      </c>
      <c r="E450" s="249">
        <v>1288.2333333333333</v>
      </c>
      <c r="F450" s="249">
        <v>1273.6166666666668</v>
      </c>
      <c r="G450" s="249">
        <v>1260.8333333333335</v>
      </c>
      <c r="H450" s="249">
        <v>1315.6333333333332</v>
      </c>
      <c r="I450" s="249">
        <v>1328.4166666666665</v>
      </c>
      <c r="J450" s="249">
        <v>1343.0333333333331</v>
      </c>
      <c r="K450" s="248">
        <v>1313.8</v>
      </c>
      <c r="L450" s="248">
        <v>1286.4000000000001</v>
      </c>
      <c r="M450" s="248">
        <v>4.5867699999999996</v>
      </c>
      <c r="N450" s="1"/>
      <c r="O450" s="1"/>
    </row>
    <row r="451" spans="1:15" ht="12.75" customHeight="1">
      <c r="A451" s="30">
        <v>441</v>
      </c>
      <c r="B451" s="227" t="s">
        <v>199</v>
      </c>
      <c r="C451" s="248">
        <v>3243.95</v>
      </c>
      <c r="D451" s="249">
        <v>3218.8666666666668</v>
      </c>
      <c r="E451" s="249">
        <v>3188.7333333333336</v>
      </c>
      <c r="F451" s="249">
        <v>3133.5166666666669</v>
      </c>
      <c r="G451" s="249">
        <v>3103.3833333333337</v>
      </c>
      <c r="H451" s="249">
        <v>3274.0833333333335</v>
      </c>
      <c r="I451" s="249">
        <v>3304.2166666666667</v>
      </c>
      <c r="J451" s="249">
        <v>3359.4333333333334</v>
      </c>
      <c r="K451" s="248">
        <v>3249</v>
      </c>
      <c r="L451" s="248">
        <v>3163.65</v>
      </c>
      <c r="M451" s="248">
        <v>15.299709999999999</v>
      </c>
      <c r="N451" s="1"/>
      <c r="O451" s="1"/>
    </row>
    <row r="452" spans="1:15" ht="12.75" customHeight="1">
      <c r="A452" s="30">
        <v>442</v>
      </c>
      <c r="B452" s="227" t="s">
        <v>195</v>
      </c>
      <c r="C452" s="248">
        <v>808.3</v>
      </c>
      <c r="D452" s="249">
        <v>806.11666666666667</v>
      </c>
      <c r="E452" s="249">
        <v>802.2833333333333</v>
      </c>
      <c r="F452" s="249">
        <v>796.26666666666665</v>
      </c>
      <c r="G452" s="249">
        <v>792.43333333333328</v>
      </c>
      <c r="H452" s="249">
        <v>812.13333333333333</v>
      </c>
      <c r="I452" s="249">
        <v>815.96666666666658</v>
      </c>
      <c r="J452" s="249">
        <v>821.98333333333335</v>
      </c>
      <c r="K452" s="248">
        <v>809.95</v>
      </c>
      <c r="L452" s="248">
        <v>800.1</v>
      </c>
      <c r="M452" s="248">
        <v>6.7715899999999998</v>
      </c>
      <c r="N452" s="1"/>
      <c r="O452" s="1"/>
    </row>
    <row r="453" spans="1:15" ht="12.75" customHeight="1">
      <c r="A453" s="30">
        <v>443</v>
      </c>
      <c r="B453" s="227" t="s">
        <v>275</v>
      </c>
      <c r="C453" s="248">
        <v>6314.25</v>
      </c>
      <c r="D453" s="249">
        <v>6336.083333333333</v>
      </c>
      <c r="E453" s="249">
        <v>6278.1666666666661</v>
      </c>
      <c r="F453" s="249">
        <v>6242.083333333333</v>
      </c>
      <c r="G453" s="249">
        <v>6184.1666666666661</v>
      </c>
      <c r="H453" s="249">
        <v>6372.1666666666661</v>
      </c>
      <c r="I453" s="249">
        <v>6430.0833333333321</v>
      </c>
      <c r="J453" s="249">
        <v>6466.1666666666661</v>
      </c>
      <c r="K453" s="248">
        <v>6394</v>
      </c>
      <c r="L453" s="248">
        <v>6300</v>
      </c>
      <c r="M453" s="248">
        <v>1.86161</v>
      </c>
      <c r="N453" s="1"/>
      <c r="O453" s="1"/>
    </row>
    <row r="454" spans="1:15" ht="12.75" customHeight="1">
      <c r="A454" s="30">
        <v>444</v>
      </c>
      <c r="B454" s="227" t="s">
        <v>837</v>
      </c>
      <c r="C454" s="248">
        <v>2148.6999999999998</v>
      </c>
      <c r="D454" s="249">
        <v>2146.9</v>
      </c>
      <c r="E454" s="249">
        <v>2128.8500000000004</v>
      </c>
      <c r="F454" s="249">
        <v>2109.0000000000005</v>
      </c>
      <c r="G454" s="249">
        <v>2090.9500000000007</v>
      </c>
      <c r="H454" s="249">
        <v>2166.75</v>
      </c>
      <c r="I454" s="249">
        <v>2184.8000000000002</v>
      </c>
      <c r="J454" s="249">
        <v>2204.6499999999996</v>
      </c>
      <c r="K454" s="248">
        <v>2164.9499999999998</v>
      </c>
      <c r="L454" s="248">
        <v>2127.0500000000002</v>
      </c>
      <c r="M454" s="248">
        <v>0.16667000000000001</v>
      </c>
      <c r="N454" s="1"/>
      <c r="O454" s="1"/>
    </row>
    <row r="455" spans="1:15" ht="12.75" customHeight="1">
      <c r="A455" s="30">
        <v>445</v>
      </c>
      <c r="B455" s="227" t="s">
        <v>491</v>
      </c>
      <c r="C455" s="248">
        <v>215.95</v>
      </c>
      <c r="D455" s="249">
        <v>216.33333333333334</v>
      </c>
      <c r="E455" s="249">
        <v>213.7166666666667</v>
      </c>
      <c r="F455" s="249">
        <v>211.48333333333335</v>
      </c>
      <c r="G455" s="249">
        <v>208.8666666666667</v>
      </c>
      <c r="H455" s="249">
        <v>218.56666666666669</v>
      </c>
      <c r="I455" s="249">
        <v>221.18333333333331</v>
      </c>
      <c r="J455" s="249">
        <v>223.41666666666669</v>
      </c>
      <c r="K455" s="248">
        <v>218.95</v>
      </c>
      <c r="L455" s="248">
        <v>214.1</v>
      </c>
      <c r="M455" s="248">
        <v>14.580410000000001</v>
      </c>
      <c r="N455" s="1"/>
      <c r="O455" s="1"/>
    </row>
    <row r="456" spans="1:15" ht="12.75" customHeight="1">
      <c r="A456" s="30">
        <v>446</v>
      </c>
      <c r="B456" s="227" t="s">
        <v>196</v>
      </c>
      <c r="C456" s="248">
        <v>410.5</v>
      </c>
      <c r="D456" s="249">
        <v>412.16666666666669</v>
      </c>
      <c r="E456" s="249">
        <v>406.33333333333337</v>
      </c>
      <c r="F456" s="249">
        <v>402.16666666666669</v>
      </c>
      <c r="G456" s="249">
        <v>396.33333333333337</v>
      </c>
      <c r="H456" s="249">
        <v>416.33333333333337</v>
      </c>
      <c r="I456" s="249">
        <v>422.16666666666674</v>
      </c>
      <c r="J456" s="249">
        <v>426.33333333333337</v>
      </c>
      <c r="K456" s="248">
        <v>418</v>
      </c>
      <c r="L456" s="248">
        <v>408</v>
      </c>
      <c r="M456" s="248">
        <v>123.41042</v>
      </c>
      <c r="N456" s="1"/>
      <c r="O456" s="1"/>
    </row>
    <row r="457" spans="1:15" ht="12.75" customHeight="1">
      <c r="A457" s="30">
        <v>447</v>
      </c>
      <c r="B457" s="227" t="s">
        <v>197</v>
      </c>
      <c r="C457" s="248">
        <v>217.85</v>
      </c>
      <c r="D457" s="249">
        <v>216.98333333333335</v>
      </c>
      <c r="E457" s="249">
        <v>215.4666666666667</v>
      </c>
      <c r="F457" s="249">
        <v>213.08333333333334</v>
      </c>
      <c r="G457" s="249">
        <v>211.56666666666669</v>
      </c>
      <c r="H457" s="249">
        <v>219.3666666666667</v>
      </c>
      <c r="I457" s="249">
        <v>220.88333333333335</v>
      </c>
      <c r="J457" s="249">
        <v>223.26666666666671</v>
      </c>
      <c r="K457" s="248">
        <v>218.5</v>
      </c>
      <c r="L457" s="248">
        <v>214.6</v>
      </c>
      <c r="M457" s="248">
        <v>64.18826</v>
      </c>
      <c r="N457" s="1"/>
      <c r="O457" s="1"/>
    </row>
    <row r="458" spans="1:15" ht="12.75" customHeight="1">
      <c r="A458" s="30">
        <v>448</v>
      </c>
      <c r="B458" s="227" t="s">
        <v>198</v>
      </c>
      <c r="C458" s="248">
        <v>110.95</v>
      </c>
      <c r="D458" s="249">
        <v>110.48333333333333</v>
      </c>
      <c r="E458" s="249">
        <v>109.46666666666667</v>
      </c>
      <c r="F458" s="249">
        <v>107.98333333333333</v>
      </c>
      <c r="G458" s="249">
        <v>106.96666666666667</v>
      </c>
      <c r="H458" s="249">
        <v>111.96666666666667</v>
      </c>
      <c r="I458" s="249">
        <v>112.98333333333335</v>
      </c>
      <c r="J458" s="249">
        <v>114.46666666666667</v>
      </c>
      <c r="K458" s="248">
        <v>111.5</v>
      </c>
      <c r="L458" s="248">
        <v>109</v>
      </c>
      <c r="M458" s="248">
        <v>348.36506000000003</v>
      </c>
      <c r="N458" s="1"/>
      <c r="O458" s="1"/>
    </row>
    <row r="459" spans="1:15" ht="12.75" customHeight="1">
      <c r="A459" s="30">
        <v>449</v>
      </c>
      <c r="B459" s="227" t="s">
        <v>791</v>
      </c>
      <c r="C459" s="248">
        <v>93.85</v>
      </c>
      <c r="D459" s="249">
        <v>94.600000000000009</v>
      </c>
      <c r="E459" s="249">
        <v>92.750000000000014</v>
      </c>
      <c r="F459" s="249">
        <v>91.65</v>
      </c>
      <c r="G459" s="249">
        <v>89.800000000000011</v>
      </c>
      <c r="H459" s="249">
        <v>95.700000000000017</v>
      </c>
      <c r="I459" s="249">
        <v>97.550000000000011</v>
      </c>
      <c r="J459" s="249">
        <v>98.65000000000002</v>
      </c>
      <c r="K459" s="248">
        <v>96.45</v>
      </c>
      <c r="L459" s="248">
        <v>93.5</v>
      </c>
      <c r="M459" s="248">
        <v>15.47128</v>
      </c>
      <c r="N459" s="1"/>
      <c r="O459" s="1"/>
    </row>
    <row r="460" spans="1:15" ht="12.75" customHeight="1">
      <c r="A460" s="30">
        <v>450</v>
      </c>
      <c r="B460" s="227" t="s">
        <v>492</v>
      </c>
      <c r="C460" s="248">
        <v>2505.35</v>
      </c>
      <c r="D460" s="249">
        <v>2498.2666666666664</v>
      </c>
      <c r="E460" s="249">
        <v>2463.083333333333</v>
      </c>
      <c r="F460" s="249">
        <v>2420.8166666666666</v>
      </c>
      <c r="G460" s="249">
        <v>2385.6333333333332</v>
      </c>
      <c r="H460" s="249">
        <v>2540.5333333333328</v>
      </c>
      <c r="I460" s="249">
        <v>2575.7166666666662</v>
      </c>
      <c r="J460" s="249">
        <v>2617.9833333333327</v>
      </c>
      <c r="K460" s="248">
        <v>2533.4499999999998</v>
      </c>
      <c r="L460" s="248">
        <v>2456</v>
      </c>
      <c r="M460" s="248">
        <v>9.3869999999999995E-2</v>
      </c>
      <c r="N460" s="1"/>
      <c r="O460" s="1"/>
    </row>
    <row r="461" spans="1:15" ht="12.75" customHeight="1">
      <c r="A461" s="30">
        <v>451</v>
      </c>
      <c r="B461" s="227" t="s">
        <v>200</v>
      </c>
      <c r="C461" s="248">
        <v>1017.95</v>
      </c>
      <c r="D461" s="249">
        <v>1015.65</v>
      </c>
      <c r="E461" s="249">
        <v>1006.3</v>
      </c>
      <c r="F461" s="249">
        <v>994.65</v>
      </c>
      <c r="G461" s="249">
        <v>985.3</v>
      </c>
      <c r="H461" s="249">
        <v>1027.3</v>
      </c>
      <c r="I461" s="249">
        <v>1036.6500000000001</v>
      </c>
      <c r="J461" s="249">
        <v>1048.3</v>
      </c>
      <c r="K461" s="248">
        <v>1025</v>
      </c>
      <c r="L461" s="248">
        <v>1004</v>
      </c>
      <c r="M461" s="248">
        <v>21.491299999999999</v>
      </c>
      <c r="N461" s="1"/>
      <c r="O461" s="1"/>
    </row>
    <row r="462" spans="1:15" ht="12.75" customHeight="1">
      <c r="A462" s="30">
        <v>452</v>
      </c>
      <c r="B462" s="227" t="s">
        <v>871</v>
      </c>
      <c r="C462" s="248">
        <v>619.04999999999995</v>
      </c>
      <c r="D462" s="249">
        <v>619.05000000000007</v>
      </c>
      <c r="E462" s="249">
        <v>610.10000000000014</v>
      </c>
      <c r="F462" s="249">
        <v>601.15000000000009</v>
      </c>
      <c r="G462" s="249">
        <v>592.20000000000016</v>
      </c>
      <c r="H462" s="249">
        <v>628.00000000000011</v>
      </c>
      <c r="I462" s="249">
        <v>636.95000000000016</v>
      </c>
      <c r="J462" s="249">
        <v>645.90000000000009</v>
      </c>
      <c r="K462" s="248">
        <v>628</v>
      </c>
      <c r="L462" s="248">
        <v>610.1</v>
      </c>
      <c r="M462" s="248">
        <v>3.1733799999999999</v>
      </c>
      <c r="N462" s="1"/>
      <c r="O462" s="1"/>
    </row>
    <row r="463" spans="1:15" ht="12.75" customHeight="1">
      <c r="A463" s="30">
        <v>453</v>
      </c>
      <c r="B463" s="227" t="s">
        <v>493</v>
      </c>
      <c r="C463" s="248">
        <v>135.19999999999999</v>
      </c>
      <c r="D463" s="249">
        <v>135.61666666666665</v>
      </c>
      <c r="E463" s="249">
        <v>128.8833333333333</v>
      </c>
      <c r="F463" s="249">
        <v>122.56666666666666</v>
      </c>
      <c r="G463" s="249">
        <v>115.83333333333331</v>
      </c>
      <c r="H463" s="249">
        <v>141.93333333333328</v>
      </c>
      <c r="I463" s="249">
        <v>148.66666666666663</v>
      </c>
      <c r="J463" s="249">
        <v>154.98333333333326</v>
      </c>
      <c r="K463" s="248">
        <v>142.35</v>
      </c>
      <c r="L463" s="248">
        <v>129.30000000000001</v>
      </c>
      <c r="M463" s="248">
        <v>131.04069999999999</v>
      </c>
      <c r="N463" s="1"/>
      <c r="O463" s="1"/>
    </row>
    <row r="464" spans="1:15" ht="12.75" customHeight="1">
      <c r="A464" s="30">
        <v>454</v>
      </c>
      <c r="B464" s="227" t="s">
        <v>181</v>
      </c>
      <c r="C464" s="248">
        <v>707.45</v>
      </c>
      <c r="D464" s="249">
        <v>709.5</v>
      </c>
      <c r="E464" s="249">
        <v>701</v>
      </c>
      <c r="F464" s="249">
        <v>694.55</v>
      </c>
      <c r="G464" s="249">
        <v>686.05</v>
      </c>
      <c r="H464" s="249">
        <v>715.95</v>
      </c>
      <c r="I464" s="249">
        <v>724.45</v>
      </c>
      <c r="J464" s="249">
        <v>730.90000000000009</v>
      </c>
      <c r="K464" s="248">
        <v>718</v>
      </c>
      <c r="L464" s="248">
        <v>703.05</v>
      </c>
      <c r="M464" s="248">
        <v>1.4716400000000001</v>
      </c>
      <c r="N464" s="1"/>
      <c r="O464" s="1"/>
    </row>
    <row r="465" spans="1:15" ht="12.75" customHeight="1">
      <c r="A465" s="30">
        <v>455</v>
      </c>
      <c r="B465" s="227" t="s">
        <v>494</v>
      </c>
      <c r="C465" s="248">
        <v>1991.55</v>
      </c>
      <c r="D465" s="249">
        <v>1982.95</v>
      </c>
      <c r="E465" s="249">
        <v>1960.95</v>
      </c>
      <c r="F465" s="249">
        <v>1930.35</v>
      </c>
      <c r="G465" s="249">
        <v>1908.35</v>
      </c>
      <c r="H465" s="249">
        <v>2013.5500000000002</v>
      </c>
      <c r="I465" s="249">
        <v>2035.5500000000002</v>
      </c>
      <c r="J465" s="249">
        <v>2066.1500000000005</v>
      </c>
      <c r="K465" s="248">
        <v>2004.95</v>
      </c>
      <c r="L465" s="248">
        <v>1952.35</v>
      </c>
      <c r="M465" s="248">
        <v>0.51783000000000001</v>
      </c>
      <c r="N465" s="1"/>
      <c r="O465" s="1"/>
    </row>
    <row r="466" spans="1:15" ht="12.75" customHeight="1">
      <c r="A466" s="30">
        <v>456</v>
      </c>
      <c r="B466" s="227" t="s">
        <v>495</v>
      </c>
      <c r="C466" s="248">
        <v>608.6</v>
      </c>
      <c r="D466" s="249">
        <v>609.93333333333339</v>
      </c>
      <c r="E466" s="249">
        <v>606.16666666666674</v>
      </c>
      <c r="F466" s="249">
        <v>603.73333333333335</v>
      </c>
      <c r="G466" s="249">
        <v>599.9666666666667</v>
      </c>
      <c r="H466" s="249">
        <v>612.36666666666679</v>
      </c>
      <c r="I466" s="249">
        <v>616.13333333333344</v>
      </c>
      <c r="J466" s="249">
        <v>618.56666666666683</v>
      </c>
      <c r="K466" s="248">
        <v>613.70000000000005</v>
      </c>
      <c r="L466" s="248">
        <v>607.5</v>
      </c>
      <c r="M466" s="248">
        <v>0.13241</v>
      </c>
      <c r="N466" s="1"/>
      <c r="O466" s="1"/>
    </row>
    <row r="467" spans="1:15" ht="12.75" customHeight="1">
      <c r="A467" s="30">
        <v>457</v>
      </c>
      <c r="B467" s="227" t="s">
        <v>496</v>
      </c>
      <c r="C467" s="248">
        <v>3289.5</v>
      </c>
      <c r="D467" s="249">
        <v>3297.2166666666667</v>
      </c>
      <c r="E467" s="249">
        <v>3255.2833333333333</v>
      </c>
      <c r="F467" s="249">
        <v>3221.0666666666666</v>
      </c>
      <c r="G467" s="249">
        <v>3179.1333333333332</v>
      </c>
      <c r="H467" s="249">
        <v>3331.4333333333334</v>
      </c>
      <c r="I467" s="249">
        <v>3373.3666666666668</v>
      </c>
      <c r="J467" s="249">
        <v>3407.5833333333335</v>
      </c>
      <c r="K467" s="248">
        <v>3339.15</v>
      </c>
      <c r="L467" s="248">
        <v>3263</v>
      </c>
      <c r="M467" s="248">
        <v>1.0411999999999999</v>
      </c>
      <c r="N467" s="1"/>
      <c r="O467" s="1"/>
    </row>
    <row r="468" spans="1:15" ht="12.75" customHeight="1">
      <c r="A468" s="30">
        <v>458</v>
      </c>
      <c r="B468" s="227" t="s">
        <v>201</v>
      </c>
      <c r="C468" s="248">
        <v>2508.15</v>
      </c>
      <c r="D468" s="249">
        <v>2502.6166666666668</v>
      </c>
      <c r="E468" s="249">
        <v>2487.6333333333337</v>
      </c>
      <c r="F468" s="249">
        <v>2467.1166666666668</v>
      </c>
      <c r="G468" s="249">
        <v>2452.1333333333337</v>
      </c>
      <c r="H468" s="249">
        <v>2523.1333333333337</v>
      </c>
      <c r="I468" s="249">
        <v>2538.1166666666672</v>
      </c>
      <c r="J468" s="249">
        <v>2558.6333333333337</v>
      </c>
      <c r="K468" s="248">
        <v>2517.6</v>
      </c>
      <c r="L468" s="248">
        <v>2482.1</v>
      </c>
      <c r="M468" s="248">
        <v>5.9790200000000002</v>
      </c>
      <c r="N468" s="1"/>
      <c r="O468" s="1"/>
    </row>
    <row r="469" spans="1:15" ht="12.75" customHeight="1">
      <c r="A469" s="30">
        <v>459</v>
      </c>
      <c r="B469" s="227" t="s">
        <v>202</v>
      </c>
      <c r="C469" s="248">
        <v>1575.2</v>
      </c>
      <c r="D469" s="249">
        <v>1579.3500000000001</v>
      </c>
      <c r="E469" s="249">
        <v>1563.8500000000004</v>
      </c>
      <c r="F469" s="249">
        <v>1552.5000000000002</v>
      </c>
      <c r="G469" s="249">
        <v>1537.0000000000005</v>
      </c>
      <c r="H469" s="249">
        <v>1590.7000000000003</v>
      </c>
      <c r="I469" s="249">
        <v>1606.1999999999998</v>
      </c>
      <c r="J469" s="249">
        <v>1617.5500000000002</v>
      </c>
      <c r="K469" s="248">
        <v>1594.85</v>
      </c>
      <c r="L469" s="248">
        <v>1568</v>
      </c>
      <c r="M469" s="248">
        <v>3.03559</v>
      </c>
      <c r="N469" s="1"/>
      <c r="O469" s="1"/>
    </row>
    <row r="470" spans="1:15" ht="12.75" customHeight="1">
      <c r="A470" s="30">
        <v>460</v>
      </c>
      <c r="B470" s="227" t="s">
        <v>203</v>
      </c>
      <c r="C470" s="248">
        <v>511.7</v>
      </c>
      <c r="D470" s="249">
        <v>512.6</v>
      </c>
      <c r="E470" s="249">
        <v>507.20000000000005</v>
      </c>
      <c r="F470" s="249">
        <v>502.70000000000005</v>
      </c>
      <c r="G470" s="249">
        <v>497.30000000000007</v>
      </c>
      <c r="H470" s="249">
        <v>517.1</v>
      </c>
      <c r="I470" s="249">
        <v>522.49999999999989</v>
      </c>
      <c r="J470" s="249">
        <v>527</v>
      </c>
      <c r="K470" s="248">
        <v>518</v>
      </c>
      <c r="L470" s="248">
        <v>508.1</v>
      </c>
      <c r="M470" s="248">
        <v>3.03823</v>
      </c>
      <c r="N470" s="1"/>
      <c r="O470" s="1"/>
    </row>
    <row r="471" spans="1:15" ht="12.75" customHeight="1">
      <c r="A471" s="30">
        <v>461</v>
      </c>
      <c r="B471" s="227" t="s">
        <v>620</v>
      </c>
      <c r="C471" s="248">
        <v>627.15</v>
      </c>
      <c r="D471" s="249">
        <v>627.0333333333333</v>
      </c>
      <c r="E471" s="249">
        <v>619.16666666666663</v>
      </c>
      <c r="F471" s="249">
        <v>611.18333333333328</v>
      </c>
      <c r="G471" s="249">
        <v>603.31666666666661</v>
      </c>
      <c r="H471" s="249">
        <v>635.01666666666665</v>
      </c>
      <c r="I471" s="249">
        <v>642.88333333333344</v>
      </c>
      <c r="J471" s="249">
        <v>650.86666666666667</v>
      </c>
      <c r="K471" s="248">
        <v>634.9</v>
      </c>
      <c r="L471" s="248">
        <v>619.04999999999995</v>
      </c>
      <c r="M471" s="248">
        <v>0.24845</v>
      </c>
      <c r="N471" s="1"/>
      <c r="O471" s="1"/>
    </row>
    <row r="472" spans="1:15" ht="12.75" customHeight="1">
      <c r="A472" s="30">
        <v>462</v>
      </c>
      <c r="B472" s="227" t="s">
        <v>204</v>
      </c>
      <c r="C472" s="248">
        <v>1412.4</v>
      </c>
      <c r="D472" s="249">
        <v>1409.8499999999997</v>
      </c>
      <c r="E472" s="249">
        <v>1398.3999999999994</v>
      </c>
      <c r="F472" s="249">
        <v>1384.3999999999996</v>
      </c>
      <c r="G472" s="249">
        <v>1372.9499999999994</v>
      </c>
      <c r="H472" s="249">
        <v>1423.8499999999995</v>
      </c>
      <c r="I472" s="249">
        <v>1435.2999999999997</v>
      </c>
      <c r="J472" s="249">
        <v>1449.2999999999995</v>
      </c>
      <c r="K472" s="248">
        <v>1421.3</v>
      </c>
      <c r="L472" s="248">
        <v>1395.85</v>
      </c>
      <c r="M472" s="248">
        <v>2.7077800000000001</v>
      </c>
      <c r="N472" s="1"/>
      <c r="O472" s="1"/>
    </row>
    <row r="473" spans="1:15" ht="12.75" customHeight="1">
      <c r="A473" s="30">
        <v>463</v>
      </c>
      <c r="B473" s="227" t="s">
        <v>497</v>
      </c>
      <c r="C473" s="248">
        <v>34.6</v>
      </c>
      <c r="D473" s="249">
        <v>34.833333333333336</v>
      </c>
      <c r="E473" s="249">
        <v>34.166666666666671</v>
      </c>
      <c r="F473" s="249">
        <v>33.733333333333334</v>
      </c>
      <c r="G473" s="249">
        <v>33.06666666666667</v>
      </c>
      <c r="H473" s="249">
        <v>35.266666666666673</v>
      </c>
      <c r="I473" s="249">
        <v>35.933333333333344</v>
      </c>
      <c r="J473" s="249">
        <v>36.366666666666674</v>
      </c>
      <c r="K473" s="248">
        <v>35.5</v>
      </c>
      <c r="L473" s="248">
        <v>34.4</v>
      </c>
      <c r="M473" s="248">
        <v>83.088279999999997</v>
      </c>
      <c r="N473" s="1"/>
      <c r="O473" s="1"/>
    </row>
    <row r="474" spans="1:15" ht="12.75" customHeight="1">
      <c r="A474" s="30">
        <v>464</v>
      </c>
      <c r="B474" s="227" t="s">
        <v>838</v>
      </c>
      <c r="C474" s="248">
        <v>301</v>
      </c>
      <c r="D474" s="249">
        <v>297.98333333333335</v>
      </c>
      <c r="E474" s="249">
        <v>293.01666666666671</v>
      </c>
      <c r="F474" s="249">
        <v>285.03333333333336</v>
      </c>
      <c r="G474" s="249">
        <v>280.06666666666672</v>
      </c>
      <c r="H474" s="249">
        <v>305.9666666666667</v>
      </c>
      <c r="I474" s="249">
        <v>310.93333333333339</v>
      </c>
      <c r="J474" s="249">
        <v>318.91666666666669</v>
      </c>
      <c r="K474" s="248">
        <v>302.95</v>
      </c>
      <c r="L474" s="248">
        <v>290</v>
      </c>
      <c r="M474" s="248">
        <v>19.643460000000001</v>
      </c>
      <c r="N474" s="1"/>
      <c r="O474" s="1"/>
    </row>
    <row r="475" spans="1:15" ht="12.75" customHeight="1">
      <c r="A475" s="30">
        <v>465</v>
      </c>
      <c r="B475" s="227" t="s">
        <v>498</v>
      </c>
      <c r="C475" s="248">
        <v>299.39999999999998</v>
      </c>
      <c r="D475" s="249">
        <v>297.38333333333333</v>
      </c>
      <c r="E475" s="249">
        <v>294.01666666666665</v>
      </c>
      <c r="F475" s="249">
        <v>288.63333333333333</v>
      </c>
      <c r="G475" s="249">
        <v>285.26666666666665</v>
      </c>
      <c r="H475" s="249">
        <v>302.76666666666665</v>
      </c>
      <c r="I475" s="249">
        <v>306.13333333333333</v>
      </c>
      <c r="J475" s="249">
        <v>311.51666666666665</v>
      </c>
      <c r="K475" s="248">
        <v>300.75</v>
      </c>
      <c r="L475" s="248">
        <v>292</v>
      </c>
      <c r="M475" s="248">
        <v>4.3011999999999997</v>
      </c>
      <c r="N475" s="1"/>
      <c r="O475" s="1"/>
    </row>
    <row r="476" spans="1:15" ht="12.75" customHeight="1">
      <c r="A476" s="30">
        <v>466</v>
      </c>
      <c r="B476" s="227" t="s">
        <v>499</v>
      </c>
      <c r="C476" s="248">
        <v>3017.35</v>
      </c>
      <c r="D476" s="249">
        <v>2981.1833333333329</v>
      </c>
      <c r="E476" s="249">
        <v>2916.1666666666661</v>
      </c>
      <c r="F476" s="249">
        <v>2814.9833333333331</v>
      </c>
      <c r="G476" s="249">
        <v>2749.9666666666662</v>
      </c>
      <c r="H476" s="249">
        <v>3082.3666666666659</v>
      </c>
      <c r="I476" s="249">
        <v>3147.3833333333332</v>
      </c>
      <c r="J476" s="249">
        <v>3248.5666666666657</v>
      </c>
      <c r="K476" s="248">
        <v>3046.2</v>
      </c>
      <c r="L476" s="248">
        <v>2880</v>
      </c>
      <c r="M476" s="248">
        <v>3.7897400000000001</v>
      </c>
      <c r="N476" s="1"/>
      <c r="O476" s="1"/>
    </row>
    <row r="477" spans="1:15" ht="12.75" customHeight="1">
      <c r="A477" s="30">
        <v>467</v>
      </c>
      <c r="B477" s="227" t="s">
        <v>500</v>
      </c>
      <c r="C477" s="248">
        <v>569.79999999999995</v>
      </c>
      <c r="D477" s="249">
        <v>567.73333333333323</v>
      </c>
      <c r="E477" s="249">
        <v>560.66666666666652</v>
      </c>
      <c r="F477" s="249">
        <v>551.5333333333333</v>
      </c>
      <c r="G477" s="249">
        <v>544.46666666666658</v>
      </c>
      <c r="H477" s="249">
        <v>576.86666666666645</v>
      </c>
      <c r="I477" s="249">
        <v>583.93333333333328</v>
      </c>
      <c r="J477" s="249">
        <v>593.06666666666638</v>
      </c>
      <c r="K477" s="248">
        <v>574.79999999999995</v>
      </c>
      <c r="L477" s="248">
        <v>558.6</v>
      </c>
      <c r="M477" s="248">
        <v>1.0103500000000001</v>
      </c>
      <c r="N477" s="1"/>
      <c r="O477" s="1"/>
    </row>
    <row r="478" spans="1:15" ht="12.75" customHeight="1">
      <c r="A478" s="30">
        <v>468</v>
      </c>
      <c r="B478" s="227" t="s">
        <v>872</v>
      </c>
      <c r="C478" s="248">
        <v>540.45000000000005</v>
      </c>
      <c r="D478" s="249">
        <v>539.4</v>
      </c>
      <c r="E478" s="249">
        <v>536.04999999999995</v>
      </c>
      <c r="F478" s="249">
        <v>531.65</v>
      </c>
      <c r="G478" s="249">
        <v>528.29999999999995</v>
      </c>
      <c r="H478" s="249">
        <v>543.79999999999995</v>
      </c>
      <c r="I478" s="249">
        <v>547.15000000000009</v>
      </c>
      <c r="J478" s="249">
        <v>551.54999999999995</v>
      </c>
      <c r="K478" s="248">
        <v>542.75</v>
      </c>
      <c r="L478" s="248">
        <v>535</v>
      </c>
      <c r="M478" s="248">
        <v>1.82603</v>
      </c>
      <c r="N478" s="1"/>
      <c r="O478" s="1"/>
    </row>
    <row r="479" spans="1:15" ht="12.75" customHeight="1">
      <c r="A479" s="30">
        <v>469</v>
      </c>
      <c r="B479" s="227" t="s">
        <v>208</v>
      </c>
      <c r="C479" s="248">
        <v>754.85</v>
      </c>
      <c r="D479" s="249">
        <v>758.4666666666667</v>
      </c>
      <c r="E479" s="249">
        <v>745.38333333333344</v>
      </c>
      <c r="F479" s="249">
        <v>735.91666666666674</v>
      </c>
      <c r="G479" s="249">
        <v>722.83333333333348</v>
      </c>
      <c r="H479" s="249">
        <v>767.93333333333339</v>
      </c>
      <c r="I479" s="249">
        <v>781.01666666666665</v>
      </c>
      <c r="J479" s="249">
        <v>790.48333333333335</v>
      </c>
      <c r="K479" s="248">
        <v>771.55</v>
      </c>
      <c r="L479" s="248">
        <v>749</v>
      </c>
      <c r="M479" s="248">
        <v>15.982340000000001</v>
      </c>
      <c r="N479" s="1"/>
      <c r="O479" s="1"/>
    </row>
    <row r="480" spans="1:15" ht="12.75" customHeight="1">
      <c r="A480" s="30">
        <v>470</v>
      </c>
      <c r="B480" s="227" t="s">
        <v>501</v>
      </c>
      <c r="C480" s="248">
        <v>851.4</v>
      </c>
      <c r="D480" s="249">
        <v>849.20000000000016</v>
      </c>
      <c r="E480" s="249">
        <v>838.40000000000032</v>
      </c>
      <c r="F480" s="249">
        <v>825.4000000000002</v>
      </c>
      <c r="G480" s="249">
        <v>814.60000000000036</v>
      </c>
      <c r="H480" s="249">
        <v>862.20000000000027</v>
      </c>
      <c r="I480" s="249">
        <v>873.00000000000023</v>
      </c>
      <c r="J480" s="249">
        <v>886.00000000000023</v>
      </c>
      <c r="K480" s="248">
        <v>860</v>
      </c>
      <c r="L480" s="248">
        <v>836.2</v>
      </c>
      <c r="M480" s="248">
        <v>7.9147999999999996</v>
      </c>
      <c r="N480" s="1"/>
      <c r="O480" s="1"/>
    </row>
    <row r="481" spans="1:15" ht="12.75" customHeight="1">
      <c r="A481" s="30">
        <v>471</v>
      </c>
      <c r="B481" s="227" t="s">
        <v>207</v>
      </c>
      <c r="C481" s="248">
        <v>7098</v>
      </c>
      <c r="D481" s="249">
        <v>7076.2166666666672</v>
      </c>
      <c r="E481" s="249">
        <v>7027.3833333333341</v>
      </c>
      <c r="F481" s="249">
        <v>6956.7666666666673</v>
      </c>
      <c r="G481" s="249">
        <v>6907.9333333333343</v>
      </c>
      <c r="H481" s="249">
        <v>7146.8333333333339</v>
      </c>
      <c r="I481" s="249">
        <v>7195.6666666666661</v>
      </c>
      <c r="J481" s="249">
        <v>7266.2833333333338</v>
      </c>
      <c r="K481" s="248">
        <v>7125.05</v>
      </c>
      <c r="L481" s="248">
        <v>7005.6</v>
      </c>
      <c r="M481" s="248">
        <v>4.8812300000000004</v>
      </c>
      <c r="N481" s="1"/>
      <c r="O481" s="1"/>
    </row>
    <row r="482" spans="1:15" ht="12.75" customHeight="1">
      <c r="A482" s="30">
        <v>472</v>
      </c>
      <c r="B482" s="227" t="s">
        <v>276</v>
      </c>
      <c r="C482" s="248">
        <v>83.85</v>
      </c>
      <c r="D482" s="249">
        <v>84.1</v>
      </c>
      <c r="E482" s="249">
        <v>82.35</v>
      </c>
      <c r="F482" s="249">
        <v>80.849999999999994</v>
      </c>
      <c r="G482" s="249">
        <v>79.099999999999994</v>
      </c>
      <c r="H482" s="249">
        <v>85.6</v>
      </c>
      <c r="I482" s="249">
        <v>87.35</v>
      </c>
      <c r="J482" s="249">
        <v>88.85</v>
      </c>
      <c r="K482" s="248">
        <v>85.85</v>
      </c>
      <c r="L482" s="248">
        <v>82.6</v>
      </c>
      <c r="M482" s="248">
        <v>201.15261000000001</v>
      </c>
      <c r="N482" s="1"/>
      <c r="O482" s="1"/>
    </row>
    <row r="483" spans="1:15" ht="12.75" customHeight="1">
      <c r="A483" s="30">
        <v>473</v>
      </c>
      <c r="B483" s="227" t="s">
        <v>206</v>
      </c>
      <c r="C483" s="248">
        <v>1730.7</v>
      </c>
      <c r="D483" s="249">
        <v>1735.6499999999999</v>
      </c>
      <c r="E483" s="249">
        <v>1716.2999999999997</v>
      </c>
      <c r="F483" s="249">
        <v>1701.8999999999999</v>
      </c>
      <c r="G483" s="249">
        <v>1682.5499999999997</v>
      </c>
      <c r="H483" s="249">
        <v>1750.0499999999997</v>
      </c>
      <c r="I483" s="249">
        <v>1769.3999999999996</v>
      </c>
      <c r="J483" s="249">
        <v>1783.7999999999997</v>
      </c>
      <c r="K483" s="248">
        <v>1755</v>
      </c>
      <c r="L483" s="248">
        <v>1721.25</v>
      </c>
      <c r="M483" s="248">
        <v>1.1974800000000001</v>
      </c>
      <c r="N483" s="1"/>
      <c r="O483" s="1"/>
    </row>
    <row r="484" spans="1:15" ht="12.75" customHeight="1">
      <c r="A484" s="30">
        <v>474</v>
      </c>
      <c r="B484" s="258" t="s">
        <v>154</v>
      </c>
      <c r="C484" s="259">
        <v>917.95</v>
      </c>
      <c r="D484" s="259">
        <v>914.25</v>
      </c>
      <c r="E484" s="259">
        <v>908.7</v>
      </c>
      <c r="F484" s="259">
        <v>899.45</v>
      </c>
      <c r="G484" s="259">
        <v>893.90000000000009</v>
      </c>
      <c r="H484" s="259">
        <v>923.5</v>
      </c>
      <c r="I484" s="259">
        <v>929.05</v>
      </c>
      <c r="J484" s="258">
        <v>938.3</v>
      </c>
      <c r="K484" s="258">
        <v>919.8</v>
      </c>
      <c r="L484" s="258">
        <v>905</v>
      </c>
      <c r="M484" s="227">
        <v>4.52102</v>
      </c>
      <c r="N484" s="1"/>
      <c r="O484" s="1"/>
    </row>
    <row r="485" spans="1:15" ht="12.75" customHeight="1">
      <c r="A485" s="30">
        <v>475</v>
      </c>
      <c r="B485" s="258" t="s">
        <v>277</v>
      </c>
      <c r="C485" s="259">
        <v>272.5</v>
      </c>
      <c r="D485" s="259">
        <v>271.26666666666665</v>
      </c>
      <c r="E485" s="259">
        <v>268.0333333333333</v>
      </c>
      <c r="F485" s="259">
        <v>263.56666666666666</v>
      </c>
      <c r="G485" s="259">
        <v>260.33333333333331</v>
      </c>
      <c r="H485" s="259">
        <v>275.73333333333329</v>
      </c>
      <c r="I485" s="259">
        <v>278.96666666666664</v>
      </c>
      <c r="J485" s="258">
        <v>283.43333333333328</v>
      </c>
      <c r="K485" s="258">
        <v>274.5</v>
      </c>
      <c r="L485" s="258">
        <v>266.8</v>
      </c>
      <c r="M485" s="227">
        <v>3.9918399999999998</v>
      </c>
      <c r="N485" s="1"/>
      <c r="O485" s="1"/>
    </row>
    <row r="486" spans="1:15" ht="12.75" customHeight="1">
      <c r="A486" s="30">
        <v>476</v>
      </c>
      <c r="B486" s="258" t="s">
        <v>502</v>
      </c>
      <c r="C486" s="248">
        <v>2961.45</v>
      </c>
      <c r="D486" s="249">
        <v>2939.3666666666668</v>
      </c>
      <c r="E486" s="249">
        <v>2903.7333333333336</v>
      </c>
      <c r="F486" s="249">
        <v>2846.0166666666669</v>
      </c>
      <c r="G486" s="249">
        <v>2810.3833333333337</v>
      </c>
      <c r="H486" s="249">
        <v>2997.0833333333335</v>
      </c>
      <c r="I486" s="249">
        <v>3032.7166666666667</v>
      </c>
      <c r="J486" s="249">
        <v>3090.4333333333334</v>
      </c>
      <c r="K486" s="248">
        <v>2975</v>
      </c>
      <c r="L486" s="248">
        <v>2881.65</v>
      </c>
      <c r="M486" s="248">
        <v>0.52319000000000004</v>
      </c>
      <c r="N486" s="1"/>
      <c r="O486" s="1"/>
    </row>
    <row r="487" spans="1:15" ht="12.75" customHeight="1">
      <c r="A487" s="30">
        <v>477</v>
      </c>
      <c r="B487" s="258" t="s">
        <v>503</v>
      </c>
      <c r="C487" s="259">
        <v>712.4</v>
      </c>
      <c r="D487" s="259">
        <v>712.69999999999993</v>
      </c>
      <c r="E487" s="259">
        <v>707.29999999999984</v>
      </c>
      <c r="F487" s="259">
        <v>702.19999999999993</v>
      </c>
      <c r="G487" s="259">
        <v>696.79999999999984</v>
      </c>
      <c r="H487" s="259">
        <v>717.79999999999984</v>
      </c>
      <c r="I487" s="259">
        <v>723.19999999999993</v>
      </c>
      <c r="J487" s="258">
        <v>728.29999999999984</v>
      </c>
      <c r="K487" s="258">
        <v>718.1</v>
      </c>
      <c r="L487" s="258">
        <v>707.6</v>
      </c>
      <c r="M487" s="227">
        <v>0.64410000000000001</v>
      </c>
      <c r="N487" s="1"/>
      <c r="O487" s="1"/>
    </row>
    <row r="488" spans="1:15" ht="12.75" customHeight="1">
      <c r="A488" s="30">
        <v>478</v>
      </c>
      <c r="B488" s="258" t="s">
        <v>504</v>
      </c>
      <c r="C488" s="248">
        <v>337.6</v>
      </c>
      <c r="D488" s="249">
        <v>336.09999999999997</v>
      </c>
      <c r="E488" s="249">
        <v>333.24999999999994</v>
      </c>
      <c r="F488" s="249">
        <v>328.9</v>
      </c>
      <c r="G488" s="249">
        <v>326.04999999999995</v>
      </c>
      <c r="H488" s="249">
        <v>340.44999999999993</v>
      </c>
      <c r="I488" s="249">
        <v>343.29999999999995</v>
      </c>
      <c r="J488" s="249">
        <v>347.64999999999992</v>
      </c>
      <c r="K488" s="248">
        <v>338.95</v>
      </c>
      <c r="L488" s="248">
        <v>331.75</v>
      </c>
      <c r="M488" s="248">
        <v>0.94210000000000005</v>
      </c>
      <c r="N488" s="1"/>
      <c r="O488" s="1"/>
    </row>
    <row r="489" spans="1:15" ht="12.75" customHeight="1">
      <c r="A489" s="30">
        <v>479</v>
      </c>
      <c r="B489" s="258" t="s">
        <v>505</v>
      </c>
      <c r="C489" s="259">
        <v>329</v>
      </c>
      <c r="D489" s="259">
        <v>328.73333333333335</v>
      </c>
      <c r="E489" s="249">
        <v>325.51666666666671</v>
      </c>
      <c r="F489" s="249">
        <v>322.03333333333336</v>
      </c>
      <c r="G489" s="249">
        <v>318.81666666666672</v>
      </c>
      <c r="H489" s="249">
        <v>332.2166666666667</v>
      </c>
      <c r="I489" s="249">
        <v>335.43333333333339</v>
      </c>
      <c r="J489" s="249">
        <v>338.91666666666669</v>
      </c>
      <c r="K489" s="248">
        <v>331.95</v>
      </c>
      <c r="L489" s="248">
        <v>325.25</v>
      </c>
      <c r="M489" s="248">
        <v>1.7119</v>
      </c>
      <c r="N489" s="1"/>
      <c r="O489" s="1"/>
    </row>
    <row r="490" spans="1:15" ht="12.75" customHeight="1">
      <c r="A490" s="30">
        <v>480</v>
      </c>
      <c r="B490" s="258" t="s">
        <v>506</v>
      </c>
      <c r="C490" s="248">
        <v>301.35000000000002</v>
      </c>
      <c r="D490" s="249">
        <v>302.43333333333334</v>
      </c>
      <c r="E490" s="249">
        <v>297.91666666666669</v>
      </c>
      <c r="F490" s="249">
        <v>294.48333333333335</v>
      </c>
      <c r="G490" s="249">
        <v>289.9666666666667</v>
      </c>
      <c r="H490" s="249">
        <v>305.86666666666667</v>
      </c>
      <c r="I490" s="249">
        <v>310.38333333333333</v>
      </c>
      <c r="J490" s="249">
        <v>313.81666666666666</v>
      </c>
      <c r="K490" s="248">
        <v>306.95</v>
      </c>
      <c r="L490" s="248">
        <v>299</v>
      </c>
      <c r="M490" s="248">
        <v>2.56345</v>
      </c>
      <c r="N490" s="1"/>
      <c r="O490" s="1"/>
    </row>
    <row r="491" spans="1:15" ht="12.75" customHeight="1">
      <c r="A491" s="30">
        <v>481</v>
      </c>
      <c r="B491" s="258" t="s">
        <v>278</v>
      </c>
      <c r="C491" s="259">
        <v>1391.3</v>
      </c>
      <c r="D491" s="259">
        <v>1393.25</v>
      </c>
      <c r="E491" s="249">
        <v>1375.05</v>
      </c>
      <c r="F491" s="249">
        <v>1358.8</v>
      </c>
      <c r="G491" s="249">
        <v>1340.6</v>
      </c>
      <c r="H491" s="249">
        <v>1409.5</v>
      </c>
      <c r="I491" s="249">
        <v>1427.6999999999998</v>
      </c>
      <c r="J491" s="249">
        <v>1443.95</v>
      </c>
      <c r="K491" s="248">
        <v>1411.45</v>
      </c>
      <c r="L491" s="248">
        <v>1377</v>
      </c>
      <c r="M491" s="248">
        <v>13.51634</v>
      </c>
      <c r="N491" s="1"/>
      <c r="O491" s="1"/>
    </row>
    <row r="492" spans="1:15" ht="12.75" customHeight="1">
      <c r="A492" s="30">
        <v>482</v>
      </c>
      <c r="B492" s="227" t="s">
        <v>873</v>
      </c>
      <c r="C492" s="248">
        <v>1340.7</v>
      </c>
      <c r="D492" s="249">
        <v>1338.9166666666667</v>
      </c>
      <c r="E492" s="249">
        <v>1320.6333333333334</v>
      </c>
      <c r="F492" s="249">
        <v>1300.5666666666666</v>
      </c>
      <c r="G492" s="249">
        <v>1282.2833333333333</v>
      </c>
      <c r="H492" s="249">
        <v>1358.9833333333336</v>
      </c>
      <c r="I492" s="249">
        <v>1377.2666666666669</v>
      </c>
      <c r="J492" s="249">
        <v>1397.3333333333337</v>
      </c>
      <c r="K492" s="248">
        <v>1357.2</v>
      </c>
      <c r="L492" s="248">
        <v>1318.85</v>
      </c>
      <c r="M492" s="248">
        <v>0.84716000000000002</v>
      </c>
      <c r="N492" s="1"/>
      <c r="O492" s="1"/>
    </row>
    <row r="493" spans="1:15" ht="12.75" customHeight="1">
      <c r="A493" s="30">
        <v>483</v>
      </c>
      <c r="B493" s="227" t="s">
        <v>209</v>
      </c>
      <c r="C493" s="259">
        <v>312.10000000000002</v>
      </c>
      <c r="D493" s="259">
        <v>311.2</v>
      </c>
      <c r="E493" s="249">
        <v>308</v>
      </c>
      <c r="F493" s="249">
        <v>303.90000000000003</v>
      </c>
      <c r="G493" s="249">
        <v>300.70000000000005</v>
      </c>
      <c r="H493" s="249">
        <v>315.29999999999995</v>
      </c>
      <c r="I493" s="249">
        <v>318.49999999999989</v>
      </c>
      <c r="J493" s="249">
        <v>322.59999999999991</v>
      </c>
      <c r="K493" s="248">
        <v>314.39999999999998</v>
      </c>
      <c r="L493" s="248">
        <v>307.10000000000002</v>
      </c>
      <c r="M493" s="248">
        <v>74.950689999999994</v>
      </c>
      <c r="N493" s="1"/>
      <c r="O493" s="1"/>
    </row>
    <row r="494" spans="1:15" ht="12.75" customHeight="1">
      <c r="A494" s="30">
        <v>484</v>
      </c>
      <c r="B494" s="227" t="s">
        <v>839</v>
      </c>
      <c r="C494" s="248">
        <v>425.6</v>
      </c>
      <c r="D494" s="249">
        <v>428.9666666666667</v>
      </c>
      <c r="E494" s="249">
        <v>420.63333333333338</v>
      </c>
      <c r="F494" s="249">
        <v>415.66666666666669</v>
      </c>
      <c r="G494" s="249">
        <v>407.33333333333337</v>
      </c>
      <c r="H494" s="249">
        <v>433.93333333333339</v>
      </c>
      <c r="I494" s="249">
        <v>442.26666666666665</v>
      </c>
      <c r="J494" s="249">
        <v>447.23333333333341</v>
      </c>
      <c r="K494" s="248">
        <v>437.3</v>
      </c>
      <c r="L494" s="248">
        <v>424</v>
      </c>
      <c r="M494" s="248">
        <v>0.43081000000000003</v>
      </c>
      <c r="N494" s="1"/>
      <c r="O494" s="1"/>
    </row>
    <row r="495" spans="1:15" ht="12.75" customHeight="1">
      <c r="A495" s="30">
        <v>485</v>
      </c>
      <c r="B495" s="227" t="s">
        <v>507</v>
      </c>
      <c r="C495" s="259">
        <v>2006.75</v>
      </c>
      <c r="D495" s="259">
        <v>1999.25</v>
      </c>
      <c r="E495" s="249">
        <v>1983.5</v>
      </c>
      <c r="F495" s="249">
        <v>1960.25</v>
      </c>
      <c r="G495" s="249">
        <v>1944.5</v>
      </c>
      <c r="H495" s="249">
        <v>2022.5</v>
      </c>
      <c r="I495" s="249">
        <v>2038.25</v>
      </c>
      <c r="J495" s="249">
        <v>2061.5</v>
      </c>
      <c r="K495" s="248">
        <v>2015</v>
      </c>
      <c r="L495" s="248">
        <v>1976</v>
      </c>
      <c r="M495" s="248">
        <v>0.65158000000000005</v>
      </c>
      <c r="N495" s="1"/>
      <c r="O495" s="1"/>
    </row>
    <row r="496" spans="1:15" ht="12.75" customHeight="1">
      <c r="A496" s="30">
        <v>486</v>
      </c>
      <c r="B496" s="227" t="s">
        <v>127</v>
      </c>
      <c r="C496" s="259">
        <v>8.25</v>
      </c>
      <c r="D496" s="259">
        <v>8.25</v>
      </c>
      <c r="E496" s="249">
        <v>8.1</v>
      </c>
      <c r="F496" s="249">
        <v>7.9499999999999993</v>
      </c>
      <c r="G496" s="249">
        <v>7.7999999999999989</v>
      </c>
      <c r="H496" s="249">
        <v>8.4</v>
      </c>
      <c r="I496" s="249">
        <v>8.5499999999999989</v>
      </c>
      <c r="J496" s="249">
        <v>8.7000000000000011</v>
      </c>
      <c r="K496" s="248">
        <v>8.4</v>
      </c>
      <c r="L496" s="248">
        <v>8.1</v>
      </c>
      <c r="M496" s="248">
        <v>1349.7265400000001</v>
      </c>
      <c r="N496" s="1"/>
      <c r="O496" s="1"/>
    </row>
    <row r="497" spans="1:15" ht="12.75" customHeight="1">
      <c r="A497" s="30">
        <v>487</v>
      </c>
      <c r="B497" s="227" t="s">
        <v>210</v>
      </c>
      <c r="C497" s="259">
        <v>827.9</v>
      </c>
      <c r="D497" s="259">
        <v>825.4</v>
      </c>
      <c r="E497" s="249">
        <v>815.84999999999991</v>
      </c>
      <c r="F497" s="249">
        <v>803.8</v>
      </c>
      <c r="G497" s="249">
        <v>794.24999999999989</v>
      </c>
      <c r="H497" s="249">
        <v>837.44999999999993</v>
      </c>
      <c r="I497" s="249">
        <v>846.99999999999989</v>
      </c>
      <c r="J497" s="249">
        <v>859.05</v>
      </c>
      <c r="K497" s="248">
        <v>834.95</v>
      </c>
      <c r="L497" s="248">
        <v>813.35</v>
      </c>
      <c r="M497" s="248">
        <v>12.05458</v>
      </c>
      <c r="N497" s="1"/>
      <c r="O497" s="1"/>
    </row>
    <row r="498" spans="1:15" ht="12.75" customHeight="1">
      <c r="A498" s="30">
        <v>488</v>
      </c>
      <c r="B498" s="227" t="s">
        <v>508</v>
      </c>
      <c r="C498" s="259">
        <v>225.2</v>
      </c>
      <c r="D498" s="259">
        <v>227.53333333333333</v>
      </c>
      <c r="E498" s="249">
        <v>222.26666666666665</v>
      </c>
      <c r="F498" s="249">
        <v>219.33333333333331</v>
      </c>
      <c r="G498" s="249">
        <v>214.06666666666663</v>
      </c>
      <c r="H498" s="249">
        <v>230.46666666666667</v>
      </c>
      <c r="I498" s="249">
        <v>235.73333333333338</v>
      </c>
      <c r="J498" s="249">
        <v>238.66666666666669</v>
      </c>
      <c r="K498" s="248">
        <v>232.8</v>
      </c>
      <c r="L498" s="248">
        <v>224.6</v>
      </c>
      <c r="M498" s="248">
        <v>7.4648500000000002</v>
      </c>
      <c r="N498" s="1"/>
      <c r="O498" s="1"/>
    </row>
    <row r="499" spans="1:15" ht="12.75" customHeight="1">
      <c r="A499" s="30">
        <v>489</v>
      </c>
      <c r="B499" s="227" t="s">
        <v>509</v>
      </c>
      <c r="C499" s="259">
        <v>74.95</v>
      </c>
      <c r="D499" s="259">
        <v>75.149999999999991</v>
      </c>
      <c r="E499" s="249">
        <v>73.84999999999998</v>
      </c>
      <c r="F499" s="249">
        <v>72.749999999999986</v>
      </c>
      <c r="G499" s="249">
        <v>71.449999999999974</v>
      </c>
      <c r="H499" s="249">
        <v>76.249999999999986</v>
      </c>
      <c r="I499" s="249">
        <v>77.55</v>
      </c>
      <c r="J499" s="249">
        <v>78.649999999999991</v>
      </c>
      <c r="K499" s="248">
        <v>76.45</v>
      </c>
      <c r="L499" s="248">
        <v>74.05</v>
      </c>
      <c r="M499" s="248">
        <v>12.13114</v>
      </c>
      <c r="N499" s="1"/>
      <c r="O499" s="1"/>
    </row>
    <row r="500" spans="1:15" ht="12.75" customHeight="1">
      <c r="A500" s="30">
        <v>490</v>
      </c>
      <c r="B500" s="227" t="s">
        <v>510</v>
      </c>
      <c r="C500" s="259">
        <v>776.5</v>
      </c>
      <c r="D500" s="259">
        <v>776.18333333333339</v>
      </c>
      <c r="E500" s="249">
        <v>770.36666666666679</v>
      </c>
      <c r="F500" s="249">
        <v>764.23333333333335</v>
      </c>
      <c r="G500" s="249">
        <v>758.41666666666674</v>
      </c>
      <c r="H500" s="249">
        <v>782.31666666666683</v>
      </c>
      <c r="I500" s="249">
        <v>788.13333333333344</v>
      </c>
      <c r="J500" s="249">
        <v>794.26666666666688</v>
      </c>
      <c r="K500" s="248">
        <v>782</v>
      </c>
      <c r="L500" s="248">
        <v>770.05</v>
      </c>
      <c r="M500" s="248">
        <v>2.45431</v>
      </c>
      <c r="N500" s="1"/>
      <c r="O500" s="1"/>
    </row>
    <row r="501" spans="1:15" ht="12.75" customHeight="1">
      <c r="A501" s="30">
        <v>491</v>
      </c>
      <c r="B501" s="227" t="s">
        <v>279</v>
      </c>
      <c r="C501" s="259">
        <v>1507.45</v>
      </c>
      <c r="D501" s="259">
        <v>1498.8166666666666</v>
      </c>
      <c r="E501" s="249">
        <v>1486.6333333333332</v>
      </c>
      <c r="F501" s="249">
        <v>1465.8166666666666</v>
      </c>
      <c r="G501" s="249">
        <v>1453.6333333333332</v>
      </c>
      <c r="H501" s="249">
        <v>1519.6333333333332</v>
      </c>
      <c r="I501" s="249">
        <v>1531.8166666666666</v>
      </c>
      <c r="J501" s="249">
        <v>1552.6333333333332</v>
      </c>
      <c r="K501" s="248">
        <v>1511</v>
      </c>
      <c r="L501" s="248">
        <v>1478</v>
      </c>
      <c r="M501" s="248">
        <v>0.92813999999999997</v>
      </c>
      <c r="N501" s="1"/>
      <c r="O501" s="1"/>
    </row>
    <row r="502" spans="1:15" ht="12.75" customHeight="1">
      <c r="A502" s="30">
        <v>492</v>
      </c>
      <c r="B502" s="227" t="s">
        <v>211</v>
      </c>
      <c r="C502" s="227">
        <v>388.95</v>
      </c>
      <c r="D502" s="259">
        <v>387.2833333333333</v>
      </c>
      <c r="E502" s="249">
        <v>384.66666666666663</v>
      </c>
      <c r="F502" s="249">
        <v>380.38333333333333</v>
      </c>
      <c r="G502" s="249">
        <v>377.76666666666665</v>
      </c>
      <c r="H502" s="249">
        <v>391.56666666666661</v>
      </c>
      <c r="I502" s="249">
        <v>394.18333333333328</v>
      </c>
      <c r="J502" s="249">
        <v>398.46666666666658</v>
      </c>
      <c r="K502" s="248">
        <v>389.9</v>
      </c>
      <c r="L502" s="248">
        <v>383</v>
      </c>
      <c r="M502" s="248">
        <v>43.892789999999998</v>
      </c>
      <c r="N502" s="1"/>
      <c r="O502" s="1"/>
    </row>
    <row r="503" spans="1:15" ht="12.75" customHeight="1">
      <c r="A503" s="30">
        <v>493</v>
      </c>
      <c r="B503" s="227" t="s">
        <v>511</v>
      </c>
      <c r="C503" s="227">
        <v>225.65</v>
      </c>
      <c r="D503" s="259">
        <v>227.03333333333333</v>
      </c>
      <c r="E503" s="249">
        <v>223.61666666666667</v>
      </c>
      <c r="F503" s="249">
        <v>221.58333333333334</v>
      </c>
      <c r="G503" s="249">
        <v>218.16666666666669</v>
      </c>
      <c r="H503" s="249">
        <v>229.06666666666666</v>
      </c>
      <c r="I503" s="249">
        <v>232.48333333333335</v>
      </c>
      <c r="J503" s="249">
        <v>234.51666666666665</v>
      </c>
      <c r="K503" s="248">
        <v>230.45</v>
      </c>
      <c r="L503" s="248">
        <v>225</v>
      </c>
      <c r="M503" s="248">
        <v>24.910810000000001</v>
      </c>
      <c r="N503" s="1"/>
      <c r="O503" s="1"/>
    </row>
    <row r="504" spans="1:15" ht="12.75" customHeight="1">
      <c r="A504" s="30">
        <v>494</v>
      </c>
      <c r="B504" s="227" t="s">
        <v>280</v>
      </c>
      <c r="C504" s="227">
        <v>21.3</v>
      </c>
      <c r="D504" s="259">
        <v>21.133333333333333</v>
      </c>
      <c r="E504" s="249">
        <v>20.766666666666666</v>
      </c>
      <c r="F504" s="249">
        <v>20.233333333333334</v>
      </c>
      <c r="G504" s="249">
        <v>19.866666666666667</v>
      </c>
      <c r="H504" s="249">
        <v>21.666666666666664</v>
      </c>
      <c r="I504" s="249">
        <v>22.033333333333331</v>
      </c>
      <c r="J504" s="249">
        <v>22.566666666666663</v>
      </c>
      <c r="K504" s="248">
        <v>21.5</v>
      </c>
      <c r="L504" s="248">
        <v>20.6</v>
      </c>
      <c r="M504" s="248">
        <v>2945.6496099999999</v>
      </c>
      <c r="N504" s="1"/>
      <c r="O504" s="1"/>
    </row>
    <row r="505" spans="1:15" ht="12.75" customHeight="1">
      <c r="A505" s="30">
        <v>495</v>
      </c>
      <c r="B505" s="227" t="s">
        <v>840</v>
      </c>
      <c r="C505" s="227">
        <v>9198</v>
      </c>
      <c r="D505" s="259">
        <v>9206</v>
      </c>
      <c r="E505" s="249">
        <v>9162</v>
      </c>
      <c r="F505" s="249">
        <v>9126</v>
      </c>
      <c r="G505" s="249">
        <v>9082</v>
      </c>
      <c r="H505" s="249">
        <v>9242</v>
      </c>
      <c r="I505" s="249">
        <v>9286</v>
      </c>
      <c r="J505" s="249">
        <v>9322</v>
      </c>
      <c r="K505" s="248">
        <v>9250</v>
      </c>
      <c r="L505" s="248">
        <v>9170</v>
      </c>
      <c r="M505" s="248">
        <v>2.0279999999999999E-2</v>
      </c>
      <c r="N505" s="1"/>
      <c r="O505" s="1"/>
    </row>
    <row r="506" spans="1:15" ht="12.75" customHeight="1">
      <c r="A506" s="30">
        <v>496</v>
      </c>
      <c r="B506" s="227" t="s">
        <v>212</v>
      </c>
      <c r="C506" s="259">
        <v>251.25</v>
      </c>
      <c r="D506" s="249">
        <v>250.46666666666667</v>
      </c>
      <c r="E506" s="249">
        <v>248.63333333333333</v>
      </c>
      <c r="F506" s="249">
        <v>246.01666666666665</v>
      </c>
      <c r="G506" s="249">
        <v>244.18333333333331</v>
      </c>
      <c r="H506" s="249">
        <v>253.08333333333334</v>
      </c>
      <c r="I506" s="249">
        <v>254.91666666666666</v>
      </c>
      <c r="J506" s="248">
        <v>257.53333333333336</v>
      </c>
      <c r="K506" s="248">
        <v>252.3</v>
      </c>
      <c r="L506" s="248">
        <v>247.85</v>
      </c>
      <c r="M506" s="227">
        <v>33.63026</v>
      </c>
      <c r="N506" s="1"/>
      <c r="O506" s="1"/>
    </row>
    <row r="507" spans="1:15" ht="12.75" customHeight="1">
      <c r="A507" s="30">
        <v>497</v>
      </c>
      <c r="B507" s="227" t="s">
        <v>512</v>
      </c>
      <c r="C507" s="259">
        <v>215</v>
      </c>
      <c r="D507" s="249">
        <v>216.08333333333334</v>
      </c>
      <c r="E507" s="249">
        <v>212.81666666666669</v>
      </c>
      <c r="F507" s="249">
        <v>210.63333333333335</v>
      </c>
      <c r="G507" s="249">
        <v>207.3666666666667</v>
      </c>
      <c r="H507" s="249">
        <v>218.26666666666668</v>
      </c>
      <c r="I507" s="249">
        <v>221.53333333333333</v>
      </c>
      <c r="J507" s="248">
        <v>223.71666666666667</v>
      </c>
      <c r="K507" s="248">
        <v>219.35</v>
      </c>
      <c r="L507" s="248">
        <v>213.9</v>
      </c>
      <c r="M507" s="227">
        <v>6.7992600000000003</v>
      </c>
      <c r="N507" s="1"/>
      <c r="O507" s="1"/>
    </row>
    <row r="508" spans="1:15" ht="12.75" customHeight="1">
      <c r="A508" s="30">
        <v>498</v>
      </c>
      <c r="B508" s="227" t="s">
        <v>813</v>
      </c>
      <c r="C508" s="227">
        <v>62.85</v>
      </c>
      <c r="D508" s="259">
        <v>62.650000000000006</v>
      </c>
      <c r="E508" s="249">
        <v>62.100000000000009</v>
      </c>
      <c r="F508" s="249">
        <v>61.35</v>
      </c>
      <c r="G508" s="249">
        <v>60.800000000000004</v>
      </c>
      <c r="H508" s="249">
        <v>63.400000000000013</v>
      </c>
      <c r="I508" s="249">
        <v>63.95000000000001</v>
      </c>
      <c r="J508" s="249">
        <v>64.700000000000017</v>
      </c>
      <c r="K508" s="248">
        <v>63.2</v>
      </c>
      <c r="L508" s="248">
        <v>61.9</v>
      </c>
      <c r="M508" s="248">
        <v>324.87666999999999</v>
      </c>
      <c r="N508" s="1"/>
      <c r="O508" s="1"/>
    </row>
    <row r="509" spans="1:15" ht="12.75" customHeight="1">
      <c r="A509" s="30">
        <v>499</v>
      </c>
      <c r="B509" s="227" t="s">
        <v>804</v>
      </c>
      <c r="C509" s="227">
        <v>411.35</v>
      </c>
      <c r="D509" s="259">
        <v>409.5333333333333</v>
      </c>
      <c r="E509" s="249">
        <v>406.56666666666661</v>
      </c>
      <c r="F509" s="249">
        <v>401.7833333333333</v>
      </c>
      <c r="G509" s="249">
        <v>398.81666666666661</v>
      </c>
      <c r="H509" s="249">
        <v>414.31666666666661</v>
      </c>
      <c r="I509" s="249">
        <v>417.2833333333333</v>
      </c>
      <c r="J509" s="249">
        <v>422.06666666666661</v>
      </c>
      <c r="K509" s="248">
        <v>412.5</v>
      </c>
      <c r="L509" s="248">
        <v>404.75</v>
      </c>
      <c r="M509" s="248">
        <v>7.8924500000000002</v>
      </c>
      <c r="N509" s="1"/>
      <c r="O509" s="1"/>
    </row>
    <row r="510" spans="1:15" ht="12.75" customHeight="1">
      <c r="A510" s="298">
        <v>500</v>
      </c>
      <c r="B510" s="227" t="s">
        <v>513</v>
      </c>
      <c r="C510" s="259">
        <v>1588.85</v>
      </c>
      <c r="D510" s="249">
        <v>1590.0833333333333</v>
      </c>
      <c r="E510" s="249">
        <v>1580.6666666666665</v>
      </c>
      <c r="F510" s="249">
        <v>1572.4833333333333</v>
      </c>
      <c r="G510" s="249">
        <v>1563.0666666666666</v>
      </c>
      <c r="H510" s="249">
        <v>1598.2666666666664</v>
      </c>
      <c r="I510" s="249">
        <v>1607.6833333333329</v>
      </c>
      <c r="J510" s="248">
        <v>1615.8666666666663</v>
      </c>
      <c r="K510" s="248">
        <v>1599.5</v>
      </c>
      <c r="L510" s="248">
        <v>1581.9</v>
      </c>
      <c r="M510" s="227">
        <v>3.9399999999999998E-2</v>
      </c>
      <c r="N510" s="1"/>
      <c r="O510" s="1"/>
    </row>
    <row r="511" spans="1:15" ht="12.75" customHeight="1">
      <c r="A511" s="227">
        <v>501</v>
      </c>
      <c r="B511" s="227" t="s">
        <v>514</v>
      </c>
      <c r="C511" s="227">
        <v>1339.9</v>
      </c>
      <c r="D511" s="259">
        <v>1347.6000000000001</v>
      </c>
      <c r="E511" s="249">
        <v>1330.3000000000002</v>
      </c>
      <c r="F511" s="249">
        <v>1320.7</v>
      </c>
      <c r="G511" s="249">
        <v>1303.4000000000001</v>
      </c>
      <c r="H511" s="249">
        <v>1357.2000000000003</v>
      </c>
      <c r="I511" s="249">
        <v>1374.5</v>
      </c>
      <c r="J511" s="249">
        <v>1384.1000000000004</v>
      </c>
      <c r="K511" s="248">
        <v>1364.9</v>
      </c>
      <c r="L511" s="248">
        <v>1338</v>
      </c>
      <c r="M511" s="248">
        <v>0.41653000000000001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224</v>
      </c>
      <c r="N529" s="1"/>
      <c r="O529" s="1"/>
    </row>
    <row r="530" spans="1:15" ht="12.75" customHeight="1">
      <c r="A530" s="65" t="s">
        <v>225</v>
      </c>
      <c r="N530" s="1"/>
      <c r="O530" s="1"/>
    </row>
    <row r="531" spans="1:15" ht="12.75" customHeight="1">
      <c r="A531" s="65" t="s">
        <v>226</v>
      </c>
      <c r="N531" s="1"/>
      <c r="O531" s="1"/>
    </row>
    <row r="532" spans="1:15" ht="12.75" customHeight="1">
      <c r="A532" s="65" t="s">
        <v>227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285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7"/>
      <c r="B5" s="388"/>
      <c r="C5" s="387"/>
      <c r="D5" s="388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57" t="s">
        <v>284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515</v>
      </c>
      <c r="B7" s="389" t="s">
        <v>516</v>
      </c>
      <c r="C7" s="388"/>
      <c r="D7" s="7">
        <f>Main!B10</f>
        <v>44916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517</v>
      </c>
      <c r="B9" s="83" t="s">
        <v>518</v>
      </c>
      <c r="C9" s="83" t="s">
        <v>519</v>
      </c>
      <c r="D9" s="83" t="s">
        <v>520</v>
      </c>
      <c r="E9" s="83" t="s">
        <v>521</v>
      </c>
      <c r="F9" s="83" t="s">
        <v>522</v>
      </c>
      <c r="G9" s="83" t="s">
        <v>523</v>
      </c>
      <c r="H9" s="83" t="s">
        <v>524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44915</v>
      </c>
      <c r="B10" s="29">
        <v>513149</v>
      </c>
      <c r="C10" s="28" t="s">
        <v>1106</v>
      </c>
      <c r="D10" s="28" t="s">
        <v>1083</v>
      </c>
      <c r="E10" s="28" t="s">
        <v>526</v>
      </c>
      <c r="F10" s="85">
        <v>3257</v>
      </c>
      <c r="G10" s="29">
        <v>840.65</v>
      </c>
      <c r="H10" s="29" t="s">
        <v>304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44915</v>
      </c>
      <c r="B11" s="29">
        <v>539506</v>
      </c>
      <c r="C11" s="28" t="s">
        <v>1107</v>
      </c>
      <c r="D11" s="28" t="s">
        <v>1108</v>
      </c>
      <c r="E11" s="28" t="s">
        <v>526</v>
      </c>
      <c r="F11" s="85">
        <v>179980</v>
      </c>
      <c r="G11" s="29">
        <v>2.0499999999999998</v>
      </c>
      <c r="H11" s="29" t="s">
        <v>304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44915</v>
      </c>
      <c r="B12" s="29">
        <v>539506</v>
      </c>
      <c r="C12" s="28" t="s">
        <v>1107</v>
      </c>
      <c r="D12" s="28" t="s">
        <v>1109</v>
      </c>
      <c r="E12" s="28" t="s">
        <v>526</v>
      </c>
      <c r="F12" s="85">
        <v>200000</v>
      </c>
      <c r="G12" s="29">
        <v>2.0499999999999998</v>
      </c>
      <c r="H12" s="29" t="s">
        <v>304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44915</v>
      </c>
      <c r="B13" s="29">
        <v>539506</v>
      </c>
      <c r="C13" s="28" t="s">
        <v>1107</v>
      </c>
      <c r="D13" s="28" t="s">
        <v>1059</v>
      </c>
      <c r="E13" s="28" t="s">
        <v>525</v>
      </c>
      <c r="F13" s="85">
        <v>516954</v>
      </c>
      <c r="G13" s="29">
        <v>2.0499999999999998</v>
      </c>
      <c r="H13" s="29" t="s">
        <v>304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44915</v>
      </c>
      <c r="B14" s="29">
        <v>538351</v>
      </c>
      <c r="C14" s="28" t="s">
        <v>1110</v>
      </c>
      <c r="D14" s="28" t="s">
        <v>1111</v>
      </c>
      <c r="E14" s="28" t="s">
        <v>525</v>
      </c>
      <c r="F14" s="85">
        <v>100000</v>
      </c>
      <c r="G14" s="29">
        <v>19.09</v>
      </c>
      <c r="H14" s="29" t="s">
        <v>304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44915</v>
      </c>
      <c r="B15" s="29">
        <v>538351</v>
      </c>
      <c r="C15" s="28" t="s">
        <v>1110</v>
      </c>
      <c r="D15" s="28" t="s">
        <v>1112</v>
      </c>
      <c r="E15" s="28" t="s">
        <v>526</v>
      </c>
      <c r="F15" s="85">
        <v>70000</v>
      </c>
      <c r="G15" s="29">
        <v>19.14</v>
      </c>
      <c r="H15" s="29" t="s">
        <v>304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44915</v>
      </c>
      <c r="B16" s="29">
        <v>538351</v>
      </c>
      <c r="C16" s="28" t="s">
        <v>1110</v>
      </c>
      <c r="D16" s="28" t="s">
        <v>1113</v>
      </c>
      <c r="E16" s="28" t="s">
        <v>525</v>
      </c>
      <c r="F16" s="85">
        <v>46987</v>
      </c>
      <c r="G16" s="29">
        <v>17.98</v>
      </c>
      <c r="H16" s="29" t="s">
        <v>304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44915</v>
      </c>
      <c r="B17" s="29">
        <v>538351</v>
      </c>
      <c r="C17" s="28" t="s">
        <v>1110</v>
      </c>
      <c r="D17" s="28" t="s">
        <v>1113</v>
      </c>
      <c r="E17" s="28" t="s">
        <v>526</v>
      </c>
      <c r="F17" s="85">
        <v>72087</v>
      </c>
      <c r="G17" s="29">
        <v>18.3</v>
      </c>
      <c r="H17" s="29" t="s">
        <v>304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44915</v>
      </c>
      <c r="B18" s="29">
        <v>511463</v>
      </c>
      <c r="C18" s="28" t="s">
        <v>1114</v>
      </c>
      <c r="D18" s="28" t="s">
        <v>1115</v>
      </c>
      <c r="E18" s="28" t="s">
        <v>526</v>
      </c>
      <c r="F18" s="85">
        <v>58162</v>
      </c>
      <c r="G18" s="29">
        <v>16.190000000000001</v>
      </c>
      <c r="H18" s="29" t="s">
        <v>304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44915</v>
      </c>
      <c r="B19" s="29">
        <v>531252</v>
      </c>
      <c r="C19" s="28" t="s">
        <v>1116</v>
      </c>
      <c r="D19" s="28" t="s">
        <v>1117</v>
      </c>
      <c r="E19" s="28" t="s">
        <v>526</v>
      </c>
      <c r="F19" s="85">
        <v>25221</v>
      </c>
      <c r="G19" s="29">
        <v>4.8099999999999996</v>
      </c>
      <c r="H19" s="29" t="s">
        <v>304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44915</v>
      </c>
      <c r="B20" s="29">
        <v>531252</v>
      </c>
      <c r="C20" s="28" t="s">
        <v>1116</v>
      </c>
      <c r="D20" s="28" t="s">
        <v>1118</v>
      </c>
      <c r="E20" s="28" t="s">
        <v>525</v>
      </c>
      <c r="F20" s="85">
        <v>20003</v>
      </c>
      <c r="G20" s="29">
        <v>4.8499999999999996</v>
      </c>
      <c r="H20" s="29" t="s">
        <v>304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44915</v>
      </c>
      <c r="B21" s="29">
        <v>526983</v>
      </c>
      <c r="C21" s="28" t="s">
        <v>1119</v>
      </c>
      <c r="D21" s="28" t="s">
        <v>1120</v>
      </c>
      <c r="E21" s="28" t="s">
        <v>526</v>
      </c>
      <c r="F21" s="85">
        <v>27000</v>
      </c>
      <c r="G21" s="29">
        <v>4.75</v>
      </c>
      <c r="H21" s="29" t="s">
        <v>304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44915</v>
      </c>
      <c r="B22" s="29">
        <v>539122</v>
      </c>
      <c r="C22" s="28" t="s">
        <v>1121</v>
      </c>
      <c r="D22" s="28" t="s">
        <v>1122</v>
      </c>
      <c r="E22" s="28" t="s">
        <v>526</v>
      </c>
      <c r="F22" s="85">
        <v>123500</v>
      </c>
      <c r="G22" s="29">
        <v>15.63</v>
      </c>
      <c r="H22" s="29" t="s">
        <v>304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44915</v>
      </c>
      <c r="B23" s="29">
        <v>522292</v>
      </c>
      <c r="C23" s="28" t="s">
        <v>1123</v>
      </c>
      <c r="D23" s="28" t="s">
        <v>1124</v>
      </c>
      <c r="E23" s="28" t="s">
        <v>526</v>
      </c>
      <c r="F23" s="85">
        <v>200000</v>
      </c>
      <c r="G23" s="29">
        <v>47.5</v>
      </c>
      <c r="H23" s="29" t="s">
        <v>304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44915</v>
      </c>
      <c r="B24" s="29">
        <v>522292</v>
      </c>
      <c r="C24" s="28" t="s">
        <v>1123</v>
      </c>
      <c r="D24" s="28" t="s">
        <v>1125</v>
      </c>
      <c r="E24" s="28" t="s">
        <v>525</v>
      </c>
      <c r="F24" s="85">
        <v>150000</v>
      </c>
      <c r="G24" s="29">
        <v>47.5</v>
      </c>
      <c r="H24" s="29" t="s">
        <v>304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44915</v>
      </c>
      <c r="B25" s="29">
        <v>539304</v>
      </c>
      <c r="C25" s="28" t="s">
        <v>1126</v>
      </c>
      <c r="D25" s="28" t="s">
        <v>1127</v>
      </c>
      <c r="E25" s="28" t="s">
        <v>526</v>
      </c>
      <c r="F25" s="85">
        <v>284463</v>
      </c>
      <c r="G25" s="29">
        <v>40.1</v>
      </c>
      <c r="H25" s="29" t="s">
        <v>304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44915</v>
      </c>
      <c r="B26" s="29">
        <v>532413</v>
      </c>
      <c r="C26" s="28" t="s">
        <v>1128</v>
      </c>
      <c r="D26" s="28" t="s">
        <v>1129</v>
      </c>
      <c r="E26" s="28" t="s">
        <v>526</v>
      </c>
      <c r="F26" s="85">
        <v>942514</v>
      </c>
      <c r="G26" s="29">
        <v>14.03</v>
      </c>
      <c r="H26" s="29" t="s">
        <v>304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44915</v>
      </c>
      <c r="B27" s="29">
        <v>532413</v>
      </c>
      <c r="C27" s="28" t="s">
        <v>1128</v>
      </c>
      <c r="D27" s="28" t="s">
        <v>1130</v>
      </c>
      <c r="E27" s="28" t="s">
        <v>526</v>
      </c>
      <c r="F27" s="85">
        <v>998000</v>
      </c>
      <c r="G27" s="29">
        <v>13.95</v>
      </c>
      <c r="H27" s="29" t="s">
        <v>304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44915</v>
      </c>
      <c r="B28" s="29">
        <v>532413</v>
      </c>
      <c r="C28" s="28" t="s">
        <v>1128</v>
      </c>
      <c r="D28" s="28" t="s">
        <v>1131</v>
      </c>
      <c r="E28" s="28" t="s">
        <v>526</v>
      </c>
      <c r="F28" s="85">
        <v>2700000</v>
      </c>
      <c r="G28" s="29">
        <v>13.95</v>
      </c>
      <c r="H28" s="29" t="s">
        <v>304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44915</v>
      </c>
      <c r="B29" s="29">
        <v>532413</v>
      </c>
      <c r="C29" s="28" t="s">
        <v>1128</v>
      </c>
      <c r="D29" s="28" t="s">
        <v>1132</v>
      </c>
      <c r="E29" s="28" t="s">
        <v>526</v>
      </c>
      <c r="F29" s="85">
        <v>107923</v>
      </c>
      <c r="G29" s="29">
        <v>13.98</v>
      </c>
      <c r="H29" s="29" t="s">
        <v>304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44915</v>
      </c>
      <c r="B30" s="29">
        <v>532413</v>
      </c>
      <c r="C30" s="28" t="s">
        <v>1128</v>
      </c>
      <c r="D30" s="28" t="s">
        <v>1133</v>
      </c>
      <c r="E30" s="28" t="s">
        <v>525</v>
      </c>
      <c r="F30" s="85">
        <v>646326</v>
      </c>
      <c r="G30" s="29">
        <v>13.96</v>
      </c>
      <c r="H30" s="29" t="s">
        <v>304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44915</v>
      </c>
      <c r="B31" s="29">
        <v>532413</v>
      </c>
      <c r="C31" s="28" t="s">
        <v>1128</v>
      </c>
      <c r="D31" s="28" t="s">
        <v>1132</v>
      </c>
      <c r="E31" s="28" t="s">
        <v>525</v>
      </c>
      <c r="F31" s="85">
        <v>794751</v>
      </c>
      <c r="G31" s="29">
        <v>13.96</v>
      </c>
      <c r="H31" s="29" t="s">
        <v>304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44915</v>
      </c>
      <c r="B32" s="29">
        <v>532413</v>
      </c>
      <c r="C32" s="28" t="s">
        <v>1128</v>
      </c>
      <c r="D32" s="28" t="s">
        <v>1033</v>
      </c>
      <c r="E32" s="28" t="s">
        <v>525</v>
      </c>
      <c r="F32" s="85">
        <v>625000</v>
      </c>
      <c r="G32" s="29">
        <v>14.05</v>
      </c>
      <c r="H32" s="29" t="s">
        <v>304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44915</v>
      </c>
      <c r="B33" s="29">
        <v>532413</v>
      </c>
      <c r="C33" s="28" t="s">
        <v>1128</v>
      </c>
      <c r="D33" s="28" t="s">
        <v>1081</v>
      </c>
      <c r="E33" s="28" t="s">
        <v>525</v>
      </c>
      <c r="F33" s="85">
        <v>2225300</v>
      </c>
      <c r="G33" s="29">
        <v>13.98</v>
      </c>
      <c r="H33" s="29" t="s">
        <v>304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44915</v>
      </c>
      <c r="B34" s="29">
        <v>532413</v>
      </c>
      <c r="C34" s="28" t="s">
        <v>1128</v>
      </c>
      <c r="D34" s="28" t="s">
        <v>1033</v>
      </c>
      <c r="E34" s="28" t="s">
        <v>526</v>
      </c>
      <c r="F34" s="85">
        <v>55000</v>
      </c>
      <c r="G34" s="29">
        <v>14.46</v>
      </c>
      <c r="H34" s="29" t="s">
        <v>304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44915</v>
      </c>
      <c r="B35" s="29">
        <v>532413</v>
      </c>
      <c r="C35" s="28" t="s">
        <v>1128</v>
      </c>
      <c r="D35" s="28" t="s">
        <v>1081</v>
      </c>
      <c r="E35" s="28" t="s">
        <v>526</v>
      </c>
      <c r="F35" s="85">
        <v>1279473</v>
      </c>
      <c r="G35" s="29">
        <v>14.13</v>
      </c>
      <c r="H35" s="29" t="s">
        <v>304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44915</v>
      </c>
      <c r="B36" s="29">
        <v>532413</v>
      </c>
      <c r="C36" s="28" t="s">
        <v>1128</v>
      </c>
      <c r="D36" s="28" t="s">
        <v>880</v>
      </c>
      <c r="E36" s="28" t="s">
        <v>526</v>
      </c>
      <c r="F36" s="85">
        <v>1000005</v>
      </c>
      <c r="G36" s="29">
        <v>13.96</v>
      </c>
      <c r="H36" s="29" t="s">
        <v>304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44915</v>
      </c>
      <c r="B37" s="29">
        <v>532413</v>
      </c>
      <c r="C37" s="28" t="s">
        <v>1128</v>
      </c>
      <c r="D37" s="28" t="s">
        <v>880</v>
      </c>
      <c r="E37" s="28" t="s">
        <v>525</v>
      </c>
      <c r="F37" s="85">
        <v>1000005</v>
      </c>
      <c r="G37" s="29">
        <v>13.95</v>
      </c>
      <c r="H37" s="29" t="s">
        <v>304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44915</v>
      </c>
      <c r="B38" s="29">
        <v>532413</v>
      </c>
      <c r="C38" s="28" t="s">
        <v>1128</v>
      </c>
      <c r="D38" s="28" t="s">
        <v>1027</v>
      </c>
      <c r="E38" s="28" t="s">
        <v>525</v>
      </c>
      <c r="F38" s="85">
        <v>617165</v>
      </c>
      <c r="G38" s="29">
        <v>14.23</v>
      </c>
      <c r="H38" s="29" t="s">
        <v>304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44915</v>
      </c>
      <c r="B39" s="29">
        <v>532413</v>
      </c>
      <c r="C39" s="28" t="s">
        <v>1128</v>
      </c>
      <c r="D39" s="28" t="s">
        <v>1027</v>
      </c>
      <c r="E39" s="28" t="s">
        <v>526</v>
      </c>
      <c r="F39" s="85">
        <v>760555</v>
      </c>
      <c r="G39" s="29">
        <v>14.15</v>
      </c>
      <c r="H39" s="29" t="s">
        <v>304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44915</v>
      </c>
      <c r="B40" s="29">
        <v>543709</v>
      </c>
      <c r="C40" s="28" t="s">
        <v>1134</v>
      </c>
      <c r="D40" s="28" t="s">
        <v>1028</v>
      </c>
      <c r="E40" s="28" t="s">
        <v>525</v>
      </c>
      <c r="F40" s="85">
        <v>60000</v>
      </c>
      <c r="G40" s="29">
        <v>59.85</v>
      </c>
      <c r="H40" s="29" t="s">
        <v>304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44915</v>
      </c>
      <c r="B41" s="29">
        <v>543709</v>
      </c>
      <c r="C41" s="28" t="s">
        <v>1134</v>
      </c>
      <c r="D41" s="28" t="s">
        <v>1135</v>
      </c>
      <c r="E41" s="28" t="s">
        <v>525</v>
      </c>
      <c r="F41" s="85">
        <v>52000</v>
      </c>
      <c r="G41" s="29">
        <v>57</v>
      </c>
      <c r="H41" s="29" t="s">
        <v>304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44915</v>
      </c>
      <c r="B42" s="29">
        <v>543709</v>
      </c>
      <c r="C42" s="28" t="s">
        <v>1134</v>
      </c>
      <c r="D42" s="28" t="s">
        <v>1136</v>
      </c>
      <c r="E42" s="28" t="s">
        <v>525</v>
      </c>
      <c r="F42" s="85">
        <v>60000</v>
      </c>
      <c r="G42" s="29">
        <v>59.85</v>
      </c>
      <c r="H42" s="29" t="s">
        <v>304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44915</v>
      </c>
      <c r="B43" s="29">
        <v>543709</v>
      </c>
      <c r="C43" s="28" t="s">
        <v>1134</v>
      </c>
      <c r="D43" s="28" t="s">
        <v>1137</v>
      </c>
      <c r="E43" s="28" t="s">
        <v>525</v>
      </c>
      <c r="F43" s="85">
        <v>52000</v>
      </c>
      <c r="G43" s="29">
        <v>57</v>
      </c>
      <c r="H43" s="29" t="s">
        <v>304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44915</v>
      </c>
      <c r="B44" s="29">
        <v>543709</v>
      </c>
      <c r="C44" s="28" t="s">
        <v>1134</v>
      </c>
      <c r="D44" s="28" t="s">
        <v>1061</v>
      </c>
      <c r="E44" s="28" t="s">
        <v>525</v>
      </c>
      <c r="F44" s="85">
        <v>52000</v>
      </c>
      <c r="G44" s="29">
        <v>59.85</v>
      </c>
      <c r="H44" s="29" t="s">
        <v>304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44915</v>
      </c>
      <c r="B45" s="29">
        <v>543709</v>
      </c>
      <c r="C45" s="28" t="s">
        <v>1134</v>
      </c>
      <c r="D45" s="28" t="s">
        <v>1138</v>
      </c>
      <c r="E45" s="28" t="s">
        <v>525</v>
      </c>
      <c r="F45" s="85">
        <v>52000</v>
      </c>
      <c r="G45" s="29">
        <v>59.85</v>
      </c>
      <c r="H45" s="29" t="s">
        <v>304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44915</v>
      </c>
      <c r="B46" s="29">
        <v>543324</v>
      </c>
      <c r="C46" s="28" t="s">
        <v>1139</v>
      </c>
      <c r="D46" s="28" t="s">
        <v>1140</v>
      </c>
      <c r="E46" s="28" t="s">
        <v>525</v>
      </c>
      <c r="F46" s="85">
        <v>259200</v>
      </c>
      <c r="G46" s="29">
        <v>94.75</v>
      </c>
      <c r="H46" s="29" t="s">
        <v>304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44915</v>
      </c>
      <c r="B47" s="29">
        <v>543324</v>
      </c>
      <c r="C47" s="28" t="s">
        <v>1139</v>
      </c>
      <c r="D47" s="28" t="s">
        <v>1141</v>
      </c>
      <c r="E47" s="28" t="s">
        <v>525</v>
      </c>
      <c r="F47" s="85">
        <v>288000</v>
      </c>
      <c r="G47" s="29">
        <v>94.41</v>
      </c>
      <c r="H47" s="29" t="s">
        <v>304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44915</v>
      </c>
      <c r="B48" s="29">
        <v>543324</v>
      </c>
      <c r="C48" s="28" t="s">
        <v>1139</v>
      </c>
      <c r="D48" s="28" t="s">
        <v>1142</v>
      </c>
      <c r="E48" s="28" t="s">
        <v>526</v>
      </c>
      <c r="F48" s="85">
        <v>72000</v>
      </c>
      <c r="G48" s="29">
        <v>92</v>
      </c>
      <c r="H48" s="29" t="s">
        <v>304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44915</v>
      </c>
      <c r="B49" s="29">
        <v>543324</v>
      </c>
      <c r="C49" s="28" t="s">
        <v>1139</v>
      </c>
      <c r="D49" s="28" t="s">
        <v>1143</v>
      </c>
      <c r="E49" s="28" t="s">
        <v>526</v>
      </c>
      <c r="F49" s="85">
        <v>108000</v>
      </c>
      <c r="G49" s="29">
        <v>94.75</v>
      </c>
      <c r="H49" s="29" t="s">
        <v>304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44915</v>
      </c>
      <c r="B50" s="29">
        <v>543324</v>
      </c>
      <c r="C50" s="28" t="s">
        <v>1139</v>
      </c>
      <c r="D50" s="28" t="s">
        <v>1144</v>
      </c>
      <c r="E50" s="28" t="s">
        <v>526</v>
      </c>
      <c r="F50" s="85">
        <v>338400</v>
      </c>
      <c r="G50" s="29">
        <v>94.75</v>
      </c>
      <c r="H50" s="29" t="s">
        <v>304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44915</v>
      </c>
      <c r="B51" s="29">
        <v>543372</v>
      </c>
      <c r="C51" s="28" t="s">
        <v>1062</v>
      </c>
      <c r="D51" s="28" t="s">
        <v>1145</v>
      </c>
      <c r="E51" s="28" t="s">
        <v>526</v>
      </c>
      <c r="F51" s="85">
        <v>10000</v>
      </c>
      <c r="G51" s="29">
        <v>95</v>
      </c>
      <c r="H51" s="29" t="s">
        <v>304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44915</v>
      </c>
      <c r="B52" s="29">
        <v>543372</v>
      </c>
      <c r="C52" s="28" t="s">
        <v>1062</v>
      </c>
      <c r="D52" s="28" t="s">
        <v>1146</v>
      </c>
      <c r="E52" s="28" t="s">
        <v>525</v>
      </c>
      <c r="F52" s="85">
        <v>10000</v>
      </c>
      <c r="G52" s="29">
        <v>95</v>
      </c>
      <c r="H52" s="29" t="s">
        <v>304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44915</v>
      </c>
      <c r="B53" s="29">
        <v>540936</v>
      </c>
      <c r="C53" s="28" t="s">
        <v>1016</v>
      </c>
      <c r="D53" s="28" t="s">
        <v>1017</v>
      </c>
      <c r="E53" s="28" t="s">
        <v>526</v>
      </c>
      <c r="F53" s="85">
        <v>60567</v>
      </c>
      <c r="G53" s="29">
        <v>18.41</v>
      </c>
      <c r="H53" s="29" t="s">
        <v>304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44915</v>
      </c>
      <c r="B54" s="29">
        <v>540936</v>
      </c>
      <c r="C54" s="28" t="s">
        <v>1016</v>
      </c>
      <c r="D54" s="28" t="s">
        <v>1017</v>
      </c>
      <c r="E54" s="28" t="s">
        <v>525</v>
      </c>
      <c r="F54" s="85">
        <v>38259</v>
      </c>
      <c r="G54" s="29">
        <v>18.16</v>
      </c>
      <c r="H54" s="29" t="s">
        <v>304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44915</v>
      </c>
      <c r="B55" s="29">
        <v>539228</v>
      </c>
      <c r="C55" s="28" t="s">
        <v>1063</v>
      </c>
      <c r="D55" s="28" t="s">
        <v>1147</v>
      </c>
      <c r="E55" s="28" t="s">
        <v>526</v>
      </c>
      <c r="F55" s="85">
        <v>1603798</v>
      </c>
      <c r="G55" s="29">
        <v>18.190000000000001</v>
      </c>
      <c r="H55" s="29" t="s">
        <v>304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44915</v>
      </c>
      <c r="B56" s="29">
        <v>539228</v>
      </c>
      <c r="C56" s="28" t="s">
        <v>1063</v>
      </c>
      <c r="D56" s="28" t="s">
        <v>1060</v>
      </c>
      <c r="E56" s="28" t="s">
        <v>526</v>
      </c>
      <c r="F56" s="85">
        <v>543358</v>
      </c>
      <c r="G56" s="29">
        <v>17.940000000000001</v>
      </c>
      <c r="H56" s="29" t="s">
        <v>304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44915</v>
      </c>
      <c r="B57" s="29">
        <v>539228</v>
      </c>
      <c r="C57" s="28" t="s">
        <v>1063</v>
      </c>
      <c r="D57" s="28" t="s">
        <v>1060</v>
      </c>
      <c r="E57" s="28" t="s">
        <v>525</v>
      </c>
      <c r="F57" s="85">
        <v>542761</v>
      </c>
      <c r="G57" s="29">
        <v>18.149999999999999</v>
      </c>
      <c r="H57" s="29" t="s">
        <v>304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44915</v>
      </c>
      <c r="B58" s="29">
        <v>541973</v>
      </c>
      <c r="C58" s="28" t="s">
        <v>1148</v>
      </c>
      <c r="D58" s="28" t="s">
        <v>1149</v>
      </c>
      <c r="E58" s="28" t="s">
        <v>526</v>
      </c>
      <c r="F58" s="85">
        <v>33000</v>
      </c>
      <c r="G58" s="29">
        <v>32</v>
      </c>
      <c r="H58" s="29" t="s">
        <v>304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44915</v>
      </c>
      <c r="B59" s="29">
        <v>505523</v>
      </c>
      <c r="C59" s="28" t="s">
        <v>1064</v>
      </c>
      <c r="D59" s="28" t="s">
        <v>1150</v>
      </c>
      <c r="E59" s="28" t="s">
        <v>526</v>
      </c>
      <c r="F59" s="85">
        <v>911695</v>
      </c>
      <c r="G59" s="29">
        <v>2.87</v>
      </c>
      <c r="H59" s="29" t="s">
        <v>304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44915</v>
      </c>
      <c r="B60" s="29">
        <v>505523</v>
      </c>
      <c r="C60" s="28" t="s">
        <v>1064</v>
      </c>
      <c r="D60" s="28" t="s">
        <v>1059</v>
      </c>
      <c r="E60" s="28" t="s">
        <v>526</v>
      </c>
      <c r="F60" s="85">
        <v>750000</v>
      </c>
      <c r="G60" s="29">
        <v>2.87</v>
      </c>
      <c r="H60" s="29" t="s">
        <v>304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44915</v>
      </c>
      <c r="B61" s="29">
        <v>541337</v>
      </c>
      <c r="C61" s="28" t="s">
        <v>1151</v>
      </c>
      <c r="D61" s="28" t="s">
        <v>1152</v>
      </c>
      <c r="E61" s="28" t="s">
        <v>525</v>
      </c>
      <c r="F61" s="85">
        <v>9000</v>
      </c>
      <c r="G61" s="29">
        <v>3.73</v>
      </c>
      <c r="H61" s="29" t="s">
        <v>304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44915</v>
      </c>
      <c r="B62" s="29">
        <v>541337</v>
      </c>
      <c r="C62" s="28" t="s">
        <v>1151</v>
      </c>
      <c r="D62" s="28" t="s">
        <v>1152</v>
      </c>
      <c r="E62" s="28" t="s">
        <v>526</v>
      </c>
      <c r="F62" s="85">
        <v>75000</v>
      </c>
      <c r="G62" s="29">
        <v>3.59</v>
      </c>
      <c r="H62" s="29" t="s">
        <v>304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44915</v>
      </c>
      <c r="B63" s="29">
        <v>539767</v>
      </c>
      <c r="C63" s="28" t="s">
        <v>1153</v>
      </c>
      <c r="D63" s="28" t="s">
        <v>1154</v>
      </c>
      <c r="E63" s="28" t="s">
        <v>526</v>
      </c>
      <c r="F63" s="85">
        <v>18000</v>
      </c>
      <c r="G63" s="29">
        <v>20.96</v>
      </c>
      <c r="H63" s="29" t="s">
        <v>304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44915</v>
      </c>
      <c r="B64" s="29">
        <v>539767</v>
      </c>
      <c r="C64" s="28" t="s">
        <v>1153</v>
      </c>
      <c r="D64" s="28" t="s">
        <v>1155</v>
      </c>
      <c r="E64" s="28" t="s">
        <v>525</v>
      </c>
      <c r="F64" s="85">
        <v>24187</v>
      </c>
      <c r="G64" s="29">
        <v>21.03</v>
      </c>
      <c r="H64" s="29" t="s">
        <v>304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44915</v>
      </c>
      <c r="B65" s="29">
        <v>531465</v>
      </c>
      <c r="C65" s="28" t="s">
        <v>1065</v>
      </c>
      <c r="D65" s="28" t="s">
        <v>880</v>
      </c>
      <c r="E65" s="28" t="s">
        <v>526</v>
      </c>
      <c r="F65" s="85">
        <v>1000000</v>
      </c>
      <c r="G65" s="29">
        <v>1.4</v>
      </c>
      <c r="H65" s="29" t="s">
        <v>304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44915</v>
      </c>
      <c r="B66" s="29">
        <v>530095</v>
      </c>
      <c r="C66" s="28" t="s">
        <v>1156</v>
      </c>
      <c r="D66" s="28" t="s">
        <v>1061</v>
      </c>
      <c r="E66" s="28" t="s">
        <v>526</v>
      </c>
      <c r="F66" s="85">
        <v>18814</v>
      </c>
      <c r="G66" s="29">
        <v>38.450000000000003</v>
      </c>
      <c r="H66" s="29" t="s">
        <v>304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44915</v>
      </c>
      <c r="B67" s="29">
        <v>530095</v>
      </c>
      <c r="C67" s="28" t="s">
        <v>1156</v>
      </c>
      <c r="D67" s="28" t="s">
        <v>1061</v>
      </c>
      <c r="E67" s="28" t="s">
        <v>525</v>
      </c>
      <c r="F67" s="85">
        <v>17020</v>
      </c>
      <c r="G67" s="29">
        <v>39.6</v>
      </c>
      <c r="H67" s="29" t="s">
        <v>304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44915</v>
      </c>
      <c r="B68" s="29">
        <v>543171</v>
      </c>
      <c r="C68" s="28" t="s">
        <v>1157</v>
      </c>
      <c r="D68" s="28" t="s">
        <v>1158</v>
      </c>
      <c r="E68" s="28" t="s">
        <v>525</v>
      </c>
      <c r="F68" s="85">
        <v>448200</v>
      </c>
      <c r="G68" s="29">
        <v>45</v>
      </c>
      <c r="H68" s="29" t="s">
        <v>304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44915</v>
      </c>
      <c r="B69" s="29">
        <v>538923</v>
      </c>
      <c r="C69" s="28" t="s">
        <v>1159</v>
      </c>
      <c r="D69" s="28" t="s">
        <v>1160</v>
      </c>
      <c r="E69" s="28" t="s">
        <v>525</v>
      </c>
      <c r="F69" s="85">
        <v>25000</v>
      </c>
      <c r="G69" s="29">
        <v>94.34</v>
      </c>
      <c r="H69" s="29" t="s">
        <v>304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44915</v>
      </c>
      <c r="B70" s="29">
        <v>538923</v>
      </c>
      <c r="C70" s="28" t="s">
        <v>1159</v>
      </c>
      <c r="D70" s="28" t="s">
        <v>1161</v>
      </c>
      <c r="E70" s="28" t="s">
        <v>526</v>
      </c>
      <c r="F70" s="85">
        <v>26000</v>
      </c>
      <c r="G70" s="29">
        <v>94.34</v>
      </c>
      <c r="H70" s="29" t="s">
        <v>304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44915</v>
      </c>
      <c r="B71" s="29">
        <v>511447</v>
      </c>
      <c r="C71" s="28" t="s">
        <v>1162</v>
      </c>
      <c r="D71" s="28" t="s">
        <v>880</v>
      </c>
      <c r="E71" s="28" t="s">
        <v>525</v>
      </c>
      <c r="F71" s="85">
        <v>192000</v>
      </c>
      <c r="G71" s="29">
        <v>33.4</v>
      </c>
      <c r="H71" s="29" t="s">
        <v>304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44915</v>
      </c>
      <c r="B72" s="29">
        <v>511447</v>
      </c>
      <c r="C72" s="28" t="s">
        <v>1162</v>
      </c>
      <c r="D72" s="28" t="s">
        <v>1163</v>
      </c>
      <c r="E72" s="28" t="s">
        <v>526</v>
      </c>
      <c r="F72" s="85">
        <v>92110</v>
      </c>
      <c r="G72" s="29">
        <v>34.549999999999997</v>
      </c>
      <c r="H72" s="29" t="s">
        <v>304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44915</v>
      </c>
      <c r="B73" s="29">
        <v>511447</v>
      </c>
      <c r="C73" s="28" t="s">
        <v>1162</v>
      </c>
      <c r="D73" s="28" t="s">
        <v>1163</v>
      </c>
      <c r="E73" s="28" t="s">
        <v>525</v>
      </c>
      <c r="F73" s="85">
        <v>79636</v>
      </c>
      <c r="G73" s="29">
        <v>33.909999999999997</v>
      </c>
      <c r="H73" s="29" t="s">
        <v>304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44915</v>
      </c>
      <c r="B74" s="29">
        <v>539278</v>
      </c>
      <c r="C74" s="28" t="s">
        <v>1066</v>
      </c>
      <c r="D74" s="28" t="s">
        <v>1081</v>
      </c>
      <c r="E74" s="28" t="s">
        <v>525</v>
      </c>
      <c r="F74" s="85">
        <v>115000</v>
      </c>
      <c r="G74" s="29">
        <v>4.93</v>
      </c>
      <c r="H74" s="29" t="s">
        <v>304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44915</v>
      </c>
      <c r="B75" s="29">
        <v>539278</v>
      </c>
      <c r="C75" s="28" t="s">
        <v>1066</v>
      </c>
      <c r="D75" s="28" t="s">
        <v>1081</v>
      </c>
      <c r="E75" s="28" t="s">
        <v>526</v>
      </c>
      <c r="F75" s="85">
        <v>240000</v>
      </c>
      <c r="G75" s="29">
        <v>4.95</v>
      </c>
      <c r="H75" s="29" t="s">
        <v>304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44915</v>
      </c>
      <c r="B76" s="29">
        <v>539985</v>
      </c>
      <c r="C76" s="28" t="s">
        <v>1032</v>
      </c>
      <c r="D76" s="28" t="s">
        <v>1164</v>
      </c>
      <c r="E76" s="28" t="s">
        <v>526</v>
      </c>
      <c r="F76" s="85">
        <v>48000</v>
      </c>
      <c r="G76" s="29">
        <v>19</v>
      </c>
      <c r="H76" s="29" t="s">
        <v>304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44915</v>
      </c>
      <c r="B77" s="29">
        <v>539040</v>
      </c>
      <c r="C77" s="28" t="s">
        <v>1068</v>
      </c>
      <c r="D77" s="28" t="s">
        <v>1069</v>
      </c>
      <c r="E77" s="28" t="s">
        <v>525</v>
      </c>
      <c r="F77" s="85">
        <v>32186</v>
      </c>
      <c r="G77" s="29">
        <v>22.15</v>
      </c>
      <c r="H77" s="29" t="s">
        <v>304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44915</v>
      </c>
      <c r="B78" s="29">
        <v>532035</v>
      </c>
      <c r="C78" s="28" t="s">
        <v>1070</v>
      </c>
      <c r="D78" s="28" t="s">
        <v>1084</v>
      </c>
      <c r="E78" s="28" t="s">
        <v>526</v>
      </c>
      <c r="F78" s="85">
        <v>150000</v>
      </c>
      <c r="G78" s="29">
        <v>58.04</v>
      </c>
      <c r="H78" s="29" t="s">
        <v>304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44915</v>
      </c>
      <c r="B79" s="29">
        <v>532035</v>
      </c>
      <c r="C79" s="28" t="s">
        <v>1070</v>
      </c>
      <c r="D79" s="28" t="s">
        <v>1165</v>
      </c>
      <c r="E79" s="28" t="s">
        <v>525</v>
      </c>
      <c r="F79" s="85">
        <v>75000</v>
      </c>
      <c r="G79" s="29">
        <v>58.23</v>
      </c>
      <c r="H79" s="29" t="s">
        <v>304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44915</v>
      </c>
      <c r="B80" s="29" t="s">
        <v>1166</v>
      </c>
      <c r="C80" s="28" t="s">
        <v>1167</v>
      </c>
      <c r="D80" s="28" t="s">
        <v>1168</v>
      </c>
      <c r="E80" s="28" t="s">
        <v>525</v>
      </c>
      <c r="F80" s="85">
        <v>7465067</v>
      </c>
      <c r="G80" s="29">
        <v>18.97</v>
      </c>
      <c r="H80" s="29" t="s">
        <v>796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44915</v>
      </c>
      <c r="B81" s="29" t="s">
        <v>1166</v>
      </c>
      <c r="C81" s="28" t="s">
        <v>1167</v>
      </c>
      <c r="D81" s="28" t="s">
        <v>1169</v>
      </c>
      <c r="E81" s="28" t="s">
        <v>525</v>
      </c>
      <c r="F81" s="85">
        <v>7332888</v>
      </c>
      <c r="G81" s="29">
        <v>18.899999999999999</v>
      </c>
      <c r="H81" s="29" t="s">
        <v>796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44915</v>
      </c>
      <c r="B82" s="29" t="s">
        <v>1170</v>
      </c>
      <c r="C82" s="28" t="s">
        <v>1171</v>
      </c>
      <c r="D82" s="28" t="s">
        <v>1019</v>
      </c>
      <c r="E82" s="28" t="s">
        <v>525</v>
      </c>
      <c r="F82" s="85">
        <v>66000</v>
      </c>
      <c r="G82" s="29">
        <v>96.5</v>
      </c>
      <c r="H82" s="29" t="s">
        <v>796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44915</v>
      </c>
      <c r="B83" s="29" t="s">
        <v>1128</v>
      </c>
      <c r="C83" s="28" t="s">
        <v>1172</v>
      </c>
      <c r="D83" s="28" t="s">
        <v>1113</v>
      </c>
      <c r="E83" s="28" t="s">
        <v>525</v>
      </c>
      <c r="F83" s="85">
        <v>915289</v>
      </c>
      <c r="G83" s="29">
        <v>14.16</v>
      </c>
      <c r="H83" s="29" t="s">
        <v>796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44915</v>
      </c>
      <c r="B84" s="29" t="s">
        <v>1128</v>
      </c>
      <c r="C84" s="28" t="s">
        <v>1172</v>
      </c>
      <c r="D84" s="28" t="s">
        <v>1173</v>
      </c>
      <c r="E84" s="28" t="s">
        <v>525</v>
      </c>
      <c r="F84" s="85">
        <v>107923</v>
      </c>
      <c r="G84" s="29">
        <v>13.95</v>
      </c>
      <c r="H84" s="29" t="s">
        <v>796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44915</v>
      </c>
      <c r="B85" s="29" t="s">
        <v>1128</v>
      </c>
      <c r="C85" s="28" t="s">
        <v>1172</v>
      </c>
      <c r="D85" s="28" t="s">
        <v>880</v>
      </c>
      <c r="E85" s="28" t="s">
        <v>525</v>
      </c>
      <c r="F85" s="85">
        <v>1619037</v>
      </c>
      <c r="G85" s="29">
        <v>13.9</v>
      </c>
      <c r="H85" s="29" t="s">
        <v>796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44915</v>
      </c>
      <c r="B86" s="29" t="s">
        <v>1128</v>
      </c>
      <c r="C86" s="28" t="s">
        <v>1172</v>
      </c>
      <c r="D86" s="28" t="s">
        <v>1090</v>
      </c>
      <c r="E86" s="28" t="s">
        <v>525</v>
      </c>
      <c r="F86" s="85">
        <v>1636492</v>
      </c>
      <c r="G86" s="29">
        <v>14</v>
      </c>
      <c r="H86" s="29" t="s">
        <v>796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44915</v>
      </c>
      <c r="B87" s="29" t="s">
        <v>1128</v>
      </c>
      <c r="C87" s="28" t="s">
        <v>1172</v>
      </c>
      <c r="D87" s="28" t="s">
        <v>1081</v>
      </c>
      <c r="E87" s="28" t="s">
        <v>525</v>
      </c>
      <c r="F87" s="85">
        <v>5190516</v>
      </c>
      <c r="G87" s="29">
        <v>14.13</v>
      </c>
      <c r="H87" s="29" t="s">
        <v>796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44915</v>
      </c>
      <c r="B88" s="29" t="s">
        <v>1128</v>
      </c>
      <c r="C88" s="28" t="s">
        <v>1172</v>
      </c>
      <c r="D88" s="28" t="s">
        <v>1080</v>
      </c>
      <c r="E88" s="28" t="s">
        <v>525</v>
      </c>
      <c r="F88" s="85">
        <v>893117</v>
      </c>
      <c r="G88" s="29">
        <v>14.45</v>
      </c>
      <c r="H88" s="29" t="s">
        <v>796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44915</v>
      </c>
      <c r="B89" s="29" t="s">
        <v>1128</v>
      </c>
      <c r="C89" s="28" t="s">
        <v>1172</v>
      </c>
      <c r="D89" s="28" t="s">
        <v>1018</v>
      </c>
      <c r="E89" s="28" t="s">
        <v>525</v>
      </c>
      <c r="F89" s="85">
        <v>1645883</v>
      </c>
      <c r="G89" s="29">
        <v>13.97</v>
      </c>
      <c r="H89" s="29" t="s">
        <v>796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44915</v>
      </c>
      <c r="B90" s="29" t="s">
        <v>1128</v>
      </c>
      <c r="C90" s="28" t="s">
        <v>1172</v>
      </c>
      <c r="D90" s="28" t="s">
        <v>1067</v>
      </c>
      <c r="E90" s="28" t="s">
        <v>525</v>
      </c>
      <c r="F90" s="85">
        <v>813832</v>
      </c>
      <c r="G90" s="29">
        <v>13.95</v>
      </c>
      <c r="H90" s="29" t="s">
        <v>796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44915</v>
      </c>
      <c r="B91" s="29" t="s">
        <v>1128</v>
      </c>
      <c r="C91" s="28" t="s">
        <v>1172</v>
      </c>
      <c r="D91" s="28" t="s">
        <v>1129</v>
      </c>
      <c r="E91" s="28" t="s">
        <v>525</v>
      </c>
      <c r="F91" s="85">
        <v>6693060</v>
      </c>
      <c r="G91" s="29">
        <v>13.9</v>
      </c>
      <c r="H91" s="29" t="s">
        <v>796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44915</v>
      </c>
      <c r="B92" s="29" t="s">
        <v>1174</v>
      </c>
      <c r="C92" s="28" t="s">
        <v>1175</v>
      </c>
      <c r="D92" s="28" t="s">
        <v>1176</v>
      </c>
      <c r="E92" s="28" t="s">
        <v>525</v>
      </c>
      <c r="F92" s="85">
        <v>24774</v>
      </c>
      <c r="G92" s="29">
        <v>21.91</v>
      </c>
      <c r="H92" s="29" t="s">
        <v>796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44915</v>
      </c>
      <c r="B93" s="29" t="s">
        <v>1177</v>
      </c>
      <c r="C93" s="28" t="s">
        <v>1178</v>
      </c>
      <c r="D93" s="28" t="s">
        <v>1179</v>
      </c>
      <c r="E93" s="28" t="s">
        <v>525</v>
      </c>
      <c r="F93" s="85">
        <v>253326</v>
      </c>
      <c r="G93" s="29">
        <v>18.61</v>
      </c>
      <c r="H93" s="29" t="s">
        <v>796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44915</v>
      </c>
      <c r="B94" s="29" t="s">
        <v>1180</v>
      </c>
      <c r="C94" s="28" t="s">
        <v>1181</v>
      </c>
      <c r="D94" s="28" t="s">
        <v>1182</v>
      </c>
      <c r="E94" s="28" t="s">
        <v>525</v>
      </c>
      <c r="F94" s="85">
        <v>155000</v>
      </c>
      <c r="G94" s="29">
        <v>19.86</v>
      </c>
      <c r="H94" s="29" t="s">
        <v>796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44915</v>
      </c>
      <c r="B95" s="29" t="s">
        <v>1180</v>
      </c>
      <c r="C95" s="28" t="s">
        <v>1181</v>
      </c>
      <c r="D95" s="28" t="s">
        <v>1183</v>
      </c>
      <c r="E95" s="28" t="s">
        <v>525</v>
      </c>
      <c r="F95" s="85">
        <v>4455</v>
      </c>
      <c r="G95" s="29">
        <v>19.78</v>
      </c>
      <c r="H95" s="29" t="s">
        <v>796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44915</v>
      </c>
      <c r="B96" s="29" t="s">
        <v>1184</v>
      </c>
      <c r="C96" s="28" t="s">
        <v>1185</v>
      </c>
      <c r="D96" s="28" t="s">
        <v>1186</v>
      </c>
      <c r="E96" s="28" t="s">
        <v>525</v>
      </c>
      <c r="F96" s="85">
        <v>90000</v>
      </c>
      <c r="G96" s="29">
        <v>41.59</v>
      </c>
      <c r="H96" s="29" t="s">
        <v>796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44915</v>
      </c>
      <c r="B97" s="29" t="s">
        <v>1049</v>
      </c>
      <c r="C97" s="28" t="s">
        <v>1050</v>
      </c>
      <c r="D97" s="28" t="s">
        <v>899</v>
      </c>
      <c r="E97" s="28" t="s">
        <v>525</v>
      </c>
      <c r="F97" s="85">
        <v>2662835</v>
      </c>
      <c r="G97" s="29">
        <v>79.23</v>
      </c>
      <c r="H97" s="29" t="s">
        <v>796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44915</v>
      </c>
      <c r="B98" s="29" t="s">
        <v>1085</v>
      </c>
      <c r="C98" s="28" t="s">
        <v>1086</v>
      </c>
      <c r="D98" s="28" t="s">
        <v>1187</v>
      </c>
      <c r="E98" s="28" t="s">
        <v>525</v>
      </c>
      <c r="F98" s="85">
        <v>43502</v>
      </c>
      <c r="G98" s="29">
        <v>27.26</v>
      </c>
      <c r="H98" s="29" t="s">
        <v>796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44915</v>
      </c>
      <c r="B99" s="29" t="s">
        <v>1085</v>
      </c>
      <c r="C99" s="28" t="s">
        <v>1086</v>
      </c>
      <c r="D99" s="28" t="s">
        <v>1188</v>
      </c>
      <c r="E99" s="28" t="s">
        <v>525</v>
      </c>
      <c r="F99" s="85">
        <v>24000</v>
      </c>
      <c r="G99" s="29">
        <v>28.01</v>
      </c>
      <c r="H99" s="29" t="s">
        <v>796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44915</v>
      </c>
      <c r="B100" s="29" t="s">
        <v>1085</v>
      </c>
      <c r="C100" s="28" t="s">
        <v>1086</v>
      </c>
      <c r="D100" s="28" t="s">
        <v>1189</v>
      </c>
      <c r="E100" s="28" t="s">
        <v>525</v>
      </c>
      <c r="F100" s="85">
        <v>82335</v>
      </c>
      <c r="G100" s="29">
        <v>27.41</v>
      </c>
      <c r="H100" s="29" t="s">
        <v>796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44915</v>
      </c>
      <c r="B101" s="29" t="s">
        <v>1085</v>
      </c>
      <c r="C101" s="28" t="s">
        <v>1086</v>
      </c>
      <c r="D101" s="28" t="s">
        <v>1088</v>
      </c>
      <c r="E101" s="28" t="s">
        <v>525</v>
      </c>
      <c r="F101" s="85">
        <v>65000</v>
      </c>
      <c r="G101" s="29">
        <v>27.74</v>
      </c>
      <c r="H101" s="29" t="s">
        <v>796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44915</v>
      </c>
      <c r="B102" s="29" t="s">
        <v>1071</v>
      </c>
      <c r="C102" s="28" t="s">
        <v>1072</v>
      </c>
      <c r="D102" s="28" t="s">
        <v>899</v>
      </c>
      <c r="E102" s="28" t="s">
        <v>525</v>
      </c>
      <c r="F102" s="85">
        <v>66451</v>
      </c>
      <c r="G102" s="29">
        <v>424.58</v>
      </c>
      <c r="H102" s="29" t="s">
        <v>796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44915</v>
      </c>
      <c r="B103" s="29" t="s">
        <v>1190</v>
      </c>
      <c r="C103" s="28" t="s">
        <v>1191</v>
      </c>
      <c r="D103" s="28" t="s">
        <v>1192</v>
      </c>
      <c r="E103" s="28" t="s">
        <v>525</v>
      </c>
      <c r="F103" s="85">
        <v>92000</v>
      </c>
      <c r="G103" s="29">
        <v>44.33</v>
      </c>
      <c r="H103" s="29" t="s">
        <v>796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44915</v>
      </c>
      <c r="B104" s="29" t="s">
        <v>1193</v>
      </c>
      <c r="C104" s="28" t="s">
        <v>1194</v>
      </c>
      <c r="D104" s="28" t="s">
        <v>1195</v>
      </c>
      <c r="E104" s="28" t="s">
        <v>525</v>
      </c>
      <c r="F104" s="85">
        <v>56000</v>
      </c>
      <c r="G104" s="29">
        <v>41.13</v>
      </c>
      <c r="H104" s="29" t="s">
        <v>796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44915</v>
      </c>
      <c r="B105" s="29" t="s">
        <v>756</v>
      </c>
      <c r="C105" s="28" t="s">
        <v>1196</v>
      </c>
      <c r="D105" s="28" t="s">
        <v>1020</v>
      </c>
      <c r="E105" s="28" t="s">
        <v>525</v>
      </c>
      <c r="F105" s="85">
        <v>200255</v>
      </c>
      <c r="G105" s="29">
        <v>726.94</v>
      </c>
      <c r="H105" s="29" t="s">
        <v>796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44915</v>
      </c>
      <c r="B106" s="29" t="s">
        <v>756</v>
      </c>
      <c r="C106" s="28" t="s">
        <v>1196</v>
      </c>
      <c r="D106" s="28" t="s">
        <v>899</v>
      </c>
      <c r="E106" s="28" t="s">
        <v>525</v>
      </c>
      <c r="F106" s="85">
        <v>180191</v>
      </c>
      <c r="G106" s="29">
        <v>727.38</v>
      </c>
      <c r="H106" s="29" t="s">
        <v>796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44915</v>
      </c>
      <c r="B107" s="29" t="s">
        <v>1082</v>
      </c>
      <c r="C107" s="28" t="s">
        <v>1089</v>
      </c>
      <c r="D107" s="28" t="s">
        <v>1197</v>
      </c>
      <c r="E107" s="28" t="s">
        <v>525</v>
      </c>
      <c r="F107" s="85">
        <v>600000</v>
      </c>
      <c r="G107" s="29">
        <v>30.79</v>
      </c>
      <c r="H107" s="29" t="s">
        <v>796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44915</v>
      </c>
      <c r="B108" s="29" t="s">
        <v>1082</v>
      </c>
      <c r="C108" s="28" t="s">
        <v>1089</v>
      </c>
      <c r="D108" s="28" t="s">
        <v>880</v>
      </c>
      <c r="E108" s="28" t="s">
        <v>525</v>
      </c>
      <c r="F108" s="85">
        <v>815001</v>
      </c>
      <c r="G108" s="29">
        <v>29.8</v>
      </c>
      <c r="H108" s="29" t="s">
        <v>796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44915</v>
      </c>
      <c r="B109" s="29" t="s">
        <v>1082</v>
      </c>
      <c r="C109" s="28" t="s">
        <v>1089</v>
      </c>
      <c r="D109" s="28" t="s">
        <v>1018</v>
      </c>
      <c r="E109" s="28" t="s">
        <v>525</v>
      </c>
      <c r="F109" s="85">
        <v>700053</v>
      </c>
      <c r="G109" s="29">
        <v>29.8</v>
      </c>
      <c r="H109" s="29" t="s">
        <v>796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44915</v>
      </c>
      <c r="B110" s="29" t="s">
        <v>1198</v>
      </c>
      <c r="C110" s="28" t="s">
        <v>1199</v>
      </c>
      <c r="D110" s="28" t="s">
        <v>1176</v>
      </c>
      <c r="E110" s="28" t="s">
        <v>525</v>
      </c>
      <c r="F110" s="85">
        <v>164617</v>
      </c>
      <c r="G110" s="29">
        <v>128.09</v>
      </c>
      <c r="H110" s="29" t="s">
        <v>796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44915</v>
      </c>
      <c r="B111" s="29" t="s">
        <v>1091</v>
      </c>
      <c r="C111" s="28" t="s">
        <v>1092</v>
      </c>
      <c r="D111" s="28" t="s">
        <v>1093</v>
      </c>
      <c r="E111" s="28" t="s">
        <v>525</v>
      </c>
      <c r="F111" s="85">
        <v>146266</v>
      </c>
      <c r="G111" s="29">
        <v>46.37</v>
      </c>
      <c r="H111" s="29" t="s">
        <v>796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44915</v>
      </c>
      <c r="B112" s="29" t="s">
        <v>1200</v>
      </c>
      <c r="C112" s="28" t="s">
        <v>1201</v>
      </c>
      <c r="D112" s="28" t="s">
        <v>899</v>
      </c>
      <c r="E112" s="28" t="s">
        <v>525</v>
      </c>
      <c r="F112" s="85">
        <v>1323638</v>
      </c>
      <c r="G112" s="29">
        <v>78.62</v>
      </c>
      <c r="H112" s="29" t="s">
        <v>796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44915</v>
      </c>
      <c r="B113" s="29" t="s">
        <v>482</v>
      </c>
      <c r="C113" s="28" t="s">
        <v>1094</v>
      </c>
      <c r="D113" s="28" t="s">
        <v>1169</v>
      </c>
      <c r="E113" s="28" t="s">
        <v>525</v>
      </c>
      <c r="F113" s="85">
        <v>60459171</v>
      </c>
      <c r="G113" s="29">
        <v>11.63</v>
      </c>
      <c r="H113" s="29" t="s">
        <v>796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44915</v>
      </c>
      <c r="B114" s="29" t="s">
        <v>482</v>
      </c>
      <c r="C114" s="28" t="s">
        <v>1094</v>
      </c>
      <c r="D114" s="28" t="s">
        <v>1095</v>
      </c>
      <c r="E114" s="28" t="s">
        <v>525</v>
      </c>
      <c r="F114" s="85">
        <v>51659675</v>
      </c>
      <c r="G114" s="29">
        <v>11.72</v>
      </c>
      <c r="H114" s="29" t="s">
        <v>796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44915</v>
      </c>
      <c r="B115" s="29" t="s">
        <v>1202</v>
      </c>
      <c r="C115" s="28" t="s">
        <v>1203</v>
      </c>
      <c r="D115" s="28" t="s">
        <v>1204</v>
      </c>
      <c r="E115" s="28" t="s">
        <v>525</v>
      </c>
      <c r="F115" s="85">
        <v>500000</v>
      </c>
      <c r="G115" s="29">
        <v>22</v>
      </c>
      <c r="H115" s="29" t="s">
        <v>796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44915</v>
      </c>
      <c r="B116" s="29" t="s">
        <v>1205</v>
      </c>
      <c r="C116" s="28" t="s">
        <v>1206</v>
      </c>
      <c r="D116" s="28" t="s">
        <v>1207</v>
      </c>
      <c r="E116" s="28" t="s">
        <v>525</v>
      </c>
      <c r="F116" s="85">
        <v>414412</v>
      </c>
      <c r="G116" s="29">
        <v>77.260000000000005</v>
      </c>
      <c r="H116" s="29" t="s">
        <v>796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44915</v>
      </c>
      <c r="B117" s="29" t="s">
        <v>1208</v>
      </c>
      <c r="C117" s="28" t="s">
        <v>1209</v>
      </c>
      <c r="D117" s="28" t="s">
        <v>1210</v>
      </c>
      <c r="E117" s="28" t="s">
        <v>525</v>
      </c>
      <c r="F117" s="85">
        <v>35025</v>
      </c>
      <c r="G117" s="29">
        <v>6.08</v>
      </c>
      <c r="H117" s="29" t="s">
        <v>796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44915</v>
      </c>
      <c r="B118" s="29" t="s">
        <v>1211</v>
      </c>
      <c r="C118" s="28" t="s">
        <v>1212</v>
      </c>
      <c r="D118" s="28" t="s">
        <v>1213</v>
      </c>
      <c r="E118" s="28" t="s">
        <v>526</v>
      </c>
      <c r="F118" s="85">
        <v>134400</v>
      </c>
      <c r="G118" s="29">
        <v>72</v>
      </c>
      <c r="H118" s="29" t="s">
        <v>796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44915</v>
      </c>
      <c r="B119" s="29" t="s">
        <v>1166</v>
      </c>
      <c r="C119" s="28" t="s">
        <v>1167</v>
      </c>
      <c r="D119" s="28" t="s">
        <v>1169</v>
      </c>
      <c r="E119" s="28" t="s">
        <v>526</v>
      </c>
      <c r="F119" s="85">
        <v>7669503</v>
      </c>
      <c r="G119" s="29">
        <v>18.93</v>
      </c>
      <c r="H119" s="29" t="s">
        <v>796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44915</v>
      </c>
      <c r="B120" s="29" t="s">
        <v>1166</v>
      </c>
      <c r="C120" s="28" t="s">
        <v>1167</v>
      </c>
      <c r="D120" s="28" t="s">
        <v>1168</v>
      </c>
      <c r="E120" s="28" t="s">
        <v>526</v>
      </c>
      <c r="F120" s="85">
        <v>7465067</v>
      </c>
      <c r="G120" s="29">
        <v>18.989999999999998</v>
      </c>
      <c r="H120" s="29" t="s">
        <v>796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44915</v>
      </c>
      <c r="B121" s="29" t="s">
        <v>1170</v>
      </c>
      <c r="C121" s="28" t="s">
        <v>1171</v>
      </c>
      <c r="D121" s="28" t="s">
        <v>1019</v>
      </c>
      <c r="E121" s="28" t="s">
        <v>526</v>
      </c>
      <c r="F121" s="85">
        <v>66000</v>
      </c>
      <c r="G121" s="29">
        <v>97.95</v>
      </c>
      <c r="H121" s="29" t="s">
        <v>796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44915</v>
      </c>
      <c r="B122" s="29" t="s">
        <v>1128</v>
      </c>
      <c r="C122" s="28" t="s">
        <v>1172</v>
      </c>
      <c r="D122" s="28" t="s">
        <v>880</v>
      </c>
      <c r="E122" s="28" t="s">
        <v>526</v>
      </c>
      <c r="F122" s="85">
        <v>1619037</v>
      </c>
      <c r="G122" s="29">
        <v>14.31</v>
      </c>
      <c r="H122" s="29" t="s">
        <v>796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44915</v>
      </c>
      <c r="B123" s="29" t="s">
        <v>1128</v>
      </c>
      <c r="C123" s="28" t="s">
        <v>1172</v>
      </c>
      <c r="D123" s="28" t="s">
        <v>1080</v>
      </c>
      <c r="E123" s="28" t="s">
        <v>526</v>
      </c>
      <c r="F123" s="85">
        <v>720617</v>
      </c>
      <c r="G123" s="29">
        <v>14.6</v>
      </c>
      <c r="H123" s="29" t="s">
        <v>796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44915</v>
      </c>
      <c r="B124" s="29" t="s">
        <v>1128</v>
      </c>
      <c r="C124" s="28" t="s">
        <v>1172</v>
      </c>
      <c r="D124" s="28" t="s">
        <v>1129</v>
      </c>
      <c r="E124" s="28" t="s">
        <v>526</v>
      </c>
      <c r="F124" s="85">
        <v>5750546</v>
      </c>
      <c r="G124" s="29">
        <v>14.08</v>
      </c>
      <c r="H124" s="29" t="s">
        <v>796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44915</v>
      </c>
      <c r="B125" s="29" t="s">
        <v>1128</v>
      </c>
      <c r="C125" s="28" t="s">
        <v>1172</v>
      </c>
      <c r="D125" s="28" t="s">
        <v>1067</v>
      </c>
      <c r="E125" s="28" t="s">
        <v>526</v>
      </c>
      <c r="F125" s="85">
        <v>1013832</v>
      </c>
      <c r="G125" s="29">
        <v>13.95</v>
      </c>
      <c r="H125" s="29" t="s">
        <v>796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44915</v>
      </c>
      <c r="B126" s="29" t="s">
        <v>1128</v>
      </c>
      <c r="C126" s="28" t="s">
        <v>1172</v>
      </c>
      <c r="D126" s="28" t="s">
        <v>1113</v>
      </c>
      <c r="E126" s="28" t="s">
        <v>526</v>
      </c>
      <c r="F126" s="85">
        <v>825289</v>
      </c>
      <c r="G126" s="29">
        <v>14.14</v>
      </c>
      <c r="H126" s="29" t="s">
        <v>796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44915</v>
      </c>
      <c r="B127" s="29" t="s">
        <v>1128</v>
      </c>
      <c r="C127" s="28" t="s">
        <v>1172</v>
      </c>
      <c r="D127" s="28" t="s">
        <v>1090</v>
      </c>
      <c r="E127" s="28" t="s">
        <v>526</v>
      </c>
      <c r="F127" s="85">
        <v>2043196</v>
      </c>
      <c r="G127" s="29">
        <v>14.02</v>
      </c>
      <c r="H127" s="29" t="s">
        <v>796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44915</v>
      </c>
      <c r="B128" s="29" t="s">
        <v>1128</v>
      </c>
      <c r="C128" s="28" t="s">
        <v>1172</v>
      </c>
      <c r="D128" s="28" t="s">
        <v>1081</v>
      </c>
      <c r="E128" s="28" t="s">
        <v>526</v>
      </c>
      <c r="F128" s="85">
        <v>5690516</v>
      </c>
      <c r="G128" s="29">
        <v>14.07</v>
      </c>
      <c r="H128" s="29" t="s">
        <v>796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44915</v>
      </c>
      <c r="B129" s="29" t="s">
        <v>1128</v>
      </c>
      <c r="C129" s="28" t="s">
        <v>1172</v>
      </c>
      <c r="D129" s="28" t="s">
        <v>1018</v>
      </c>
      <c r="E129" s="28" t="s">
        <v>526</v>
      </c>
      <c r="F129" s="85">
        <v>2577933</v>
      </c>
      <c r="G129" s="29">
        <v>14.07</v>
      </c>
      <c r="H129" s="29" t="s">
        <v>796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44915</v>
      </c>
      <c r="B130" s="29" t="s">
        <v>1128</v>
      </c>
      <c r="C130" s="28" t="s">
        <v>1172</v>
      </c>
      <c r="D130" s="28" t="s">
        <v>1173</v>
      </c>
      <c r="E130" s="28" t="s">
        <v>526</v>
      </c>
      <c r="F130" s="85">
        <v>784751</v>
      </c>
      <c r="G130" s="29">
        <v>13.96</v>
      </c>
      <c r="H130" s="29" t="s">
        <v>796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44915</v>
      </c>
      <c r="B131" s="29" t="s">
        <v>1128</v>
      </c>
      <c r="C131" s="28" t="s">
        <v>1172</v>
      </c>
      <c r="D131" s="28" t="s">
        <v>1214</v>
      </c>
      <c r="E131" s="28" t="s">
        <v>526</v>
      </c>
      <c r="F131" s="85">
        <v>646326</v>
      </c>
      <c r="G131" s="29">
        <v>13.97</v>
      </c>
      <c r="H131" s="29" t="s">
        <v>796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44915</v>
      </c>
      <c r="B132" s="29" t="s">
        <v>1174</v>
      </c>
      <c r="C132" s="28" t="s">
        <v>1175</v>
      </c>
      <c r="D132" s="28" t="s">
        <v>1176</v>
      </c>
      <c r="E132" s="28" t="s">
        <v>526</v>
      </c>
      <c r="F132" s="85">
        <v>717253</v>
      </c>
      <c r="G132" s="29">
        <v>22.15</v>
      </c>
      <c r="H132" s="29" t="s">
        <v>796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44915</v>
      </c>
      <c r="B133" s="29" t="s">
        <v>1180</v>
      </c>
      <c r="C133" s="28" t="s">
        <v>1181</v>
      </c>
      <c r="D133" s="28" t="s">
        <v>1183</v>
      </c>
      <c r="E133" s="28" t="s">
        <v>526</v>
      </c>
      <c r="F133" s="85">
        <v>173950</v>
      </c>
      <c r="G133" s="29">
        <v>19.86</v>
      </c>
      <c r="H133" s="29" t="s">
        <v>796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44915</v>
      </c>
      <c r="B134" s="29" t="s">
        <v>1184</v>
      </c>
      <c r="C134" s="28" t="s">
        <v>1185</v>
      </c>
      <c r="D134" s="28" t="s">
        <v>1186</v>
      </c>
      <c r="E134" s="28" t="s">
        <v>526</v>
      </c>
      <c r="F134" s="85">
        <v>59000</v>
      </c>
      <c r="G134" s="29">
        <v>41.29</v>
      </c>
      <c r="H134" s="29" t="s">
        <v>796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44915</v>
      </c>
      <c r="B135" s="29" t="s">
        <v>1215</v>
      </c>
      <c r="C135" s="28" t="s">
        <v>1216</v>
      </c>
      <c r="D135" s="28" t="s">
        <v>1217</v>
      </c>
      <c r="E135" s="28" t="s">
        <v>526</v>
      </c>
      <c r="F135" s="85">
        <v>408981</v>
      </c>
      <c r="G135" s="29">
        <v>362.14</v>
      </c>
      <c r="H135" s="29" t="s">
        <v>796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44915</v>
      </c>
      <c r="B136" s="29" t="s">
        <v>1049</v>
      </c>
      <c r="C136" s="28" t="s">
        <v>1050</v>
      </c>
      <c r="D136" s="28" t="s">
        <v>899</v>
      </c>
      <c r="E136" s="28" t="s">
        <v>526</v>
      </c>
      <c r="F136" s="85">
        <v>2662835</v>
      </c>
      <c r="G136" s="29">
        <v>79.34</v>
      </c>
      <c r="H136" s="29" t="s">
        <v>796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44915</v>
      </c>
      <c r="B137" s="29" t="s">
        <v>1085</v>
      </c>
      <c r="C137" s="28" t="s">
        <v>1086</v>
      </c>
      <c r="D137" s="28" t="s">
        <v>1189</v>
      </c>
      <c r="E137" s="28" t="s">
        <v>526</v>
      </c>
      <c r="F137" s="85">
        <v>82335</v>
      </c>
      <c r="G137" s="29">
        <v>27.45</v>
      </c>
      <c r="H137" s="29" t="s">
        <v>796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44915</v>
      </c>
      <c r="B138" s="29" t="s">
        <v>1085</v>
      </c>
      <c r="C138" s="28" t="s">
        <v>1086</v>
      </c>
      <c r="D138" s="28" t="s">
        <v>1088</v>
      </c>
      <c r="E138" s="28" t="s">
        <v>526</v>
      </c>
      <c r="F138" s="85">
        <v>133137</v>
      </c>
      <c r="G138" s="29">
        <v>27.43</v>
      </c>
      <c r="H138" s="29" t="s">
        <v>796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44915</v>
      </c>
      <c r="B139" s="29" t="s">
        <v>1085</v>
      </c>
      <c r="C139" s="28" t="s">
        <v>1086</v>
      </c>
      <c r="D139" s="28" t="s">
        <v>1187</v>
      </c>
      <c r="E139" s="28" t="s">
        <v>526</v>
      </c>
      <c r="F139" s="85">
        <v>37258</v>
      </c>
      <c r="G139" s="29">
        <v>27.21</v>
      </c>
      <c r="H139" s="29" t="s">
        <v>796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44915</v>
      </c>
      <c r="B140" s="29" t="s">
        <v>1085</v>
      </c>
      <c r="C140" s="28" t="s">
        <v>1086</v>
      </c>
      <c r="D140" s="28" t="s">
        <v>1218</v>
      </c>
      <c r="E140" s="28" t="s">
        <v>526</v>
      </c>
      <c r="F140" s="85">
        <v>46500</v>
      </c>
      <c r="G140" s="29">
        <v>27.78</v>
      </c>
      <c r="H140" s="29" t="s">
        <v>796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44915</v>
      </c>
      <c r="B141" s="29" t="s">
        <v>1085</v>
      </c>
      <c r="C141" s="28" t="s">
        <v>1086</v>
      </c>
      <c r="D141" s="28" t="s">
        <v>1087</v>
      </c>
      <c r="E141" s="28" t="s">
        <v>526</v>
      </c>
      <c r="F141" s="85">
        <v>63500</v>
      </c>
      <c r="G141" s="29">
        <v>27.81</v>
      </c>
      <c r="H141" s="29" t="s">
        <v>796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44915</v>
      </c>
      <c r="B142" s="29" t="s">
        <v>1085</v>
      </c>
      <c r="C142" s="28" t="s">
        <v>1086</v>
      </c>
      <c r="D142" s="28" t="s">
        <v>1188</v>
      </c>
      <c r="E142" s="28" t="s">
        <v>526</v>
      </c>
      <c r="F142" s="85">
        <v>41000</v>
      </c>
      <c r="G142" s="29">
        <v>27.54</v>
      </c>
      <c r="H142" s="29" t="s">
        <v>796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44915</v>
      </c>
      <c r="B143" s="29" t="s">
        <v>1071</v>
      </c>
      <c r="C143" s="28" t="s">
        <v>1072</v>
      </c>
      <c r="D143" s="28" t="s">
        <v>899</v>
      </c>
      <c r="E143" s="28" t="s">
        <v>526</v>
      </c>
      <c r="F143" s="85">
        <v>66451</v>
      </c>
      <c r="G143" s="29">
        <v>426.9</v>
      </c>
      <c r="H143" s="29" t="s">
        <v>796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44915</v>
      </c>
      <c r="B144" s="29" t="s">
        <v>1190</v>
      </c>
      <c r="C144" s="28" t="s">
        <v>1191</v>
      </c>
      <c r="D144" s="28" t="s">
        <v>1192</v>
      </c>
      <c r="E144" s="28" t="s">
        <v>526</v>
      </c>
      <c r="F144" s="85">
        <v>98000</v>
      </c>
      <c r="G144" s="29">
        <v>44.2</v>
      </c>
      <c r="H144" s="29" t="s">
        <v>796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44915</v>
      </c>
      <c r="B145" s="29" t="s">
        <v>1219</v>
      </c>
      <c r="C145" s="28" t="s">
        <v>1220</v>
      </c>
      <c r="D145" s="28" t="s">
        <v>1221</v>
      </c>
      <c r="E145" s="28" t="s">
        <v>526</v>
      </c>
      <c r="F145" s="85">
        <v>835818</v>
      </c>
      <c r="G145" s="29">
        <v>33.49</v>
      </c>
      <c r="H145" s="29" t="s">
        <v>796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44915</v>
      </c>
      <c r="B146" s="29" t="s">
        <v>756</v>
      </c>
      <c r="C146" s="28" t="s">
        <v>1196</v>
      </c>
      <c r="D146" s="28" t="s">
        <v>1020</v>
      </c>
      <c r="E146" s="28" t="s">
        <v>526</v>
      </c>
      <c r="F146" s="85">
        <v>196688</v>
      </c>
      <c r="G146" s="29">
        <v>727.64</v>
      </c>
      <c r="H146" s="29" t="s">
        <v>796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44915</v>
      </c>
      <c r="B147" s="29" t="s">
        <v>756</v>
      </c>
      <c r="C147" s="28" t="s">
        <v>1196</v>
      </c>
      <c r="D147" s="28" t="s">
        <v>899</v>
      </c>
      <c r="E147" s="28" t="s">
        <v>526</v>
      </c>
      <c r="F147" s="85">
        <v>180191</v>
      </c>
      <c r="G147" s="29">
        <v>728.17</v>
      </c>
      <c r="H147" s="29" t="s">
        <v>796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44915</v>
      </c>
      <c r="B148" s="29" t="s">
        <v>1082</v>
      </c>
      <c r="C148" s="28" t="s">
        <v>1089</v>
      </c>
      <c r="D148" s="28" t="s">
        <v>880</v>
      </c>
      <c r="E148" s="28" t="s">
        <v>526</v>
      </c>
      <c r="F148" s="85">
        <v>755001</v>
      </c>
      <c r="G148" s="29">
        <v>29.81</v>
      </c>
      <c r="H148" s="29" t="s">
        <v>796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44915</v>
      </c>
      <c r="B149" s="29" t="s">
        <v>1082</v>
      </c>
      <c r="C149" s="28" t="s">
        <v>1089</v>
      </c>
      <c r="D149" s="28" t="s">
        <v>1197</v>
      </c>
      <c r="E149" s="28" t="s">
        <v>526</v>
      </c>
      <c r="F149" s="85">
        <v>300000</v>
      </c>
      <c r="G149" s="29">
        <v>29.8</v>
      </c>
      <c r="H149" s="29" t="s">
        <v>796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44915</v>
      </c>
      <c r="B150" s="29" t="s">
        <v>1082</v>
      </c>
      <c r="C150" s="28" t="s">
        <v>1089</v>
      </c>
      <c r="D150" s="28" t="s">
        <v>1018</v>
      </c>
      <c r="E150" s="28" t="s">
        <v>526</v>
      </c>
      <c r="F150" s="85">
        <v>66618</v>
      </c>
      <c r="G150" s="29">
        <v>30.53</v>
      </c>
      <c r="H150" s="29" t="s">
        <v>796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44915</v>
      </c>
      <c r="B151" s="29" t="s">
        <v>1198</v>
      </c>
      <c r="C151" s="28" t="s">
        <v>1199</v>
      </c>
      <c r="D151" s="28" t="s">
        <v>1176</v>
      </c>
      <c r="E151" s="28" t="s">
        <v>526</v>
      </c>
      <c r="F151" s="85">
        <v>69866</v>
      </c>
      <c r="G151" s="29">
        <v>126.36</v>
      </c>
      <c r="H151" s="29" t="s">
        <v>796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44915</v>
      </c>
      <c r="B152" s="29" t="s">
        <v>1091</v>
      </c>
      <c r="C152" s="28" t="s">
        <v>1092</v>
      </c>
      <c r="D152" s="28" t="s">
        <v>1093</v>
      </c>
      <c r="E152" s="28" t="s">
        <v>526</v>
      </c>
      <c r="F152" s="85">
        <v>146266</v>
      </c>
      <c r="G152" s="29">
        <v>46.49</v>
      </c>
      <c r="H152" s="29" t="s">
        <v>796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44915</v>
      </c>
      <c r="B153" s="29" t="s">
        <v>1200</v>
      </c>
      <c r="C153" s="28" t="s">
        <v>1201</v>
      </c>
      <c r="D153" s="28" t="s">
        <v>899</v>
      </c>
      <c r="E153" s="28" t="s">
        <v>526</v>
      </c>
      <c r="F153" s="85">
        <v>1323638</v>
      </c>
      <c r="G153" s="29">
        <v>78.64</v>
      </c>
      <c r="H153" s="29" t="s">
        <v>796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44915</v>
      </c>
      <c r="B154" s="29" t="s">
        <v>473</v>
      </c>
      <c r="C154" s="28" t="s">
        <v>1222</v>
      </c>
      <c r="D154" s="28" t="s">
        <v>1223</v>
      </c>
      <c r="E154" s="28" t="s">
        <v>526</v>
      </c>
      <c r="F154" s="85">
        <v>703620</v>
      </c>
      <c r="G154" s="29">
        <v>377.01</v>
      </c>
      <c r="H154" s="29" t="s">
        <v>796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44915</v>
      </c>
      <c r="B155" s="29" t="s">
        <v>482</v>
      </c>
      <c r="C155" s="28" t="s">
        <v>1094</v>
      </c>
      <c r="D155" s="28" t="s">
        <v>1169</v>
      </c>
      <c r="E155" s="28" t="s">
        <v>526</v>
      </c>
      <c r="F155" s="85">
        <v>62930018</v>
      </c>
      <c r="G155" s="29">
        <v>11.64</v>
      </c>
      <c r="H155" s="29" t="s">
        <v>796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44915</v>
      </c>
      <c r="B156" s="29" t="s">
        <v>482</v>
      </c>
      <c r="C156" s="28" t="s">
        <v>1094</v>
      </c>
      <c r="D156" s="28" t="s">
        <v>1095</v>
      </c>
      <c r="E156" s="28" t="s">
        <v>526</v>
      </c>
      <c r="F156" s="85">
        <v>52278111</v>
      </c>
      <c r="G156" s="29">
        <v>11.7</v>
      </c>
      <c r="H156" s="29" t="s">
        <v>796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44915</v>
      </c>
      <c r="B157" s="29" t="s">
        <v>1205</v>
      </c>
      <c r="C157" s="28" t="s">
        <v>1206</v>
      </c>
      <c r="D157" s="28" t="s">
        <v>1207</v>
      </c>
      <c r="E157" s="28" t="s">
        <v>526</v>
      </c>
      <c r="F157" s="85">
        <v>455129</v>
      </c>
      <c r="G157" s="29">
        <v>75.739999999999995</v>
      </c>
      <c r="H157" s="29" t="s">
        <v>796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44915</v>
      </c>
      <c r="B158" s="29" t="s">
        <v>1208</v>
      </c>
      <c r="C158" s="28" t="s">
        <v>1209</v>
      </c>
      <c r="D158" s="28" t="s">
        <v>1210</v>
      </c>
      <c r="E158" s="28" t="s">
        <v>526</v>
      </c>
      <c r="F158" s="85">
        <v>593016</v>
      </c>
      <c r="G158" s="29">
        <v>6.01</v>
      </c>
      <c r="H158" s="29" t="s">
        <v>796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95"/>
  <sheetViews>
    <sheetView zoomScale="85" zoomScaleNormal="85" workbookViewId="0">
      <selection activeCell="J110" sqref="J11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56" t="s">
        <v>284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951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44916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527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517</v>
      </c>
      <c r="C9" s="94"/>
      <c r="D9" s="95" t="s">
        <v>528</v>
      </c>
      <c r="E9" s="94" t="s">
        <v>529</v>
      </c>
      <c r="F9" s="94" t="s">
        <v>530</v>
      </c>
      <c r="G9" s="94" t="s">
        <v>531</v>
      </c>
      <c r="H9" s="94" t="s">
        <v>532</v>
      </c>
      <c r="I9" s="94" t="s">
        <v>533</v>
      </c>
      <c r="J9" s="93" t="s">
        <v>534</v>
      </c>
      <c r="K9" s="94" t="s">
        <v>535</v>
      </c>
      <c r="L9" s="96" t="s">
        <v>536</v>
      </c>
      <c r="M9" s="96" t="s">
        <v>537</v>
      </c>
      <c r="N9" s="94" t="s">
        <v>538</v>
      </c>
      <c r="O9" s="95" t="s">
        <v>539</v>
      </c>
      <c r="P9" s="94" t="s">
        <v>768</v>
      </c>
      <c r="Q9" s="1"/>
      <c r="R9" s="6"/>
      <c r="S9" s="1"/>
      <c r="T9" s="1"/>
      <c r="U9" s="1"/>
      <c r="V9" s="1"/>
      <c r="W9" s="1"/>
      <c r="X9" s="1"/>
    </row>
    <row r="10" spans="1:56" s="207" customFormat="1" ht="13.9" customHeight="1">
      <c r="A10" s="347">
        <v>1</v>
      </c>
      <c r="B10" s="348">
        <v>44810</v>
      </c>
      <c r="C10" s="349"/>
      <c r="D10" s="350" t="s">
        <v>88</v>
      </c>
      <c r="E10" s="351" t="s">
        <v>889</v>
      </c>
      <c r="F10" s="347">
        <v>1607</v>
      </c>
      <c r="G10" s="347">
        <v>1517</v>
      </c>
      <c r="H10" s="347">
        <v>1607</v>
      </c>
      <c r="I10" s="352" t="s">
        <v>843</v>
      </c>
      <c r="J10" s="353" t="s">
        <v>661</v>
      </c>
      <c r="K10" s="353">
        <f t="shared" ref="K10" si="0">H10-F10</f>
        <v>0</v>
      </c>
      <c r="L10" s="354">
        <f t="shared" ref="L10" si="1">(F10*-0.7)/100</f>
        <v>-11.248999999999999</v>
      </c>
      <c r="M10" s="355">
        <f t="shared" ref="M10" si="2">(K10+L10)/F10</f>
        <v>-6.9999999999999993E-3</v>
      </c>
      <c r="N10" s="353" t="s">
        <v>661</v>
      </c>
      <c r="O10" s="356">
        <v>44902</v>
      </c>
      <c r="P10" s="353"/>
      <c r="Q10" s="206"/>
      <c r="R10" s="206" t="s">
        <v>541</v>
      </c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</row>
    <row r="11" spans="1:56" s="207" customFormat="1" ht="13.9" customHeight="1">
      <c r="A11" s="319">
        <v>2</v>
      </c>
      <c r="B11" s="320">
        <v>44840</v>
      </c>
      <c r="C11" s="321"/>
      <c r="D11" s="322" t="s">
        <v>125</v>
      </c>
      <c r="E11" s="323" t="s">
        <v>889</v>
      </c>
      <c r="F11" s="324">
        <v>1150.5</v>
      </c>
      <c r="G11" s="324">
        <v>1075</v>
      </c>
      <c r="H11" s="324">
        <v>1217.5</v>
      </c>
      <c r="I11" s="325" t="s">
        <v>844</v>
      </c>
      <c r="J11" s="267" t="s">
        <v>637</v>
      </c>
      <c r="K11" s="267">
        <f t="shared" ref="K11" si="3">H11-F11</f>
        <v>67</v>
      </c>
      <c r="L11" s="326">
        <f t="shared" ref="L11" si="4">(F11*-0.7)/100</f>
        <v>-8.0534999999999997</v>
      </c>
      <c r="M11" s="327">
        <f t="shared" ref="M11" si="5">(K11+L11)/F11</f>
        <v>5.1235549760973491E-2</v>
      </c>
      <c r="N11" s="267" t="s">
        <v>540</v>
      </c>
      <c r="O11" s="328">
        <v>44896</v>
      </c>
      <c r="P11" s="267"/>
      <c r="Q11" s="206"/>
      <c r="R11" s="206" t="s">
        <v>541</v>
      </c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</row>
    <row r="12" spans="1:56" s="207" customFormat="1" ht="13.9" customHeight="1">
      <c r="A12" s="308">
        <v>3</v>
      </c>
      <c r="B12" s="309">
        <v>44861</v>
      </c>
      <c r="C12" s="310"/>
      <c r="D12" s="311" t="s">
        <v>55</v>
      </c>
      <c r="E12" s="312" t="s">
        <v>542</v>
      </c>
      <c r="F12" s="313">
        <v>147</v>
      </c>
      <c r="G12" s="313">
        <v>137</v>
      </c>
      <c r="H12" s="313">
        <v>154</v>
      </c>
      <c r="I12" s="314" t="s">
        <v>875</v>
      </c>
      <c r="J12" s="315" t="s">
        <v>876</v>
      </c>
      <c r="K12" s="315">
        <f t="shared" ref="K12:K13" si="6">H12-F12</f>
        <v>7</v>
      </c>
      <c r="L12" s="316">
        <f t="shared" ref="L12:L13" si="7">(F12*-0.7)/100</f>
        <v>-1.0289999999999999</v>
      </c>
      <c r="M12" s="317">
        <f t="shared" ref="M12:M13" si="8">(K12+L12)/F12</f>
        <v>4.0619047619047617E-2</v>
      </c>
      <c r="N12" s="315" t="s">
        <v>540</v>
      </c>
      <c r="O12" s="318">
        <v>44866</v>
      </c>
      <c r="P12" s="315"/>
      <c r="Q12" s="206"/>
      <c r="R12" s="206" t="s">
        <v>806</v>
      </c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</row>
    <row r="13" spans="1:56" s="207" customFormat="1" ht="13.9" customHeight="1">
      <c r="A13" s="319">
        <v>4</v>
      </c>
      <c r="B13" s="320">
        <v>44867</v>
      </c>
      <c r="C13" s="321"/>
      <c r="D13" s="322" t="s">
        <v>877</v>
      </c>
      <c r="E13" s="323" t="s">
        <v>542</v>
      </c>
      <c r="F13" s="324">
        <v>836</v>
      </c>
      <c r="G13" s="324">
        <v>790</v>
      </c>
      <c r="H13" s="324">
        <v>884.5</v>
      </c>
      <c r="I13" s="325" t="s">
        <v>878</v>
      </c>
      <c r="J13" s="267" t="s">
        <v>1023</v>
      </c>
      <c r="K13" s="267">
        <f t="shared" si="6"/>
        <v>48.5</v>
      </c>
      <c r="L13" s="326">
        <f t="shared" si="7"/>
        <v>-5.8519999999999994</v>
      </c>
      <c r="M13" s="327">
        <f t="shared" si="8"/>
        <v>5.1014354066985651E-2</v>
      </c>
      <c r="N13" s="267" t="s">
        <v>540</v>
      </c>
      <c r="O13" s="328">
        <v>44908</v>
      </c>
      <c r="P13" s="267"/>
      <c r="Q13" s="206"/>
      <c r="R13" s="206" t="s">
        <v>541</v>
      </c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</row>
    <row r="14" spans="1:56" s="207" customFormat="1" ht="13.9" customHeight="1">
      <c r="A14" s="313">
        <v>5</v>
      </c>
      <c r="B14" s="340">
        <v>44876</v>
      </c>
      <c r="C14" s="310"/>
      <c r="D14" s="311" t="s">
        <v>207</v>
      </c>
      <c r="E14" s="312" t="s">
        <v>542</v>
      </c>
      <c r="F14" s="313">
        <v>6800</v>
      </c>
      <c r="G14" s="313">
        <v>6340</v>
      </c>
      <c r="H14" s="313">
        <v>7160</v>
      </c>
      <c r="I14" s="314" t="s">
        <v>881</v>
      </c>
      <c r="J14" s="315" t="s">
        <v>904</v>
      </c>
      <c r="K14" s="315">
        <f t="shared" ref="K14" si="9">H14-F14</f>
        <v>360</v>
      </c>
      <c r="L14" s="316">
        <f t="shared" ref="L14" si="10">(F14*-0.7)/100</f>
        <v>-47.6</v>
      </c>
      <c r="M14" s="317">
        <f t="shared" ref="M14" si="11">(K14+L14)/F14</f>
        <v>4.5941176470588235E-2</v>
      </c>
      <c r="N14" s="315" t="s">
        <v>540</v>
      </c>
      <c r="O14" s="318">
        <v>44896</v>
      </c>
      <c r="P14" s="315"/>
      <c r="Q14" s="206"/>
      <c r="R14" s="206" t="s">
        <v>541</v>
      </c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</row>
    <row r="15" spans="1:56" s="207" customFormat="1" ht="13.9" customHeight="1">
      <c r="A15" s="365">
        <v>6</v>
      </c>
      <c r="B15" s="344">
        <v>44880</v>
      </c>
      <c r="C15" s="358"/>
      <c r="D15" s="359" t="s">
        <v>364</v>
      </c>
      <c r="E15" s="360" t="s">
        <v>542</v>
      </c>
      <c r="F15" s="357">
        <v>3425</v>
      </c>
      <c r="G15" s="357">
        <v>3170</v>
      </c>
      <c r="H15" s="357">
        <f>(3575+3100)/2</f>
        <v>3337.5</v>
      </c>
      <c r="I15" s="361" t="s">
        <v>883</v>
      </c>
      <c r="J15" s="301" t="s">
        <v>1056</v>
      </c>
      <c r="K15" s="301">
        <f t="shared" ref="K15" si="12">H15-F15</f>
        <v>-87.5</v>
      </c>
      <c r="L15" s="362">
        <f t="shared" ref="L15" si="13">(F15*-0.7)/100</f>
        <v>-23.975000000000001</v>
      </c>
      <c r="M15" s="363">
        <f t="shared" ref="M15" si="14">(K15+L15)/F15</f>
        <v>-3.2547445255474448E-2</v>
      </c>
      <c r="N15" s="301" t="s">
        <v>552</v>
      </c>
      <c r="O15" s="364">
        <v>44911</v>
      </c>
      <c r="P15" s="301"/>
      <c r="Q15" s="206"/>
      <c r="R15" s="206" t="s">
        <v>541</v>
      </c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</row>
    <row r="16" spans="1:56" s="207" customFormat="1" ht="13.9" customHeight="1">
      <c r="A16" s="270">
        <v>7</v>
      </c>
      <c r="B16" s="333">
        <v>44883</v>
      </c>
      <c r="C16" s="280"/>
      <c r="D16" s="281" t="s">
        <v>804</v>
      </c>
      <c r="E16" s="282" t="s">
        <v>542</v>
      </c>
      <c r="F16" s="272" t="s">
        <v>885</v>
      </c>
      <c r="G16" s="272">
        <v>369</v>
      </c>
      <c r="H16" s="272"/>
      <c r="I16" s="283" t="s">
        <v>886</v>
      </c>
      <c r="J16" s="273" t="s">
        <v>543</v>
      </c>
      <c r="K16" s="273"/>
      <c r="L16" s="274"/>
      <c r="M16" s="275"/>
      <c r="N16" s="273"/>
      <c r="O16" s="276"/>
      <c r="P16" s="273"/>
      <c r="Q16" s="206"/>
      <c r="R16" s="206" t="s">
        <v>541</v>
      </c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</row>
    <row r="17" spans="1:56" s="207" customFormat="1" ht="13.9" customHeight="1">
      <c r="A17" s="319">
        <v>8</v>
      </c>
      <c r="B17" s="320">
        <v>44886</v>
      </c>
      <c r="C17" s="321"/>
      <c r="D17" s="322" t="s">
        <v>146</v>
      </c>
      <c r="E17" s="323" t="s">
        <v>542</v>
      </c>
      <c r="F17" s="324">
        <v>4800</v>
      </c>
      <c r="G17" s="324">
        <v>4540</v>
      </c>
      <c r="H17" s="324">
        <v>5095</v>
      </c>
      <c r="I17" s="325" t="s">
        <v>888</v>
      </c>
      <c r="J17" s="267" t="s">
        <v>976</v>
      </c>
      <c r="K17" s="267">
        <f t="shared" ref="K17" si="15">H17-F17</f>
        <v>295</v>
      </c>
      <c r="L17" s="326">
        <f t="shared" ref="L17" si="16">(F17*-0.7)/100</f>
        <v>-33.6</v>
      </c>
      <c r="M17" s="327">
        <f t="shared" ref="M17" si="17">(K17+L17)/F17</f>
        <v>5.4458333333333331E-2</v>
      </c>
      <c r="N17" s="267" t="s">
        <v>540</v>
      </c>
      <c r="O17" s="328">
        <v>44897</v>
      </c>
      <c r="P17" s="267"/>
      <c r="Q17" s="206"/>
      <c r="R17" s="206" t="s">
        <v>541</v>
      </c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</row>
    <row r="18" spans="1:56" s="207" customFormat="1" ht="13.9" customHeight="1">
      <c r="A18" s="270">
        <v>9</v>
      </c>
      <c r="B18" s="333">
        <v>44890</v>
      </c>
      <c r="C18" s="280"/>
      <c r="D18" s="281" t="s">
        <v>273</v>
      </c>
      <c r="E18" s="282" t="s">
        <v>542</v>
      </c>
      <c r="F18" s="272" t="s">
        <v>897</v>
      </c>
      <c r="G18" s="272">
        <v>5250</v>
      </c>
      <c r="H18" s="272"/>
      <c r="I18" s="283" t="s">
        <v>898</v>
      </c>
      <c r="J18" s="273" t="s">
        <v>543</v>
      </c>
      <c r="K18" s="273"/>
      <c r="L18" s="274"/>
      <c r="M18" s="275"/>
      <c r="N18" s="273"/>
      <c r="O18" s="276"/>
      <c r="P18" s="273"/>
      <c r="Q18" s="206"/>
      <c r="R18" s="206" t="s">
        <v>541</v>
      </c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</row>
    <row r="19" spans="1:56" s="207" customFormat="1" ht="13.9" customHeight="1">
      <c r="A19" s="319">
        <v>10</v>
      </c>
      <c r="B19" s="320">
        <v>44890</v>
      </c>
      <c r="C19" s="321"/>
      <c r="D19" s="322" t="s">
        <v>868</v>
      </c>
      <c r="E19" s="323" t="s">
        <v>542</v>
      </c>
      <c r="F19" s="324">
        <v>413</v>
      </c>
      <c r="G19" s="324">
        <v>379</v>
      </c>
      <c r="H19" s="324">
        <v>440</v>
      </c>
      <c r="I19" s="325" t="s">
        <v>894</v>
      </c>
      <c r="J19" s="267" t="s">
        <v>920</v>
      </c>
      <c r="K19" s="267">
        <f t="shared" ref="K19" si="18">H19-F19</f>
        <v>27</v>
      </c>
      <c r="L19" s="326">
        <f t="shared" ref="L19" si="19">(F19*-0.7)/100</f>
        <v>-2.8909999999999996</v>
      </c>
      <c r="M19" s="327">
        <f t="shared" ref="M19" si="20">(K19+L19)/F19</f>
        <v>5.837530266343826E-2</v>
      </c>
      <c r="N19" s="267" t="s">
        <v>540</v>
      </c>
      <c r="O19" s="328">
        <v>44897</v>
      </c>
      <c r="P19" s="267"/>
      <c r="Q19" s="206"/>
      <c r="R19" s="206" t="s">
        <v>541</v>
      </c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</row>
    <row r="20" spans="1:56" s="207" customFormat="1" ht="13.9" customHeight="1">
      <c r="A20" s="270">
        <v>11</v>
      </c>
      <c r="B20" s="333">
        <v>44896</v>
      </c>
      <c r="C20" s="280"/>
      <c r="D20" s="281" t="s">
        <v>129</v>
      </c>
      <c r="E20" s="282" t="s">
        <v>542</v>
      </c>
      <c r="F20" s="272" t="s">
        <v>905</v>
      </c>
      <c r="G20" s="272">
        <v>412</v>
      </c>
      <c r="H20" s="272"/>
      <c r="I20" s="283" t="s">
        <v>906</v>
      </c>
      <c r="J20" s="273" t="s">
        <v>543</v>
      </c>
      <c r="K20" s="273"/>
      <c r="L20" s="274"/>
      <c r="M20" s="275"/>
      <c r="N20" s="273"/>
      <c r="O20" s="276"/>
      <c r="P20" s="273"/>
      <c r="Q20" s="206"/>
      <c r="R20" s="206" t="s">
        <v>541</v>
      </c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</row>
    <row r="21" spans="1:56" s="207" customFormat="1" ht="13.9" customHeight="1">
      <c r="A21" s="319">
        <v>12</v>
      </c>
      <c r="B21" s="320">
        <v>44896</v>
      </c>
      <c r="C21" s="321"/>
      <c r="D21" s="322" t="s">
        <v>258</v>
      </c>
      <c r="E21" s="323" t="s">
        <v>542</v>
      </c>
      <c r="F21" s="324">
        <v>265</v>
      </c>
      <c r="G21" s="324">
        <v>247</v>
      </c>
      <c r="H21" s="324">
        <v>284</v>
      </c>
      <c r="I21" s="325" t="s">
        <v>907</v>
      </c>
      <c r="J21" s="267" t="s">
        <v>1022</v>
      </c>
      <c r="K21" s="267">
        <f t="shared" ref="K21" si="21">H21-F21</f>
        <v>19</v>
      </c>
      <c r="L21" s="326">
        <f t="shared" ref="L21" si="22">(F21*-0.7)/100</f>
        <v>-1.855</v>
      </c>
      <c r="M21" s="327">
        <f t="shared" ref="M21" si="23">(K21+L21)/F21</f>
        <v>6.4698113207547162E-2</v>
      </c>
      <c r="N21" s="267" t="s">
        <v>540</v>
      </c>
      <c r="O21" s="328">
        <v>44908</v>
      </c>
      <c r="P21" s="267"/>
      <c r="Q21" s="206"/>
      <c r="R21" s="206" t="s">
        <v>541</v>
      </c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</row>
    <row r="22" spans="1:56" s="207" customFormat="1" ht="13.9" customHeight="1">
      <c r="A22" s="270">
        <v>13</v>
      </c>
      <c r="B22" s="333">
        <v>44896</v>
      </c>
      <c r="C22" s="280"/>
      <c r="D22" s="281" t="s">
        <v>199</v>
      </c>
      <c r="E22" s="282" t="s">
        <v>542</v>
      </c>
      <c r="F22" s="272" t="s">
        <v>908</v>
      </c>
      <c r="G22" s="272">
        <v>3140</v>
      </c>
      <c r="H22" s="272"/>
      <c r="I22" s="283" t="s">
        <v>883</v>
      </c>
      <c r="J22" s="273" t="s">
        <v>543</v>
      </c>
      <c r="K22" s="273"/>
      <c r="L22" s="274"/>
      <c r="M22" s="275"/>
      <c r="N22" s="273"/>
      <c r="O22" s="276"/>
      <c r="P22" s="273"/>
      <c r="Q22" s="206"/>
      <c r="R22" s="206" t="s">
        <v>541</v>
      </c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</row>
    <row r="23" spans="1:56" s="207" customFormat="1" ht="13.9" customHeight="1">
      <c r="A23" s="365">
        <v>14</v>
      </c>
      <c r="B23" s="344">
        <v>44900</v>
      </c>
      <c r="C23" s="358"/>
      <c r="D23" s="359" t="s">
        <v>200</v>
      </c>
      <c r="E23" s="360" t="s">
        <v>542</v>
      </c>
      <c r="F23" s="357">
        <v>1105</v>
      </c>
      <c r="G23" s="357">
        <v>1055</v>
      </c>
      <c r="H23" s="357">
        <v>1050</v>
      </c>
      <c r="I23" s="361" t="s">
        <v>942</v>
      </c>
      <c r="J23" s="301" t="s">
        <v>981</v>
      </c>
      <c r="K23" s="301">
        <f t="shared" ref="K23" si="24">H23-F23</f>
        <v>-55</v>
      </c>
      <c r="L23" s="362">
        <f t="shared" ref="L23" si="25">(F23*-0.7)/100</f>
        <v>-7.7350000000000003</v>
      </c>
      <c r="M23" s="363">
        <f t="shared" ref="M23" si="26">(K23+L23)/F23</f>
        <v>-5.67737556561086E-2</v>
      </c>
      <c r="N23" s="301" t="s">
        <v>552</v>
      </c>
      <c r="O23" s="364">
        <v>44904</v>
      </c>
      <c r="P23" s="301"/>
      <c r="Q23" s="206"/>
      <c r="R23" s="206" t="s">
        <v>541</v>
      </c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</row>
    <row r="24" spans="1:56" s="207" customFormat="1" ht="13.9" customHeight="1">
      <c r="A24" s="270">
        <v>15</v>
      </c>
      <c r="B24" s="333">
        <v>44901</v>
      </c>
      <c r="C24" s="280"/>
      <c r="D24" s="281" t="s">
        <v>365</v>
      </c>
      <c r="E24" s="282" t="s">
        <v>542</v>
      </c>
      <c r="F24" s="272" t="s">
        <v>959</v>
      </c>
      <c r="G24" s="272">
        <v>545</v>
      </c>
      <c r="H24" s="272"/>
      <c r="I24" s="283" t="s">
        <v>960</v>
      </c>
      <c r="J24" s="273" t="s">
        <v>543</v>
      </c>
      <c r="K24" s="273"/>
      <c r="L24" s="274"/>
      <c r="M24" s="275"/>
      <c r="N24" s="273"/>
      <c r="O24" s="276"/>
      <c r="P24" s="273"/>
      <c r="Q24" s="206"/>
      <c r="R24" s="206" t="s">
        <v>541</v>
      </c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</row>
    <row r="25" spans="1:56" s="207" customFormat="1" ht="13.9" customHeight="1">
      <c r="A25" s="270">
        <v>16</v>
      </c>
      <c r="B25" s="333">
        <v>44901</v>
      </c>
      <c r="C25" s="280"/>
      <c r="D25" s="281" t="s">
        <v>446</v>
      </c>
      <c r="E25" s="282" t="s">
        <v>542</v>
      </c>
      <c r="F25" s="272" t="s">
        <v>961</v>
      </c>
      <c r="G25" s="272">
        <v>114.5</v>
      </c>
      <c r="H25" s="272"/>
      <c r="I25" s="283" t="s">
        <v>962</v>
      </c>
      <c r="J25" s="273" t="s">
        <v>543</v>
      </c>
      <c r="K25" s="273"/>
      <c r="L25" s="274"/>
      <c r="M25" s="275"/>
      <c r="N25" s="273"/>
      <c r="O25" s="276"/>
      <c r="P25" s="273"/>
      <c r="Q25" s="206"/>
      <c r="R25" s="206" t="s">
        <v>541</v>
      </c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</row>
    <row r="26" spans="1:56" s="207" customFormat="1" ht="13.9" customHeight="1">
      <c r="A26" s="270">
        <v>17</v>
      </c>
      <c r="B26" s="271">
        <v>44902</v>
      </c>
      <c r="C26" s="280"/>
      <c r="D26" s="281" t="s">
        <v>198</v>
      </c>
      <c r="E26" s="282" t="s">
        <v>542</v>
      </c>
      <c r="F26" s="272" t="s">
        <v>968</v>
      </c>
      <c r="G26" s="272">
        <v>104.5</v>
      </c>
      <c r="H26" s="272"/>
      <c r="I26" s="283" t="s">
        <v>969</v>
      </c>
      <c r="J26" s="273" t="s">
        <v>543</v>
      </c>
      <c r="K26" s="273"/>
      <c r="L26" s="274"/>
      <c r="M26" s="275"/>
      <c r="N26" s="273"/>
      <c r="O26" s="276"/>
      <c r="P26" s="273"/>
      <c r="Q26" s="206"/>
      <c r="R26" s="206" t="s">
        <v>541</v>
      </c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</row>
    <row r="27" spans="1:56" s="207" customFormat="1" ht="13.9" customHeight="1">
      <c r="A27" s="270">
        <v>18</v>
      </c>
      <c r="B27" s="271">
        <v>44903</v>
      </c>
      <c r="C27" s="280"/>
      <c r="D27" s="281" t="s">
        <v>952</v>
      </c>
      <c r="E27" s="282" t="s">
        <v>542</v>
      </c>
      <c r="F27" s="272" t="s">
        <v>974</v>
      </c>
      <c r="G27" s="272">
        <v>4270</v>
      </c>
      <c r="H27" s="272"/>
      <c r="I27" s="283" t="s">
        <v>975</v>
      </c>
      <c r="J27" s="273" t="s">
        <v>543</v>
      </c>
      <c r="K27" s="273"/>
      <c r="L27" s="274"/>
      <c r="M27" s="275"/>
      <c r="N27" s="273"/>
      <c r="O27" s="276"/>
      <c r="P27" s="273"/>
      <c r="Q27" s="206"/>
      <c r="R27" s="206" t="s">
        <v>541</v>
      </c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</row>
    <row r="28" spans="1:56" s="207" customFormat="1" ht="13.9" customHeight="1">
      <c r="A28" s="270">
        <v>19</v>
      </c>
      <c r="B28" s="271">
        <v>44904</v>
      </c>
      <c r="C28" s="280"/>
      <c r="D28" s="281" t="s">
        <v>505</v>
      </c>
      <c r="E28" s="282" t="s">
        <v>542</v>
      </c>
      <c r="F28" s="272" t="s">
        <v>982</v>
      </c>
      <c r="G28" s="272">
        <v>310</v>
      </c>
      <c r="H28" s="272"/>
      <c r="I28" s="283" t="s">
        <v>983</v>
      </c>
      <c r="J28" s="273" t="s">
        <v>543</v>
      </c>
      <c r="K28" s="273"/>
      <c r="L28" s="274"/>
      <c r="M28" s="275"/>
      <c r="N28" s="273"/>
      <c r="O28" s="276"/>
      <c r="P28" s="273"/>
      <c r="Q28" s="206"/>
      <c r="R28" s="206" t="s">
        <v>541</v>
      </c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</row>
    <row r="29" spans="1:56" ht="13.9" customHeight="1">
      <c r="A29" s="272"/>
      <c r="B29" s="271"/>
      <c r="C29" s="280"/>
      <c r="D29" s="281"/>
      <c r="E29" s="282"/>
      <c r="F29" s="272"/>
      <c r="G29" s="272"/>
      <c r="H29" s="272"/>
      <c r="I29" s="283"/>
      <c r="J29" s="273"/>
      <c r="K29" s="273"/>
      <c r="L29" s="274"/>
      <c r="M29" s="275"/>
      <c r="N29" s="273"/>
      <c r="O29" s="276"/>
      <c r="P29" s="274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</row>
    <row r="30" spans="1:56" ht="14.25" customHeight="1">
      <c r="A30" s="97"/>
      <c r="B30" s="98"/>
      <c r="C30" s="99"/>
      <c r="D30" s="100"/>
      <c r="E30" s="101"/>
      <c r="F30" s="101"/>
      <c r="H30" s="101"/>
      <c r="I30" s="102"/>
      <c r="J30" s="103"/>
      <c r="K30" s="103"/>
      <c r="L30" s="104"/>
      <c r="M30" s="105"/>
      <c r="N30" s="106"/>
      <c r="O30" s="107"/>
      <c r="P30" s="108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</row>
    <row r="31" spans="1:56" ht="14.25" customHeight="1">
      <c r="A31" s="97"/>
      <c r="B31" s="98"/>
      <c r="C31" s="99"/>
      <c r="D31" s="100"/>
      <c r="E31" s="101"/>
      <c r="F31" s="101"/>
      <c r="G31" s="97"/>
      <c r="H31" s="101"/>
      <c r="I31" s="102"/>
      <c r="J31" s="103"/>
      <c r="K31" s="103"/>
      <c r="L31" s="104"/>
      <c r="M31" s="105"/>
      <c r="N31" s="106"/>
      <c r="O31" s="107"/>
      <c r="P31" s="10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 t="s">
        <v>544</v>
      </c>
      <c r="B32" s="110"/>
      <c r="C32" s="111"/>
      <c r="E32" s="112"/>
      <c r="F32" s="112"/>
      <c r="G32" s="112"/>
      <c r="H32" s="112"/>
      <c r="I32" s="112"/>
      <c r="J32" s="113"/>
      <c r="K32" s="112"/>
      <c r="L32" s="114"/>
      <c r="M32" s="54"/>
      <c r="N32" s="113"/>
      <c r="O32" s="11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5" t="s">
        <v>545</v>
      </c>
      <c r="B33" s="109"/>
      <c r="C33" s="109"/>
      <c r="D33" s="109"/>
      <c r="E33" s="41"/>
      <c r="F33" s="116" t="s">
        <v>546</v>
      </c>
      <c r="G33" s="6"/>
      <c r="H33" s="6"/>
      <c r="I33" s="6"/>
      <c r="J33" s="117"/>
      <c r="K33" s="118"/>
      <c r="L33" s="118"/>
      <c r="M33" s="119"/>
      <c r="N33" s="1"/>
      <c r="O33" s="120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 t="s">
        <v>547</v>
      </c>
      <c r="B34" s="109"/>
      <c r="C34" s="109"/>
      <c r="D34" s="109" t="s">
        <v>795</v>
      </c>
      <c r="E34" s="6"/>
      <c r="F34" s="116" t="s">
        <v>548</v>
      </c>
      <c r="G34" s="6"/>
      <c r="H34" s="6"/>
      <c r="I34" s="6"/>
      <c r="J34" s="117"/>
      <c r="K34" s="118"/>
      <c r="L34" s="118"/>
      <c r="M34" s="119"/>
      <c r="N34" s="1"/>
      <c r="O34" s="120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09"/>
      <c r="B35" s="109"/>
      <c r="C35" s="109"/>
      <c r="D35" s="109"/>
      <c r="E35" s="6"/>
      <c r="F35" s="6"/>
      <c r="G35" s="6"/>
      <c r="H35" s="6"/>
      <c r="I35" s="6"/>
      <c r="J35" s="121"/>
      <c r="K35" s="118"/>
      <c r="L35" s="118"/>
      <c r="M35" s="6"/>
      <c r="N35" s="122"/>
      <c r="O35" s="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.75" customHeight="1">
      <c r="A36" s="1"/>
      <c r="B36" s="123" t="s">
        <v>549</v>
      </c>
      <c r="C36" s="123"/>
      <c r="D36" s="123"/>
      <c r="E36" s="123"/>
      <c r="F36" s="124"/>
      <c r="G36" s="6"/>
      <c r="H36" s="6"/>
      <c r="I36" s="125"/>
      <c r="J36" s="126"/>
      <c r="K36" s="127"/>
      <c r="L36" s="126"/>
      <c r="M36" s="6"/>
      <c r="N36" s="1"/>
      <c r="O36" s="1"/>
      <c r="P36" s="1"/>
      <c r="R36" s="54"/>
      <c r="S36" s="1"/>
      <c r="T36" s="1"/>
      <c r="U36" s="1"/>
      <c r="V36" s="1"/>
      <c r="W36" s="1"/>
      <c r="X36" s="1"/>
      <c r="Y36" s="1"/>
      <c r="Z36" s="1"/>
    </row>
    <row r="37" spans="1:38" ht="38.25" customHeight="1">
      <c r="A37" s="299" t="s">
        <v>16</v>
      </c>
      <c r="B37" s="299" t="s">
        <v>517</v>
      </c>
      <c r="C37" s="299"/>
      <c r="D37" s="238" t="s">
        <v>528</v>
      </c>
      <c r="E37" s="299" t="s">
        <v>529</v>
      </c>
      <c r="F37" s="299" t="s">
        <v>530</v>
      </c>
      <c r="G37" s="299" t="s">
        <v>550</v>
      </c>
      <c r="H37" s="299" t="s">
        <v>532</v>
      </c>
      <c r="I37" s="299" t="s">
        <v>533</v>
      </c>
      <c r="J37" s="96" t="s">
        <v>534</v>
      </c>
      <c r="K37" s="94" t="s">
        <v>551</v>
      </c>
      <c r="L37" s="129" t="s">
        <v>536</v>
      </c>
      <c r="M37" s="96" t="s">
        <v>537</v>
      </c>
      <c r="N37" s="93" t="s">
        <v>538</v>
      </c>
      <c r="O37" s="238" t="s">
        <v>539</v>
      </c>
      <c r="P37" s="41"/>
      <c r="Q37" s="1"/>
      <c r="R37" s="54"/>
      <c r="S37" s="54"/>
      <c r="T37" s="54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s="279" customFormat="1" ht="13.5" customHeight="1">
      <c r="A38" s="324">
        <v>1</v>
      </c>
      <c r="B38" s="329">
        <v>44888</v>
      </c>
      <c r="C38" s="321"/>
      <c r="D38" s="322" t="s">
        <v>767</v>
      </c>
      <c r="E38" s="323" t="s">
        <v>542</v>
      </c>
      <c r="F38" s="324">
        <v>1490</v>
      </c>
      <c r="G38" s="324">
        <v>1440</v>
      </c>
      <c r="H38" s="324">
        <v>1530</v>
      </c>
      <c r="I38" s="325" t="s">
        <v>874</v>
      </c>
      <c r="J38" s="267" t="s">
        <v>583</v>
      </c>
      <c r="K38" s="267">
        <f t="shared" ref="K38:K39" si="27">H38-F38</f>
        <v>40</v>
      </c>
      <c r="L38" s="326">
        <f t="shared" ref="L38:L39" si="28">(F38*-0.7)/100</f>
        <v>-10.43</v>
      </c>
      <c r="M38" s="327">
        <f t="shared" ref="M38:M39" si="29">(K38+L38)/F38</f>
        <v>1.9845637583892618E-2</v>
      </c>
      <c r="N38" s="267" t="s">
        <v>540</v>
      </c>
      <c r="O38" s="328">
        <v>44900</v>
      </c>
      <c r="P38" s="334"/>
      <c r="Q38" s="207"/>
      <c r="R38" s="237" t="s">
        <v>806</v>
      </c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77"/>
      <c r="AJ38" s="278"/>
      <c r="AK38" s="278"/>
      <c r="AL38" s="278"/>
    </row>
    <row r="39" spans="1:38" s="279" customFormat="1" ht="13.5" customHeight="1">
      <c r="A39" s="357">
        <v>2</v>
      </c>
      <c r="B39" s="343">
        <v>44888</v>
      </c>
      <c r="C39" s="358"/>
      <c r="D39" s="359" t="s">
        <v>64</v>
      </c>
      <c r="E39" s="360" t="s">
        <v>542</v>
      </c>
      <c r="F39" s="357">
        <v>1645</v>
      </c>
      <c r="G39" s="357">
        <v>1595</v>
      </c>
      <c r="H39" s="357">
        <v>1595</v>
      </c>
      <c r="I39" s="361" t="s">
        <v>892</v>
      </c>
      <c r="J39" s="301" t="s">
        <v>980</v>
      </c>
      <c r="K39" s="301">
        <f t="shared" si="27"/>
        <v>-50</v>
      </c>
      <c r="L39" s="362">
        <f t="shared" si="28"/>
        <v>-11.515000000000001</v>
      </c>
      <c r="M39" s="363">
        <f t="shared" si="29"/>
        <v>-3.7395136778115505E-2</v>
      </c>
      <c r="N39" s="301" t="s">
        <v>552</v>
      </c>
      <c r="O39" s="364">
        <v>44904</v>
      </c>
      <c r="P39" s="334"/>
      <c r="Q39" s="207"/>
      <c r="R39" s="237" t="s">
        <v>541</v>
      </c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77"/>
      <c r="AJ39" s="278"/>
      <c r="AK39" s="278"/>
      <c r="AL39" s="278"/>
    </row>
    <row r="40" spans="1:38" s="279" customFormat="1" ht="13.5" customHeight="1">
      <c r="A40" s="357">
        <v>3</v>
      </c>
      <c r="B40" s="343">
        <v>44888</v>
      </c>
      <c r="C40" s="358"/>
      <c r="D40" s="359" t="s">
        <v>71</v>
      </c>
      <c r="E40" s="360" t="s">
        <v>542</v>
      </c>
      <c r="F40" s="357">
        <v>106.5</v>
      </c>
      <c r="G40" s="357">
        <v>103.5</v>
      </c>
      <c r="H40" s="357">
        <v>103.5</v>
      </c>
      <c r="I40" s="361" t="s">
        <v>893</v>
      </c>
      <c r="J40" s="301" t="s">
        <v>1051</v>
      </c>
      <c r="K40" s="301">
        <f t="shared" ref="K40" si="30">H40-F40</f>
        <v>-3</v>
      </c>
      <c r="L40" s="362">
        <f t="shared" ref="L40" si="31">(F40*-0.7)/100</f>
        <v>-0.74549999999999994</v>
      </c>
      <c r="M40" s="363">
        <f t="shared" ref="M40" si="32">(K40+L40)/F40</f>
        <v>-3.5169014084507039E-2</v>
      </c>
      <c r="N40" s="301" t="s">
        <v>552</v>
      </c>
      <c r="O40" s="364">
        <v>44910</v>
      </c>
      <c r="P40" s="334"/>
      <c r="Q40" s="207"/>
      <c r="R40" s="237" t="s">
        <v>541</v>
      </c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77"/>
      <c r="AJ40" s="278"/>
      <c r="AK40" s="278"/>
      <c r="AL40" s="278"/>
    </row>
    <row r="41" spans="1:38" s="279" customFormat="1" ht="13.5" customHeight="1">
      <c r="A41" s="324">
        <v>4</v>
      </c>
      <c r="B41" s="329">
        <v>44897</v>
      </c>
      <c r="C41" s="321"/>
      <c r="D41" s="322" t="s">
        <v>208</v>
      </c>
      <c r="E41" s="323" t="s">
        <v>542</v>
      </c>
      <c r="F41" s="324">
        <v>773</v>
      </c>
      <c r="G41" s="324">
        <v>748</v>
      </c>
      <c r="H41" s="324">
        <v>795.5</v>
      </c>
      <c r="I41" s="325" t="s">
        <v>924</v>
      </c>
      <c r="J41" s="267" t="s">
        <v>946</v>
      </c>
      <c r="K41" s="267">
        <f t="shared" ref="K41" si="33">H41-F41</f>
        <v>22.5</v>
      </c>
      <c r="L41" s="326">
        <f t="shared" ref="L41" si="34">(F41*-0.7)/100</f>
        <v>-5.4109999999999987</v>
      </c>
      <c r="M41" s="327">
        <f t="shared" ref="M41" si="35">(K41+L41)/F41</f>
        <v>2.2107373868046575E-2</v>
      </c>
      <c r="N41" s="267" t="s">
        <v>540</v>
      </c>
      <c r="O41" s="328">
        <v>44900</v>
      </c>
      <c r="P41" s="334"/>
      <c r="Q41" s="207"/>
      <c r="R41" s="237" t="s">
        <v>806</v>
      </c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77"/>
      <c r="AJ41" s="278"/>
      <c r="AK41" s="278"/>
      <c r="AL41" s="278"/>
    </row>
    <row r="42" spans="1:38" s="279" customFormat="1" ht="13.5" customHeight="1">
      <c r="A42" s="324">
        <v>5</v>
      </c>
      <c r="B42" s="329">
        <v>44900</v>
      </c>
      <c r="C42" s="321"/>
      <c r="D42" s="322" t="s">
        <v>300</v>
      </c>
      <c r="E42" s="323" t="s">
        <v>542</v>
      </c>
      <c r="F42" s="324">
        <v>2035</v>
      </c>
      <c r="G42" s="324">
        <v>1960</v>
      </c>
      <c r="H42" s="324">
        <v>2090</v>
      </c>
      <c r="I42" s="325" t="s">
        <v>947</v>
      </c>
      <c r="J42" s="267" t="s">
        <v>678</v>
      </c>
      <c r="K42" s="267">
        <f t="shared" ref="K42" si="36">H42-F42</f>
        <v>55</v>
      </c>
      <c r="L42" s="326">
        <f t="shared" ref="L42" si="37">(F42*-0.7)/100</f>
        <v>-14.244999999999999</v>
      </c>
      <c r="M42" s="327">
        <f t="shared" ref="M42" si="38">(K42+L42)/F42</f>
        <v>2.0027027027027029E-2</v>
      </c>
      <c r="N42" s="267" t="s">
        <v>540</v>
      </c>
      <c r="O42" s="328">
        <v>44904</v>
      </c>
      <c r="P42" s="334"/>
      <c r="Q42" s="207"/>
      <c r="R42" s="237" t="s">
        <v>541</v>
      </c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77"/>
      <c r="AJ42" s="278"/>
      <c r="AK42" s="278"/>
      <c r="AL42" s="278"/>
    </row>
    <row r="43" spans="1:38" s="279" customFormat="1" ht="13.5" customHeight="1">
      <c r="A43" s="324">
        <v>6</v>
      </c>
      <c r="B43" s="329">
        <v>44904</v>
      </c>
      <c r="C43" s="321"/>
      <c r="D43" s="322" t="s">
        <v>240</v>
      </c>
      <c r="E43" s="323" t="s">
        <v>987</v>
      </c>
      <c r="F43" s="324">
        <v>157.5</v>
      </c>
      <c r="G43" s="324">
        <v>162.5</v>
      </c>
      <c r="H43" s="324">
        <v>154.75</v>
      </c>
      <c r="I43" s="325" t="s">
        <v>990</v>
      </c>
      <c r="J43" s="267" t="s">
        <v>991</v>
      </c>
      <c r="K43" s="267">
        <f>F43-H43</f>
        <v>2.75</v>
      </c>
      <c r="L43" s="326">
        <f>(F43*-0.07)/100</f>
        <v>-0.11025</v>
      </c>
      <c r="M43" s="327">
        <f t="shared" ref="M43:M45" si="39">(K43+L43)/F43</f>
        <v>1.6760317460317458E-2</v>
      </c>
      <c r="N43" s="267" t="s">
        <v>540</v>
      </c>
      <c r="O43" s="328">
        <v>44904</v>
      </c>
      <c r="P43" s="334"/>
      <c r="Q43" s="207"/>
      <c r="R43" s="237" t="s">
        <v>541</v>
      </c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77"/>
      <c r="AJ43" s="278"/>
      <c r="AK43" s="278"/>
      <c r="AL43" s="278"/>
    </row>
    <row r="44" spans="1:38" s="369" customFormat="1" ht="13.5" customHeight="1">
      <c r="A44" s="324">
        <v>7</v>
      </c>
      <c r="B44" s="329">
        <v>44907</v>
      </c>
      <c r="C44" s="321"/>
      <c r="D44" s="322" t="s">
        <v>147</v>
      </c>
      <c r="E44" s="323" t="s">
        <v>542</v>
      </c>
      <c r="F44" s="324">
        <v>3900</v>
      </c>
      <c r="G44" s="324">
        <v>3780</v>
      </c>
      <c r="H44" s="324">
        <v>4012.5</v>
      </c>
      <c r="I44" s="325" t="s">
        <v>1007</v>
      </c>
      <c r="J44" s="267" t="s">
        <v>1029</v>
      </c>
      <c r="K44" s="267">
        <f t="shared" ref="K44:K45" si="40">H44-F44</f>
        <v>112.5</v>
      </c>
      <c r="L44" s="326">
        <f t="shared" ref="L44:L45" si="41">(F44*-0.7)/100</f>
        <v>-27.3</v>
      </c>
      <c r="M44" s="327">
        <f t="shared" si="39"/>
        <v>2.1846153846153848E-2</v>
      </c>
      <c r="N44" s="267" t="s">
        <v>540</v>
      </c>
      <c r="O44" s="328">
        <v>44909</v>
      </c>
      <c r="P44" s="334"/>
      <c r="Q44" s="207"/>
      <c r="R44" s="237" t="s">
        <v>541</v>
      </c>
      <c r="S44" s="206"/>
      <c r="T44" s="366"/>
      <c r="U44" s="366"/>
      <c r="V44" s="366"/>
      <c r="W44" s="366"/>
      <c r="X44" s="366"/>
      <c r="Y44" s="366"/>
      <c r="Z44" s="366"/>
      <c r="AA44" s="366"/>
      <c r="AB44" s="366"/>
      <c r="AC44" s="366"/>
      <c r="AD44" s="366"/>
      <c r="AE44" s="366"/>
      <c r="AF44" s="366"/>
      <c r="AG44" s="366"/>
      <c r="AH44" s="366"/>
      <c r="AI44" s="367"/>
      <c r="AJ44" s="368"/>
      <c r="AK44" s="368"/>
      <c r="AL44" s="368"/>
    </row>
    <row r="45" spans="1:38" s="369" customFormat="1" ht="13.5" customHeight="1">
      <c r="A45" s="357">
        <v>8</v>
      </c>
      <c r="B45" s="343">
        <v>44907</v>
      </c>
      <c r="C45" s="358"/>
      <c r="D45" s="359" t="s">
        <v>1008</v>
      </c>
      <c r="E45" s="360" t="s">
        <v>542</v>
      </c>
      <c r="F45" s="357">
        <v>1505</v>
      </c>
      <c r="G45" s="357">
        <v>1460</v>
      </c>
      <c r="H45" s="357">
        <v>1460</v>
      </c>
      <c r="I45" s="361" t="s">
        <v>1009</v>
      </c>
      <c r="J45" s="301" t="s">
        <v>1046</v>
      </c>
      <c r="K45" s="301">
        <f t="shared" si="40"/>
        <v>-45</v>
      </c>
      <c r="L45" s="362">
        <f t="shared" si="41"/>
        <v>-10.535</v>
      </c>
      <c r="M45" s="363">
        <f t="shared" si="39"/>
        <v>-3.6900332225913622E-2</v>
      </c>
      <c r="N45" s="301" t="s">
        <v>552</v>
      </c>
      <c r="O45" s="364">
        <v>44910</v>
      </c>
      <c r="P45" s="334"/>
      <c r="Q45" s="207"/>
      <c r="R45" s="237" t="s">
        <v>806</v>
      </c>
      <c r="S45" s="206"/>
      <c r="T45" s="366"/>
      <c r="U45" s="366"/>
      <c r="V45" s="366"/>
      <c r="W45" s="366"/>
      <c r="X45" s="366"/>
      <c r="Y45" s="366"/>
      <c r="Z45" s="366"/>
      <c r="AA45" s="366"/>
      <c r="AB45" s="366"/>
      <c r="AC45" s="366"/>
      <c r="AD45" s="366"/>
      <c r="AE45" s="366"/>
      <c r="AF45" s="366"/>
      <c r="AG45" s="366"/>
      <c r="AH45" s="366"/>
      <c r="AI45" s="367"/>
      <c r="AJ45" s="368"/>
      <c r="AK45" s="368"/>
      <c r="AL45" s="368"/>
    </row>
    <row r="46" spans="1:38" s="369" customFormat="1" ht="13.5" customHeight="1">
      <c r="A46" s="324">
        <v>9</v>
      </c>
      <c r="B46" s="329">
        <v>44907</v>
      </c>
      <c r="C46" s="321"/>
      <c r="D46" s="322" t="s">
        <v>300</v>
      </c>
      <c r="E46" s="323" t="s">
        <v>542</v>
      </c>
      <c r="F46" s="324">
        <v>2030</v>
      </c>
      <c r="G46" s="324">
        <v>1960</v>
      </c>
      <c r="H46" s="324">
        <v>2120</v>
      </c>
      <c r="I46" s="325" t="s">
        <v>947</v>
      </c>
      <c r="J46" s="267" t="s">
        <v>1024</v>
      </c>
      <c r="K46" s="267">
        <f t="shared" ref="K46" si="42">H46-F46</f>
        <v>90</v>
      </c>
      <c r="L46" s="326">
        <f t="shared" ref="L46" si="43">(F46*-0.7)/100</f>
        <v>-14.21</v>
      </c>
      <c r="M46" s="327">
        <f t="shared" ref="M46" si="44">(K46+L46)/F46</f>
        <v>3.7334975369458123E-2</v>
      </c>
      <c r="N46" s="267" t="s">
        <v>540</v>
      </c>
      <c r="O46" s="328">
        <v>44908</v>
      </c>
      <c r="P46" s="334"/>
      <c r="Q46" s="207"/>
      <c r="R46" s="237" t="s">
        <v>541</v>
      </c>
      <c r="S46" s="206"/>
      <c r="T46" s="366"/>
      <c r="U46" s="366"/>
      <c r="V46" s="366"/>
      <c r="W46" s="366"/>
      <c r="X46" s="366"/>
      <c r="Y46" s="366"/>
      <c r="Z46" s="366"/>
      <c r="AA46" s="366"/>
      <c r="AB46" s="366"/>
      <c r="AC46" s="366"/>
      <c r="AD46" s="366"/>
      <c r="AE46" s="366"/>
      <c r="AF46" s="366"/>
      <c r="AG46" s="366"/>
      <c r="AH46" s="366"/>
      <c r="AI46" s="367"/>
      <c r="AJ46" s="368"/>
      <c r="AK46" s="368"/>
      <c r="AL46" s="368"/>
    </row>
    <row r="47" spans="1:38" s="369" customFormat="1" ht="13.5" customHeight="1">
      <c r="A47" s="272">
        <v>10</v>
      </c>
      <c r="B47" s="271">
        <v>44908</v>
      </c>
      <c r="C47" s="280"/>
      <c r="D47" s="281" t="s">
        <v>208</v>
      </c>
      <c r="E47" s="282" t="s">
        <v>542</v>
      </c>
      <c r="F47" s="272" t="s">
        <v>1021</v>
      </c>
      <c r="G47" s="272">
        <v>744</v>
      </c>
      <c r="H47" s="272"/>
      <c r="I47" s="283" t="s">
        <v>650</v>
      </c>
      <c r="J47" s="273" t="s">
        <v>543</v>
      </c>
      <c r="K47" s="273"/>
      <c r="L47" s="274"/>
      <c r="M47" s="275"/>
      <c r="N47" s="273"/>
      <c r="O47" s="276"/>
      <c r="P47" s="334"/>
      <c r="Q47" s="207"/>
      <c r="R47" s="237" t="s">
        <v>541</v>
      </c>
      <c r="S47" s="206"/>
      <c r="T47" s="366"/>
      <c r="U47" s="366"/>
      <c r="V47" s="366"/>
      <c r="W47" s="366"/>
      <c r="X47" s="366"/>
      <c r="Y47" s="366"/>
      <c r="Z47" s="366"/>
      <c r="AA47" s="366"/>
      <c r="AB47" s="366"/>
      <c r="AC47" s="366"/>
      <c r="AD47" s="366"/>
      <c r="AE47" s="366"/>
      <c r="AF47" s="366"/>
      <c r="AG47" s="366"/>
      <c r="AH47" s="366"/>
      <c r="AI47" s="367"/>
      <c r="AJ47" s="368"/>
      <c r="AK47" s="368"/>
      <c r="AL47" s="368"/>
    </row>
    <row r="48" spans="1:38" s="369" customFormat="1" ht="13.5" customHeight="1">
      <c r="A48" s="357">
        <v>11</v>
      </c>
      <c r="B48" s="343">
        <v>44910</v>
      </c>
      <c r="C48" s="358"/>
      <c r="D48" s="359" t="s">
        <v>102</v>
      </c>
      <c r="E48" s="360" t="s">
        <v>542</v>
      </c>
      <c r="F48" s="357">
        <v>141.5</v>
      </c>
      <c r="G48" s="357">
        <v>137.4</v>
      </c>
      <c r="H48" s="357">
        <v>137.4</v>
      </c>
      <c r="I48" s="361" t="s">
        <v>1038</v>
      </c>
      <c r="J48" s="301" t="s">
        <v>1052</v>
      </c>
      <c r="K48" s="301">
        <f t="shared" ref="K48:K49" si="45">H48-F48</f>
        <v>-4.0999999999999943</v>
      </c>
      <c r="L48" s="362">
        <f t="shared" ref="L48:L49" si="46">(F48*-0.7)/100</f>
        <v>-0.99049999999999994</v>
      </c>
      <c r="M48" s="363">
        <f t="shared" ref="M48:M49" si="47">(K48+L48)/F48</f>
        <v>-3.5975265017667804E-2</v>
      </c>
      <c r="N48" s="301" t="s">
        <v>552</v>
      </c>
      <c r="O48" s="364">
        <v>44911</v>
      </c>
      <c r="P48" s="334"/>
      <c r="Q48" s="207"/>
      <c r="R48" s="237" t="s">
        <v>541</v>
      </c>
      <c r="S48" s="206"/>
      <c r="T48" s="366"/>
      <c r="U48" s="366"/>
      <c r="V48" s="366"/>
      <c r="W48" s="366"/>
      <c r="X48" s="366"/>
      <c r="Y48" s="366"/>
      <c r="Z48" s="366"/>
      <c r="AA48" s="366"/>
      <c r="AB48" s="366"/>
      <c r="AC48" s="366"/>
      <c r="AD48" s="366"/>
      <c r="AE48" s="366"/>
      <c r="AF48" s="366"/>
      <c r="AG48" s="366"/>
      <c r="AH48" s="366"/>
      <c r="AI48" s="367"/>
      <c r="AJ48" s="368"/>
      <c r="AK48" s="368"/>
      <c r="AL48" s="368"/>
    </row>
    <row r="49" spans="1:38" s="369" customFormat="1" ht="13.5" customHeight="1">
      <c r="A49" s="324">
        <v>12</v>
      </c>
      <c r="B49" s="329">
        <v>44910</v>
      </c>
      <c r="C49" s="321"/>
      <c r="D49" s="322" t="s">
        <v>767</v>
      </c>
      <c r="E49" s="323" t="s">
        <v>542</v>
      </c>
      <c r="F49" s="324">
        <v>1412.5</v>
      </c>
      <c r="G49" s="324">
        <v>1370</v>
      </c>
      <c r="H49" s="324">
        <v>1458</v>
      </c>
      <c r="I49" s="325" t="s">
        <v>1039</v>
      </c>
      <c r="J49" s="267" t="s">
        <v>1053</v>
      </c>
      <c r="K49" s="267">
        <f t="shared" si="45"/>
        <v>45.5</v>
      </c>
      <c r="L49" s="326">
        <f t="shared" si="46"/>
        <v>-9.8874999999999993</v>
      </c>
      <c r="M49" s="327">
        <f t="shared" si="47"/>
        <v>2.5212389380530973E-2</v>
      </c>
      <c r="N49" s="267" t="s">
        <v>540</v>
      </c>
      <c r="O49" s="328">
        <v>44911</v>
      </c>
      <c r="P49" s="334"/>
      <c r="Q49" s="207"/>
      <c r="R49" s="237" t="s">
        <v>541</v>
      </c>
      <c r="S49" s="206"/>
      <c r="T49" s="366"/>
      <c r="U49" s="366"/>
      <c r="V49" s="366"/>
      <c r="W49" s="366"/>
      <c r="X49" s="366"/>
      <c r="Y49" s="366"/>
      <c r="Z49" s="366"/>
      <c r="AA49" s="366"/>
      <c r="AB49" s="366"/>
      <c r="AC49" s="366"/>
      <c r="AD49" s="366"/>
      <c r="AE49" s="366"/>
      <c r="AF49" s="366"/>
      <c r="AG49" s="366"/>
      <c r="AH49" s="366"/>
      <c r="AI49" s="367"/>
      <c r="AJ49" s="368"/>
      <c r="AK49" s="368"/>
      <c r="AL49" s="368"/>
    </row>
    <row r="50" spans="1:38" s="369" customFormat="1" ht="13.5" customHeight="1">
      <c r="A50" s="272">
        <v>13</v>
      </c>
      <c r="B50" s="271">
        <v>44911</v>
      </c>
      <c r="C50" s="280"/>
      <c r="D50" s="281" t="s">
        <v>136</v>
      </c>
      <c r="E50" s="282" t="s">
        <v>542</v>
      </c>
      <c r="F50" s="272" t="s">
        <v>1054</v>
      </c>
      <c r="G50" s="272">
        <v>649</v>
      </c>
      <c r="H50" s="272"/>
      <c r="I50" s="283" t="s">
        <v>1055</v>
      </c>
      <c r="J50" s="273" t="s">
        <v>543</v>
      </c>
      <c r="K50" s="273"/>
      <c r="L50" s="274"/>
      <c r="M50" s="275"/>
      <c r="N50" s="273"/>
      <c r="O50" s="276"/>
      <c r="P50" s="334"/>
      <c r="Q50" s="207"/>
      <c r="R50" s="237"/>
      <c r="S50" s="206"/>
      <c r="T50" s="366"/>
      <c r="U50" s="366"/>
      <c r="V50" s="366"/>
      <c r="W50" s="366"/>
      <c r="X50" s="366"/>
      <c r="Y50" s="366"/>
      <c r="Z50" s="366"/>
      <c r="AA50" s="366"/>
      <c r="AB50" s="366"/>
      <c r="AC50" s="366"/>
      <c r="AD50" s="366"/>
      <c r="AE50" s="366"/>
      <c r="AF50" s="366"/>
      <c r="AG50" s="366"/>
      <c r="AH50" s="366"/>
      <c r="AI50" s="367"/>
      <c r="AJ50" s="368"/>
      <c r="AK50" s="368"/>
      <c r="AL50" s="368"/>
    </row>
    <row r="51" spans="1:38" s="369" customFormat="1" ht="13.5" customHeight="1">
      <c r="A51" s="272">
        <v>14</v>
      </c>
      <c r="B51" s="271">
        <v>44915</v>
      </c>
      <c r="C51" s="280"/>
      <c r="D51" s="281" t="s">
        <v>300</v>
      </c>
      <c r="E51" s="282" t="s">
        <v>542</v>
      </c>
      <c r="F51" s="272" t="s">
        <v>1096</v>
      </c>
      <c r="G51" s="272">
        <v>1920</v>
      </c>
      <c r="H51" s="272"/>
      <c r="I51" s="283" t="s">
        <v>1097</v>
      </c>
      <c r="J51" s="273" t="s">
        <v>543</v>
      </c>
      <c r="K51" s="273"/>
      <c r="L51" s="274"/>
      <c r="M51" s="275"/>
      <c r="N51" s="273"/>
      <c r="O51" s="276"/>
      <c r="P51" s="334"/>
      <c r="Q51" s="207"/>
      <c r="R51" s="237"/>
      <c r="S51" s="206"/>
      <c r="T51" s="366"/>
      <c r="U51" s="366"/>
      <c r="V51" s="366"/>
      <c r="W51" s="366"/>
      <c r="X51" s="366"/>
      <c r="Y51" s="366"/>
      <c r="Z51" s="366"/>
      <c r="AA51" s="366"/>
      <c r="AB51" s="366"/>
      <c r="AC51" s="366"/>
      <c r="AD51" s="366"/>
      <c r="AE51" s="366"/>
      <c r="AF51" s="366"/>
      <c r="AG51" s="366"/>
      <c r="AH51" s="366"/>
      <c r="AI51" s="367"/>
      <c r="AJ51" s="368"/>
      <c r="AK51" s="368"/>
      <c r="AL51" s="368"/>
    </row>
    <row r="52" spans="1:38" s="279" customFormat="1" ht="15" customHeight="1">
      <c r="P52" s="334"/>
      <c r="Q52" s="207"/>
      <c r="R52" s="279" t="s">
        <v>541</v>
      </c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77"/>
      <c r="AJ52" s="278"/>
      <c r="AK52" s="278"/>
      <c r="AL52" s="278"/>
    </row>
    <row r="53" spans="1:38" ht="15" customHeight="1">
      <c r="A53" s="239"/>
      <c r="B53" s="240"/>
      <c r="C53" s="241"/>
      <c r="D53" s="242"/>
      <c r="E53" s="243"/>
      <c r="F53" s="243"/>
      <c r="G53" s="243"/>
      <c r="H53" s="243"/>
      <c r="I53" s="243"/>
      <c r="J53" s="244"/>
      <c r="K53" s="244"/>
      <c r="L53" s="245"/>
      <c r="M53" s="246"/>
      <c r="N53" s="244"/>
      <c r="O53" s="247"/>
      <c r="P53" s="41"/>
      <c r="Q53" s="207"/>
      <c r="R53" s="237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1"/>
      <c r="AI53" s="1"/>
      <c r="AJ53" s="1"/>
      <c r="AK53" s="1"/>
      <c r="AL53" s="1"/>
    </row>
    <row r="54" spans="1:38" ht="44.25" customHeight="1">
      <c r="A54" s="109" t="s">
        <v>544</v>
      </c>
      <c r="B54" s="130"/>
      <c r="C54" s="130"/>
      <c r="D54" s="1"/>
      <c r="E54" s="6"/>
      <c r="F54" s="6"/>
      <c r="G54" s="6"/>
      <c r="H54" s="6" t="s">
        <v>556</v>
      </c>
      <c r="I54" s="6"/>
      <c r="J54" s="6"/>
      <c r="K54" s="105"/>
      <c r="L54" s="132"/>
      <c r="M54" s="105"/>
      <c r="N54" s="106"/>
      <c r="O54" s="105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38" ht="12.75" customHeight="1">
      <c r="A55" s="115" t="s">
        <v>545</v>
      </c>
      <c r="B55" s="109"/>
      <c r="C55" s="109"/>
      <c r="D55" s="109"/>
      <c r="E55" s="41"/>
      <c r="F55" s="116" t="s">
        <v>546</v>
      </c>
      <c r="G55" s="54"/>
      <c r="H55" s="41"/>
      <c r="I55" s="54"/>
      <c r="J55" s="6"/>
      <c r="K55" s="133"/>
      <c r="L55" s="134"/>
      <c r="M55" s="6"/>
      <c r="N55" s="99"/>
      <c r="O55" s="135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4.25" customHeight="1">
      <c r="A56" s="115"/>
      <c r="B56" s="109"/>
      <c r="C56" s="109"/>
      <c r="D56" s="109"/>
      <c r="E56" s="6"/>
      <c r="F56" s="116" t="s">
        <v>548</v>
      </c>
      <c r="G56" s="54"/>
      <c r="H56" s="41"/>
      <c r="I56" s="54"/>
      <c r="J56" s="6"/>
      <c r="K56" s="133"/>
      <c r="L56" s="134"/>
      <c r="M56" s="6"/>
      <c r="N56" s="99"/>
      <c r="O56" s="135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09"/>
      <c r="B57" s="109"/>
      <c r="C57" s="109"/>
      <c r="D57" s="109"/>
      <c r="E57" s="6"/>
      <c r="F57" s="6"/>
      <c r="G57" s="6"/>
      <c r="H57" s="6"/>
      <c r="I57" s="6"/>
      <c r="J57" s="121"/>
      <c r="K57" s="118"/>
      <c r="L57" s="119"/>
      <c r="M57" s="6"/>
      <c r="N57" s="122"/>
      <c r="O57" s="1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2.75" customHeight="1">
      <c r="A58" s="136" t="s">
        <v>557</v>
      </c>
      <c r="B58" s="136"/>
      <c r="C58" s="136"/>
      <c r="D58" s="136"/>
      <c r="E58" s="6"/>
      <c r="F58" s="6"/>
      <c r="G58" s="6"/>
      <c r="H58" s="6"/>
      <c r="I58" s="6"/>
      <c r="J58" s="6"/>
      <c r="K58" s="6"/>
      <c r="L58" s="6"/>
      <c r="M58" s="6"/>
      <c r="N58" s="6"/>
      <c r="O58" s="2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38.25" customHeight="1">
      <c r="A59" s="94" t="s">
        <v>16</v>
      </c>
      <c r="B59" s="94" t="s">
        <v>517</v>
      </c>
      <c r="C59" s="94"/>
      <c r="D59" s="95" t="s">
        <v>528</v>
      </c>
      <c r="E59" s="94" t="s">
        <v>529</v>
      </c>
      <c r="F59" s="94" t="s">
        <v>530</v>
      </c>
      <c r="G59" s="94" t="s">
        <v>550</v>
      </c>
      <c r="H59" s="94" t="s">
        <v>532</v>
      </c>
      <c r="I59" s="94" t="s">
        <v>533</v>
      </c>
      <c r="J59" s="93" t="s">
        <v>534</v>
      </c>
      <c r="K59" s="137" t="s">
        <v>558</v>
      </c>
      <c r="L59" s="96" t="s">
        <v>536</v>
      </c>
      <c r="M59" s="137" t="s">
        <v>559</v>
      </c>
      <c r="N59" s="94" t="s">
        <v>560</v>
      </c>
      <c r="O59" s="93" t="s">
        <v>538</v>
      </c>
      <c r="P59" s="95" t="s">
        <v>539</v>
      </c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s="207" customFormat="1" ht="12.75" customHeight="1">
      <c r="A60" s="300">
        <v>1</v>
      </c>
      <c r="B60" s="305">
        <v>44888</v>
      </c>
      <c r="C60" s="345"/>
      <c r="D60" s="345" t="s">
        <v>890</v>
      </c>
      <c r="E60" s="300" t="s">
        <v>542</v>
      </c>
      <c r="F60" s="300">
        <v>1960</v>
      </c>
      <c r="G60" s="300">
        <v>1920</v>
      </c>
      <c r="H60" s="346">
        <v>1925</v>
      </c>
      <c r="I60" s="346" t="s">
        <v>891</v>
      </c>
      <c r="J60" s="301" t="s">
        <v>979</v>
      </c>
      <c r="K60" s="302">
        <f t="shared" ref="K60" si="48">H60-F60</f>
        <v>-35</v>
      </c>
      <c r="L60" s="303">
        <f t="shared" ref="L60" si="49">(H60*N60)*0.07%</f>
        <v>539.00000000000011</v>
      </c>
      <c r="M60" s="304">
        <f t="shared" ref="M60" si="50">(K60*N60)-L60</f>
        <v>-14539</v>
      </c>
      <c r="N60" s="302">
        <v>400</v>
      </c>
      <c r="O60" s="301" t="s">
        <v>552</v>
      </c>
      <c r="P60" s="305">
        <v>44902</v>
      </c>
      <c r="Q60" s="209"/>
      <c r="R60" s="212" t="s">
        <v>541</v>
      </c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43"/>
      <c r="AG60" s="240"/>
      <c r="AH60" s="209"/>
      <c r="AI60" s="209"/>
      <c r="AJ60" s="243"/>
      <c r="AK60" s="243"/>
      <c r="AL60" s="243"/>
    </row>
    <row r="61" spans="1:38" s="207" customFormat="1" ht="12.75" customHeight="1">
      <c r="A61" s="287">
        <v>2</v>
      </c>
      <c r="B61" s="329">
        <v>44890</v>
      </c>
      <c r="C61" s="293"/>
      <c r="D61" s="293" t="s">
        <v>895</v>
      </c>
      <c r="E61" s="287" t="s">
        <v>542</v>
      </c>
      <c r="F61" s="287">
        <v>2088</v>
      </c>
      <c r="G61" s="287">
        <v>2045</v>
      </c>
      <c r="H61" s="288">
        <v>2121</v>
      </c>
      <c r="I61" s="288" t="s">
        <v>896</v>
      </c>
      <c r="J61" s="267" t="s">
        <v>900</v>
      </c>
      <c r="K61" s="266">
        <f t="shared" ref="K61:K62" si="51">H61-F61</f>
        <v>33</v>
      </c>
      <c r="L61" s="268">
        <f t="shared" ref="L61:L62" si="52">(H61*N61)*0.07%</f>
        <v>445.41000000000008</v>
      </c>
      <c r="M61" s="269">
        <f t="shared" ref="M61:M62" si="53">(K61*N61)-L61</f>
        <v>9454.59</v>
      </c>
      <c r="N61" s="266">
        <v>300</v>
      </c>
      <c r="O61" s="267" t="s">
        <v>540</v>
      </c>
      <c r="P61" s="265">
        <v>44896</v>
      </c>
      <c r="Q61" s="209"/>
      <c r="R61" s="212" t="s">
        <v>806</v>
      </c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43"/>
      <c r="AG61" s="240"/>
      <c r="AH61" s="209"/>
      <c r="AI61" s="209"/>
      <c r="AJ61" s="243"/>
      <c r="AK61" s="243"/>
      <c r="AL61" s="243"/>
    </row>
    <row r="62" spans="1:38" s="207" customFormat="1" ht="12.75" customHeight="1">
      <c r="A62" s="287">
        <v>3</v>
      </c>
      <c r="B62" s="329">
        <v>44895</v>
      </c>
      <c r="C62" s="293"/>
      <c r="D62" s="293" t="s">
        <v>902</v>
      </c>
      <c r="E62" s="287" t="s">
        <v>542</v>
      </c>
      <c r="F62" s="287">
        <v>741.5</v>
      </c>
      <c r="G62" s="287">
        <v>730</v>
      </c>
      <c r="H62" s="288">
        <v>754</v>
      </c>
      <c r="I62" s="288" t="s">
        <v>903</v>
      </c>
      <c r="J62" s="267" t="s">
        <v>918</v>
      </c>
      <c r="K62" s="266">
        <f t="shared" si="51"/>
        <v>12.5</v>
      </c>
      <c r="L62" s="268">
        <f t="shared" si="52"/>
        <v>712.53000000000009</v>
      </c>
      <c r="M62" s="269">
        <f t="shared" si="53"/>
        <v>16162.47</v>
      </c>
      <c r="N62" s="266">
        <v>1350</v>
      </c>
      <c r="O62" s="267" t="s">
        <v>540</v>
      </c>
      <c r="P62" s="265">
        <v>44896</v>
      </c>
      <c r="Q62" s="209"/>
      <c r="R62" s="212" t="s">
        <v>806</v>
      </c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43"/>
      <c r="AG62" s="240"/>
      <c r="AH62" s="209"/>
      <c r="AI62" s="209"/>
      <c r="AJ62" s="243"/>
      <c r="AK62" s="243"/>
      <c r="AL62" s="243"/>
    </row>
    <row r="63" spans="1:38" s="207" customFormat="1" ht="12.75" customHeight="1">
      <c r="A63" s="287">
        <v>4</v>
      </c>
      <c r="B63" s="320">
        <v>44896</v>
      </c>
      <c r="C63" s="293"/>
      <c r="D63" s="293" t="s">
        <v>909</v>
      </c>
      <c r="E63" s="287" t="s">
        <v>542</v>
      </c>
      <c r="F63" s="287">
        <v>1631</v>
      </c>
      <c r="G63" s="287">
        <v>1595</v>
      </c>
      <c r="H63" s="288">
        <v>1649</v>
      </c>
      <c r="I63" s="288" t="s">
        <v>971</v>
      </c>
      <c r="J63" s="267" t="s">
        <v>972</v>
      </c>
      <c r="K63" s="266">
        <f t="shared" ref="K63:K64" si="54">H63-F63</f>
        <v>18</v>
      </c>
      <c r="L63" s="268">
        <f t="shared" ref="L63:L64" si="55">(H63*N63)*0.07%</f>
        <v>404.00500000000005</v>
      </c>
      <c r="M63" s="269">
        <f t="shared" ref="M63:M64" si="56">(K63*N63)-L63</f>
        <v>5895.9949999999999</v>
      </c>
      <c r="N63" s="266">
        <v>350</v>
      </c>
      <c r="O63" s="267" t="s">
        <v>540</v>
      </c>
      <c r="P63" s="265">
        <v>44903</v>
      </c>
      <c r="Q63" s="209"/>
      <c r="R63" s="212" t="s">
        <v>541</v>
      </c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43"/>
      <c r="AG63" s="240"/>
      <c r="AH63" s="209"/>
      <c r="AI63" s="209"/>
      <c r="AJ63" s="243"/>
      <c r="AK63" s="243"/>
      <c r="AL63" s="243"/>
    </row>
    <row r="64" spans="1:38" s="207" customFormat="1" ht="12.75" customHeight="1">
      <c r="A64" s="287">
        <v>5</v>
      </c>
      <c r="B64" s="329">
        <v>44897</v>
      </c>
      <c r="C64" s="293"/>
      <c r="D64" s="293" t="s">
        <v>934</v>
      </c>
      <c r="E64" s="287" t="s">
        <v>542</v>
      </c>
      <c r="F64" s="287">
        <v>943</v>
      </c>
      <c r="G64" s="287">
        <v>922</v>
      </c>
      <c r="H64" s="288">
        <v>955</v>
      </c>
      <c r="I64" s="288" t="s">
        <v>935</v>
      </c>
      <c r="J64" s="267" t="s">
        <v>939</v>
      </c>
      <c r="K64" s="266">
        <f t="shared" si="54"/>
        <v>12</v>
      </c>
      <c r="L64" s="268">
        <f t="shared" si="55"/>
        <v>417.81250000000006</v>
      </c>
      <c r="M64" s="269">
        <f t="shared" si="56"/>
        <v>7082.1875</v>
      </c>
      <c r="N64" s="266">
        <v>625</v>
      </c>
      <c r="O64" s="267" t="s">
        <v>540</v>
      </c>
      <c r="P64" s="265">
        <v>44904</v>
      </c>
      <c r="Q64" s="209"/>
      <c r="R64" s="212" t="s">
        <v>806</v>
      </c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43"/>
      <c r="AG64" s="240"/>
      <c r="AH64" s="209"/>
      <c r="AI64" s="209"/>
      <c r="AJ64" s="243"/>
      <c r="AK64" s="243"/>
      <c r="AL64" s="243"/>
    </row>
    <row r="65" spans="1:38" s="207" customFormat="1" ht="12.75" customHeight="1">
      <c r="A65" s="287">
        <v>6</v>
      </c>
      <c r="B65" s="329">
        <v>44897</v>
      </c>
      <c r="C65" s="293"/>
      <c r="D65" s="293" t="s">
        <v>936</v>
      </c>
      <c r="E65" s="287" t="s">
        <v>542</v>
      </c>
      <c r="F65" s="287">
        <v>803.5</v>
      </c>
      <c r="G65" s="287">
        <v>788</v>
      </c>
      <c r="H65" s="288">
        <v>814</v>
      </c>
      <c r="I65" s="288" t="s">
        <v>937</v>
      </c>
      <c r="J65" s="267" t="s">
        <v>939</v>
      </c>
      <c r="K65" s="266">
        <f t="shared" ref="K65" si="57">H65-F65</f>
        <v>10.5</v>
      </c>
      <c r="L65" s="268">
        <f t="shared" ref="L65" si="58">(H65*N65)*0.07%</f>
        <v>541.31000000000006</v>
      </c>
      <c r="M65" s="269">
        <f t="shared" ref="M65" si="59">(K65*N65)-L65</f>
        <v>9433.69</v>
      </c>
      <c r="N65" s="266">
        <v>950</v>
      </c>
      <c r="O65" s="267" t="s">
        <v>540</v>
      </c>
      <c r="P65" s="265">
        <v>44904</v>
      </c>
      <c r="Q65" s="209"/>
      <c r="R65" s="212" t="s">
        <v>541</v>
      </c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43"/>
      <c r="AG65" s="240"/>
      <c r="AH65" s="209"/>
      <c r="AI65" s="209"/>
      <c r="AJ65" s="243"/>
      <c r="AK65" s="243"/>
      <c r="AL65" s="243"/>
    </row>
    <row r="66" spans="1:38" s="207" customFormat="1" ht="12.75" customHeight="1">
      <c r="A66" s="287">
        <v>7</v>
      </c>
      <c r="B66" s="329">
        <v>44900</v>
      </c>
      <c r="C66" s="293"/>
      <c r="D66" s="293" t="s">
        <v>943</v>
      </c>
      <c r="E66" s="287" t="s">
        <v>542</v>
      </c>
      <c r="F66" s="287">
        <v>18735</v>
      </c>
      <c r="G66" s="287">
        <v>18590</v>
      </c>
      <c r="H66" s="288">
        <v>18850</v>
      </c>
      <c r="I66" s="288" t="s">
        <v>944</v>
      </c>
      <c r="J66" s="267" t="s">
        <v>945</v>
      </c>
      <c r="K66" s="266">
        <f t="shared" ref="K66" si="60">H66-F66</f>
        <v>115</v>
      </c>
      <c r="L66" s="268">
        <f t="shared" ref="L66" si="61">(H66*N66)*0.07%</f>
        <v>659.75000000000011</v>
      </c>
      <c r="M66" s="269">
        <f t="shared" ref="M66" si="62">(K66*N66)-L66</f>
        <v>5090.25</v>
      </c>
      <c r="N66" s="266">
        <v>50</v>
      </c>
      <c r="O66" s="267" t="s">
        <v>540</v>
      </c>
      <c r="P66" s="265">
        <v>44900</v>
      </c>
      <c r="Q66" s="209"/>
      <c r="R66" s="212" t="s">
        <v>541</v>
      </c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43"/>
      <c r="AG66" s="240"/>
      <c r="AH66" s="209"/>
      <c r="AI66" s="209"/>
      <c r="AJ66" s="243"/>
      <c r="AK66" s="243"/>
      <c r="AL66" s="243"/>
    </row>
    <row r="67" spans="1:38" s="207" customFormat="1" ht="12.75" customHeight="1">
      <c r="A67" s="300">
        <v>8</v>
      </c>
      <c r="B67" s="344">
        <v>44901</v>
      </c>
      <c r="C67" s="345"/>
      <c r="D67" s="345" t="s">
        <v>955</v>
      </c>
      <c r="E67" s="300" t="s">
        <v>542</v>
      </c>
      <c r="F67" s="300">
        <v>6770</v>
      </c>
      <c r="G67" s="300">
        <v>6650</v>
      </c>
      <c r="H67" s="346">
        <v>6660</v>
      </c>
      <c r="I67" s="346" t="s">
        <v>956</v>
      </c>
      <c r="J67" s="301" t="s">
        <v>963</v>
      </c>
      <c r="K67" s="302">
        <f t="shared" ref="K67" si="63">H67-F67</f>
        <v>-110</v>
      </c>
      <c r="L67" s="303">
        <f t="shared" ref="L67" si="64">(H67*N67)*0.07%</f>
        <v>582.75000000000011</v>
      </c>
      <c r="M67" s="304">
        <f t="shared" ref="M67" si="65">(K67*N67)-L67</f>
        <v>-14332.75</v>
      </c>
      <c r="N67" s="302">
        <v>125</v>
      </c>
      <c r="O67" s="301" t="s">
        <v>552</v>
      </c>
      <c r="P67" s="305">
        <v>44902</v>
      </c>
      <c r="Q67" s="209"/>
      <c r="R67" s="212" t="s">
        <v>541</v>
      </c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43"/>
      <c r="AG67" s="240"/>
      <c r="AH67" s="209"/>
      <c r="AI67" s="209"/>
      <c r="AJ67" s="243"/>
      <c r="AK67" s="243"/>
      <c r="AL67" s="243"/>
    </row>
    <row r="68" spans="1:38" s="207" customFormat="1" ht="12.75" customHeight="1">
      <c r="A68" s="300">
        <v>9</v>
      </c>
      <c r="B68" s="344">
        <v>44901</v>
      </c>
      <c r="C68" s="345"/>
      <c r="D68" s="345" t="s">
        <v>957</v>
      </c>
      <c r="E68" s="300" t="s">
        <v>542</v>
      </c>
      <c r="F68" s="300">
        <v>1730</v>
      </c>
      <c r="G68" s="300">
        <v>1679</v>
      </c>
      <c r="H68" s="346">
        <v>1679</v>
      </c>
      <c r="I68" s="346" t="s">
        <v>958</v>
      </c>
      <c r="J68" s="301" t="s">
        <v>1006</v>
      </c>
      <c r="K68" s="302">
        <f t="shared" ref="K68" si="66">H68-F68</f>
        <v>-51</v>
      </c>
      <c r="L68" s="303">
        <f t="shared" ref="L68" si="67">(H68*N68)*0.07%</f>
        <v>323.20750000000004</v>
      </c>
      <c r="M68" s="304">
        <f t="shared" ref="M68" si="68">(K68*N68)-L68</f>
        <v>-14348.2075</v>
      </c>
      <c r="N68" s="302">
        <v>275</v>
      </c>
      <c r="O68" s="301" t="s">
        <v>552</v>
      </c>
      <c r="P68" s="305">
        <v>44907</v>
      </c>
      <c r="Q68" s="209"/>
      <c r="R68" s="212" t="s">
        <v>541</v>
      </c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43"/>
      <c r="AG68" s="240"/>
      <c r="AH68" s="209"/>
      <c r="AI68" s="209"/>
      <c r="AJ68" s="243"/>
      <c r="AK68" s="243"/>
      <c r="AL68" s="243"/>
    </row>
    <row r="69" spans="1:38" s="207" customFormat="1" ht="12.75" customHeight="1">
      <c r="A69" s="287">
        <v>10</v>
      </c>
      <c r="B69" s="329">
        <v>44902</v>
      </c>
      <c r="C69" s="293"/>
      <c r="D69" s="293" t="s">
        <v>943</v>
      </c>
      <c r="E69" s="287" t="s">
        <v>542</v>
      </c>
      <c r="F69" s="287">
        <v>18680</v>
      </c>
      <c r="G69" s="287">
        <v>18490</v>
      </c>
      <c r="H69" s="288">
        <v>18730</v>
      </c>
      <c r="I69" s="288" t="s">
        <v>944</v>
      </c>
      <c r="J69" s="267" t="s">
        <v>973</v>
      </c>
      <c r="K69" s="266">
        <f t="shared" ref="K69:K70" si="69">H69-F69</f>
        <v>50</v>
      </c>
      <c r="L69" s="268">
        <f t="shared" ref="L69:L70" si="70">(H69*N69)*0.07%</f>
        <v>655.55000000000007</v>
      </c>
      <c r="M69" s="269">
        <f t="shared" ref="M69:M70" si="71">(K69*N69)-L69</f>
        <v>1844.4499999999998</v>
      </c>
      <c r="N69" s="266">
        <v>50</v>
      </c>
      <c r="O69" s="267" t="s">
        <v>540</v>
      </c>
      <c r="P69" s="265">
        <v>44903</v>
      </c>
      <c r="Q69" s="209"/>
      <c r="R69" s="212" t="s">
        <v>541</v>
      </c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43"/>
      <c r="AG69" s="240"/>
      <c r="AH69" s="209"/>
      <c r="AI69" s="209"/>
      <c r="AJ69" s="243"/>
      <c r="AK69" s="243"/>
      <c r="AL69" s="243"/>
    </row>
    <row r="70" spans="1:38" s="207" customFormat="1" ht="12.75" customHeight="1">
      <c r="A70" s="300">
        <v>11</v>
      </c>
      <c r="B70" s="343">
        <v>44904</v>
      </c>
      <c r="C70" s="345"/>
      <c r="D70" s="345" t="s">
        <v>984</v>
      </c>
      <c r="E70" s="300" t="s">
        <v>542</v>
      </c>
      <c r="F70" s="300">
        <v>4755</v>
      </c>
      <c r="G70" s="300">
        <v>4645</v>
      </c>
      <c r="H70" s="346">
        <v>4645</v>
      </c>
      <c r="I70" s="346" t="s">
        <v>985</v>
      </c>
      <c r="J70" s="301" t="s">
        <v>1045</v>
      </c>
      <c r="K70" s="302">
        <f t="shared" si="69"/>
        <v>-110</v>
      </c>
      <c r="L70" s="303">
        <f t="shared" si="70"/>
        <v>406.43750000000006</v>
      </c>
      <c r="M70" s="304">
        <f t="shared" si="71"/>
        <v>-14156.4375</v>
      </c>
      <c r="N70" s="302">
        <v>125</v>
      </c>
      <c r="O70" s="301" t="s">
        <v>552</v>
      </c>
      <c r="P70" s="305">
        <v>44910</v>
      </c>
      <c r="Q70" s="209"/>
      <c r="R70" s="212" t="s">
        <v>541</v>
      </c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43"/>
      <c r="AG70" s="240"/>
      <c r="AH70" s="209"/>
      <c r="AI70" s="209"/>
      <c r="AJ70" s="243"/>
      <c r="AK70" s="243"/>
      <c r="AL70" s="243"/>
    </row>
    <row r="71" spans="1:38" s="207" customFormat="1" ht="12.75" customHeight="1">
      <c r="A71" s="287">
        <v>12</v>
      </c>
      <c r="B71" s="329">
        <v>44904</v>
      </c>
      <c r="C71" s="293"/>
      <c r="D71" s="293" t="s">
        <v>995</v>
      </c>
      <c r="E71" s="287" t="s">
        <v>542</v>
      </c>
      <c r="F71" s="287">
        <v>341.5</v>
      </c>
      <c r="G71" s="287">
        <v>334</v>
      </c>
      <c r="H71" s="288">
        <v>347.5</v>
      </c>
      <c r="I71" s="288" t="s">
        <v>996</v>
      </c>
      <c r="J71" s="267" t="s">
        <v>941</v>
      </c>
      <c r="K71" s="266">
        <f t="shared" ref="K71" si="72">H71-F71</f>
        <v>6</v>
      </c>
      <c r="L71" s="268">
        <f t="shared" ref="L71" si="73">(H71*N71)*0.07%</f>
        <v>389.20000000000005</v>
      </c>
      <c r="M71" s="269">
        <f t="shared" ref="M71" si="74">(K71*N71)-L71</f>
        <v>9210.7999999999993</v>
      </c>
      <c r="N71" s="266">
        <v>1600</v>
      </c>
      <c r="O71" s="267" t="s">
        <v>540</v>
      </c>
      <c r="P71" s="265">
        <v>44908</v>
      </c>
      <c r="Q71" s="209"/>
      <c r="R71" s="212" t="s">
        <v>541</v>
      </c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43"/>
      <c r="AG71" s="240"/>
      <c r="AH71" s="209"/>
      <c r="AI71" s="209"/>
      <c r="AJ71" s="243"/>
      <c r="AK71" s="243"/>
      <c r="AL71" s="243"/>
    </row>
    <row r="72" spans="1:38" s="207" customFormat="1" ht="12.75" customHeight="1">
      <c r="A72" s="287">
        <v>13</v>
      </c>
      <c r="B72" s="329">
        <v>44904</v>
      </c>
      <c r="C72" s="293"/>
      <c r="D72" s="293" t="s">
        <v>997</v>
      </c>
      <c r="E72" s="287" t="s">
        <v>542</v>
      </c>
      <c r="F72" s="287">
        <v>722</v>
      </c>
      <c r="G72" s="287">
        <v>707</v>
      </c>
      <c r="H72" s="288">
        <v>732.5</v>
      </c>
      <c r="I72" s="288" t="s">
        <v>998</v>
      </c>
      <c r="J72" s="267" t="s">
        <v>939</v>
      </c>
      <c r="K72" s="266">
        <f t="shared" ref="K72:K73" si="75">H72-F72</f>
        <v>10.5</v>
      </c>
      <c r="L72" s="268">
        <f t="shared" ref="L72:L73" si="76">(H72*N72)*0.07%</f>
        <v>461.47500000000008</v>
      </c>
      <c r="M72" s="269">
        <f t="shared" ref="M72:M73" si="77">(K72*N72)-L72</f>
        <v>8988.5249999999996</v>
      </c>
      <c r="N72" s="266">
        <v>900</v>
      </c>
      <c r="O72" s="267" t="s">
        <v>540</v>
      </c>
      <c r="P72" s="265">
        <v>44909</v>
      </c>
      <c r="Q72" s="209"/>
      <c r="R72" s="212" t="s">
        <v>806</v>
      </c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43"/>
      <c r="AG72" s="240"/>
      <c r="AH72" s="209"/>
      <c r="AI72" s="209"/>
      <c r="AJ72" s="243"/>
      <c r="AK72" s="243"/>
      <c r="AL72" s="243"/>
    </row>
    <row r="73" spans="1:38" s="207" customFormat="1" ht="12.75" customHeight="1">
      <c r="A73" s="300">
        <v>14</v>
      </c>
      <c r="B73" s="343">
        <v>44904</v>
      </c>
      <c r="C73" s="345"/>
      <c r="D73" s="345" t="s">
        <v>934</v>
      </c>
      <c r="E73" s="300" t="s">
        <v>542</v>
      </c>
      <c r="F73" s="300">
        <v>938</v>
      </c>
      <c r="G73" s="300">
        <v>917</v>
      </c>
      <c r="H73" s="346">
        <v>917</v>
      </c>
      <c r="I73" s="346" t="s">
        <v>999</v>
      </c>
      <c r="J73" s="301" t="s">
        <v>1104</v>
      </c>
      <c r="K73" s="302">
        <f t="shared" si="75"/>
        <v>-21</v>
      </c>
      <c r="L73" s="303">
        <f t="shared" si="76"/>
        <v>401.18750000000006</v>
      </c>
      <c r="M73" s="304">
        <f t="shared" si="77"/>
        <v>-13526.1875</v>
      </c>
      <c r="N73" s="302">
        <v>625</v>
      </c>
      <c r="O73" s="301" t="s">
        <v>552</v>
      </c>
      <c r="P73" s="305">
        <v>44911</v>
      </c>
      <c r="Q73" s="209"/>
      <c r="R73" s="212" t="s">
        <v>806</v>
      </c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43"/>
      <c r="AG73" s="240"/>
      <c r="AH73" s="209"/>
      <c r="AI73" s="209"/>
      <c r="AJ73" s="243"/>
      <c r="AK73" s="243"/>
      <c r="AL73" s="243"/>
    </row>
    <row r="74" spans="1:38" s="207" customFormat="1" ht="12.75" customHeight="1">
      <c r="A74" s="300">
        <v>15</v>
      </c>
      <c r="B74" s="343">
        <v>44907</v>
      </c>
      <c r="C74" s="345"/>
      <c r="D74" s="345" t="s">
        <v>1003</v>
      </c>
      <c r="E74" s="300" t="s">
        <v>542</v>
      </c>
      <c r="F74" s="300">
        <v>926</v>
      </c>
      <c r="G74" s="300">
        <v>914</v>
      </c>
      <c r="H74" s="346">
        <v>914</v>
      </c>
      <c r="I74" s="346" t="s">
        <v>1004</v>
      </c>
      <c r="J74" s="301" t="s">
        <v>1005</v>
      </c>
      <c r="K74" s="302">
        <f t="shared" ref="K74:K76" si="78">H74-F74</f>
        <v>-12</v>
      </c>
      <c r="L74" s="303">
        <f t="shared" ref="L74:L76" si="79">(H74*N74)*0.07%</f>
        <v>639.80000000000007</v>
      </c>
      <c r="M74" s="304">
        <f t="shared" ref="M74:M76" si="80">(K74*N74)-L74</f>
        <v>-12639.8</v>
      </c>
      <c r="N74" s="302">
        <v>1000</v>
      </c>
      <c r="O74" s="301" t="s">
        <v>552</v>
      </c>
      <c r="P74" s="305">
        <v>44907</v>
      </c>
      <c r="Q74" s="209"/>
      <c r="R74" s="212" t="s">
        <v>806</v>
      </c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43"/>
      <c r="AG74" s="240"/>
      <c r="AH74" s="209"/>
      <c r="AI74" s="209"/>
      <c r="AJ74" s="243"/>
      <c r="AK74" s="243"/>
      <c r="AL74" s="243"/>
    </row>
    <row r="75" spans="1:38" s="207" customFormat="1" ht="12.75" customHeight="1">
      <c r="A75" s="300">
        <v>16</v>
      </c>
      <c r="B75" s="343">
        <v>44907</v>
      </c>
      <c r="C75" s="345"/>
      <c r="D75" s="359" t="s">
        <v>1010</v>
      </c>
      <c r="E75" s="360" t="s">
        <v>542</v>
      </c>
      <c r="F75" s="357">
        <v>2634</v>
      </c>
      <c r="G75" s="357">
        <v>2584</v>
      </c>
      <c r="H75" s="357">
        <v>2584</v>
      </c>
      <c r="I75" s="361" t="s">
        <v>1011</v>
      </c>
      <c r="J75" s="301" t="s">
        <v>1047</v>
      </c>
      <c r="K75" s="302">
        <f t="shared" si="78"/>
        <v>-50</v>
      </c>
      <c r="L75" s="303">
        <f t="shared" si="79"/>
        <v>452.20000000000005</v>
      </c>
      <c r="M75" s="304">
        <f t="shared" si="80"/>
        <v>-12952.2</v>
      </c>
      <c r="N75" s="302">
        <v>250</v>
      </c>
      <c r="O75" s="301" t="s">
        <v>552</v>
      </c>
      <c r="P75" s="305">
        <v>44910</v>
      </c>
      <c r="Q75" s="209"/>
      <c r="R75" s="212" t="s">
        <v>541</v>
      </c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43"/>
      <c r="AG75" s="240"/>
      <c r="AH75" s="209"/>
      <c r="AI75" s="209"/>
      <c r="AJ75" s="243"/>
      <c r="AK75" s="243"/>
      <c r="AL75" s="243"/>
    </row>
    <row r="76" spans="1:38" s="207" customFormat="1" ht="12.75" customHeight="1">
      <c r="A76" s="300">
        <v>17</v>
      </c>
      <c r="B76" s="343">
        <v>44907</v>
      </c>
      <c r="C76" s="345"/>
      <c r="D76" s="345" t="s">
        <v>1012</v>
      </c>
      <c r="E76" s="300" t="s">
        <v>542</v>
      </c>
      <c r="F76" s="300">
        <v>1045</v>
      </c>
      <c r="G76" s="300">
        <v>1019</v>
      </c>
      <c r="H76" s="346">
        <v>1019</v>
      </c>
      <c r="I76" s="346" t="s">
        <v>1013</v>
      </c>
      <c r="J76" s="301" t="s">
        <v>1057</v>
      </c>
      <c r="K76" s="302">
        <f t="shared" si="78"/>
        <v>-26</v>
      </c>
      <c r="L76" s="303">
        <f t="shared" si="79"/>
        <v>356.65000000000003</v>
      </c>
      <c r="M76" s="304">
        <f t="shared" si="80"/>
        <v>-13356.65</v>
      </c>
      <c r="N76" s="302">
        <v>500</v>
      </c>
      <c r="O76" s="301" t="s">
        <v>552</v>
      </c>
      <c r="P76" s="305">
        <v>44911</v>
      </c>
      <c r="Q76" s="209"/>
      <c r="R76" s="212" t="s">
        <v>541</v>
      </c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43"/>
      <c r="AG76" s="240"/>
      <c r="AH76" s="209"/>
      <c r="AI76" s="209"/>
      <c r="AJ76" s="243"/>
      <c r="AK76" s="243"/>
      <c r="AL76" s="243"/>
    </row>
    <row r="77" spans="1:38" s="207" customFormat="1" ht="12.75" customHeight="1">
      <c r="A77" s="300">
        <v>18</v>
      </c>
      <c r="B77" s="343">
        <v>44908</v>
      </c>
      <c r="C77" s="345"/>
      <c r="D77" s="345" t="s">
        <v>1025</v>
      </c>
      <c r="E77" s="300" t="s">
        <v>542</v>
      </c>
      <c r="F77" s="300">
        <v>3015</v>
      </c>
      <c r="G77" s="300">
        <v>2965</v>
      </c>
      <c r="H77" s="346">
        <v>2965</v>
      </c>
      <c r="I77" s="346" t="s">
        <v>1026</v>
      </c>
      <c r="J77" s="301" t="s">
        <v>1047</v>
      </c>
      <c r="K77" s="302">
        <f t="shared" ref="K77:K78" si="81">H77-F77</f>
        <v>-50</v>
      </c>
      <c r="L77" s="303">
        <f t="shared" ref="L77:L78" si="82">(H77*N77)*0.07%</f>
        <v>518.87500000000011</v>
      </c>
      <c r="M77" s="304">
        <f t="shared" ref="M77:M78" si="83">(K77*N77)-L77</f>
        <v>-13018.875</v>
      </c>
      <c r="N77" s="302">
        <v>250</v>
      </c>
      <c r="O77" s="301" t="s">
        <v>552</v>
      </c>
      <c r="P77" s="305">
        <v>44910</v>
      </c>
      <c r="Q77" s="209"/>
      <c r="R77" s="212" t="s">
        <v>541</v>
      </c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43"/>
      <c r="AG77" s="240"/>
      <c r="AH77" s="209"/>
      <c r="AI77" s="209"/>
      <c r="AJ77" s="243"/>
      <c r="AK77" s="243"/>
      <c r="AL77" s="243"/>
    </row>
    <row r="78" spans="1:38" s="207" customFormat="1" ht="12.75" customHeight="1">
      <c r="A78" s="300">
        <v>19</v>
      </c>
      <c r="B78" s="343">
        <v>44909</v>
      </c>
      <c r="C78" s="345"/>
      <c r="D78" s="345" t="s">
        <v>909</v>
      </c>
      <c r="E78" s="300" t="s">
        <v>542</v>
      </c>
      <c r="F78" s="300">
        <v>1607.5</v>
      </c>
      <c r="G78" s="300">
        <v>1570</v>
      </c>
      <c r="H78" s="346">
        <v>1570</v>
      </c>
      <c r="I78" s="346" t="s">
        <v>1031</v>
      </c>
      <c r="J78" s="301" t="s">
        <v>1048</v>
      </c>
      <c r="K78" s="302">
        <f t="shared" si="81"/>
        <v>-37.5</v>
      </c>
      <c r="L78" s="303">
        <f t="shared" si="82"/>
        <v>384.65000000000003</v>
      </c>
      <c r="M78" s="304">
        <f t="shared" si="83"/>
        <v>-13509.65</v>
      </c>
      <c r="N78" s="302">
        <v>350</v>
      </c>
      <c r="O78" s="301" t="s">
        <v>552</v>
      </c>
      <c r="P78" s="305">
        <v>44910</v>
      </c>
      <c r="Q78" s="209"/>
      <c r="R78" s="212" t="s">
        <v>806</v>
      </c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43"/>
      <c r="AG78" s="240"/>
      <c r="AH78" s="209"/>
      <c r="AI78" s="209"/>
      <c r="AJ78" s="243"/>
      <c r="AK78" s="243"/>
      <c r="AL78" s="243"/>
    </row>
    <row r="79" spans="1:38" s="376" customFormat="1" ht="12.75" customHeight="1">
      <c r="A79" s="210">
        <v>20</v>
      </c>
      <c r="B79" s="208">
        <v>44915</v>
      </c>
      <c r="C79" s="252"/>
      <c r="D79" s="252" t="s">
        <v>1101</v>
      </c>
      <c r="E79" s="210" t="s">
        <v>542</v>
      </c>
      <c r="F79" s="210" t="s">
        <v>1102</v>
      </c>
      <c r="G79" s="210">
        <v>742</v>
      </c>
      <c r="H79" s="211"/>
      <c r="I79" s="211" t="s">
        <v>1103</v>
      </c>
      <c r="J79" s="236" t="s">
        <v>543</v>
      </c>
      <c r="K79" s="252"/>
      <c r="L79" s="210"/>
      <c r="M79" s="210"/>
      <c r="N79" s="210"/>
      <c r="O79" s="211"/>
      <c r="P79" s="211"/>
      <c r="Q79" s="209"/>
      <c r="R79" s="212"/>
      <c r="S79" s="206"/>
      <c r="T79" s="366"/>
      <c r="U79" s="366"/>
      <c r="V79" s="366"/>
      <c r="W79" s="366"/>
      <c r="X79" s="366"/>
      <c r="Y79" s="366"/>
      <c r="Z79" s="366"/>
      <c r="AA79" s="366"/>
      <c r="AB79" s="366"/>
      <c r="AC79" s="366"/>
      <c r="AD79" s="366"/>
      <c r="AE79" s="366"/>
      <c r="AF79" s="374"/>
      <c r="AG79" s="375"/>
      <c r="AH79" s="373"/>
      <c r="AI79" s="373"/>
      <c r="AJ79" s="374"/>
      <c r="AK79" s="374"/>
      <c r="AL79" s="374"/>
    </row>
    <row r="80" spans="1:38" s="207" customFormat="1" ht="12.75" customHeight="1">
      <c r="A80" s="210"/>
      <c r="B80" s="208"/>
      <c r="C80" s="252"/>
      <c r="D80" s="252"/>
      <c r="E80" s="210"/>
      <c r="F80" s="210"/>
      <c r="G80" s="210"/>
      <c r="H80" s="211"/>
      <c r="I80" s="211"/>
      <c r="J80" s="236"/>
      <c r="K80" s="252"/>
      <c r="L80" s="210"/>
      <c r="M80" s="210"/>
      <c r="N80" s="210"/>
      <c r="O80" s="211"/>
      <c r="P80" s="211"/>
      <c r="Q80" s="209"/>
      <c r="R80" s="212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43"/>
      <c r="AG80" s="240"/>
      <c r="AH80" s="209"/>
      <c r="AI80" s="209"/>
      <c r="AJ80" s="243"/>
      <c r="AK80" s="243"/>
      <c r="AL80" s="243"/>
    </row>
    <row r="81" spans="1:38" ht="13.5" customHeight="1">
      <c r="A81" s="243"/>
      <c r="B81" s="240"/>
      <c r="C81" s="209"/>
      <c r="D81" s="209"/>
      <c r="E81" s="243"/>
      <c r="F81" s="243"/>
      <c r="G81" s="243"/>
      <c r="H81" s="244"/>
      <c r="I81" s="244"/>
      <c r="J81" s="262"/>
      <c r="K81" s="244"/>
      <c r="L81" s="245"/>
      <c r="M81" s="263"/>
      <c r="N81" s="244"/>
      <c r="O81" s="264"/>
      <c r="P81" s="247"/>
      <c r="Q81" s="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>
      <c r="A82" s="97"/>
      <c r="B82" s="98"/>
      <c r="C82" s="130"/>
      <c r="D82" s="138"/>
      <c r="E82" s="139"/>
      <c r="F82" s="97"/>
      <c r="G82" s="97"/>
      <c r="H82" s="97"/>
      <c r="I82" s="131"/>
      <c r="J82" s="131"/>
      <c r="K82" s="131"/>
      <c r="L82" s="131"/>
      <c r="M82" s="131"/>
      <c r="N82" s="131"/>
      <c r="O82" s="131"/>
      <c r="P82" s="131"/>
      <c r="Q82" s="4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41"/>
      <c r="AH82" s="41"/>
      <c r="AI82" s="41"/>
      <c r="AJ82" s="41"/>
      <c r="AK82" s="41"/>
      <c r="AL82" s="41"/>
    </row>
    <row r="83" spans="1:38" ht="12.75" customHeight="1">
      <c r="A83" s="140"/>
      <c r="B83" s="98"/>
      <c r="C83" s="99"/>
      <c r="D83" s="141"/>
      <c r="E83" s="102"/>
      <c r="F83" s="102"/>
      <c r="G83" s="102"/>
      <c r="H83" s="102"/>
      <c r="I83" s="102"/>
      <c r="J83" s="6"/>
      <c r="K83" s="102"/>
      <c r="L83" s="102"/>
      <c r="M83" s="6"/>
      <c r="N83" s="1"/>
      <c r="O83" s="99"/>
      <c r="P83" s="41"/>
      <c r="Q83" s="4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41"/>
      <c r="AH83" s="41"/>
      <c r="AI83" s="41"/>
      <c r="AJ83" s="41"/>
      <c r="AK83" s="41"/>
      <c r="AL83" s="41"/>
    </row>
    <row r="84" spans="1:38" ht="38.25" customHeight="1">
      <c r="A84" s="142" t="s">
        <v>562</v>
      </c>
      <c r="B84" s="142"/>
      <c r="C84" s="142"/>
      <c r="D84" s="142"/>
      <c r="E84" s="143"/>
      <c r="F84" s="102"/>
      <c r="G84" s="102"/>
      <c r="H84" s="102"/>
      <c r="I84" s="102"/>
      <c r="J84" s="1"/>
      <c r="K84" s="6"/>
      <c r="L84" s="6"/>
      <c r="M84" s="6"/>
      <c r="N84" s="1"/>
      <c r="O84" s="1"/>
      <c r="P84" s="41"/>
      <c r="Q84" s="4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41"/>
      <c r="AH84" s="41"/>
      <c r="AI84" s="41"/>
      <c r="AJ84" s="41"/>
      <c r="AK84" s="41"/>
      <c r="AL84" s="41"/>
    </row>
    <row r="85" spans="1:38" ht="38.25">
      <c r="A85" s="94" t="s">
        <v>16</v>
      </c>
      <c r="B85" s="94" t="s">
        <v>517</v>
      </c>
      <c r="C85" s="94"/>
      <c r="D85" s="95" t="s">
        <v>528</v>
      </c>
      <c r="E85" s="94" t="s">
        <v>529</v>
      </c>
      <c r="F85" s="94" t="s">
        <v>530</v>
      </c>
      <c r="G85" s="94" t="s">
        <v>550</v>
      </c>
      <c r="H85" s="94" t="s">
        <v>532</v>
      </c>
      <c r="I85" s="94" t="s">
        <v>533</v>
      </c>
      <c r="J85" s="93" t="s">
        <v>534</v>
      </c>
      <c r="K85" s="93" t="s">
        <v>563</v>
      </c>
      <c r="L85" s="96" t="s">
        <v>536</v>
      </c>
      <c r="M85" s="137" t="s">
        <v>559</v>
      </c>
      <c r="N85" s="94" t="s">
        <v>560</v>
      </c>
      <c r="O85" s="94" t="s">
        <v>538</v>
      </c>
      <c r="P85" s="95" t="s">
        <v>539</v>
      </c>
      <c r="Q85" s="4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1"/>
      <c r="AG85" s="41"/>
      <c r="AH85" s="41"/>
      <c r="AI85" s="41"/>
      <c r="AJ85" s="41"/>
      <c r="AK85" s="41"/>
      <c r="AL85" s="41"/>
    </row>
    <row r="86" spans="1:38" s="207" customFormat="1" ht="15.6" customHeight="1">
      <c r="A86" s="300">
        <v>1</v>
      </c>
      <c r="B86" s="305">
        <v>44895</v>
      </c>
      <c r="C86" s="306"/>
      <c r="D86" s="306" t="s">
        <v>901</v>
      </c>
      <c r="E86" s="307" t="s">
        <v>542</v>
      </c>
      <c r="F86" s="307">
        <v>48</v>
      </c>
      <c r="G86" s="307">
        <v>10</v>
      </c>
      <c r="H86" s="302">
        <v>10</v>
      </c>
      <c r="I86" s="302" t="s">
        <v>879</v>
      </c>
      <c r="J86" s="301" t="s">
        <v>950</v>
      </c>
      <c r="K86" s="302">
        <f t="shared" ref="K86:K87" si="84">H86-F86</f>
        <v>-38</v>
      </c>
      <c r="L86" s="303">
        <v>100</v>
      </c>
      <c r="M86" s="304">
        <f t="shared" ref="M86:M87" si="85">(K86*N86)-L86</f>
        <v>-2000</v>
      </c>
      <c r="N86" s="302">
        <v>50</v>
      </c>
      <c r="O86" s="301" t="s">
        <v>552</v>
      </c>
      <c r="P86" s="305">
        <v>44896</v>
      </c>
      <c r="Q86" s="206"/>
      <c r="R86" s="212" t="s">
        <v>541</v>
      </c>
      <c r="S86" s="206"/>
      <c r="T86" s="206"/>
      <c r="U86" s="206"/>
      <c r="V86" s="206"/>
      <c r="W86" s="206"/>
      <c r="X86" s="212"/>
      <c r="Y86" s="206"/>
      <c r="Z86" s="206"/>
      <c r="AA86" s="206"/>
      <c r="AB86" s="206"/>
      <c r="AC86" s="206"/>
      <c r="AD86" s="212"/>
      <c r="AE86" s="206"/>
      <c r="AF86" s="206"/>
      <c r="AG86" s="206"/>
      <c r="AH86" s="206"/>
      <c r="AI86" s="206"/>
      <c r="AJ86" s="212"/>
      <c r="AK86" s="206"/>
      <c r="AL86" s="206"/>
    </row>
    <row r="87" spans="1:38" s="207" customFormat="1" ht="15.6" customHeight="1">
      <c r="A87" s="287">
        <v>2</v>
      </c>
      <c r="B87" s="342">
        <v>44896</v>
      </c>
      <c r="C87" s="330"/>
      <c r="D87" s="330" t="s">
        <v>910</v>
      </c>
      <c r="E87" s="331" t="s">
        <v>542</v>
      </c>
      <c r="F87" s="331">
        <v>78</v>
      </c>
      <c r="G87" s="331">
        <v>40</v>
      </c>
      <c r="H87" s="266">
        <v>99</v>
      </c>
      <c r="I87" s="266" t="s">
        <v>911</v>
      </c>
      <c r="J87" s="267" t="s">
        <v>553</v>
      </c>
      <c r="K87" s="266">
        <f t="shared" si="84"/>
        <v>21</v>
      </c>
      <c r="L87" s="268">
        <v>100</v>
      </c>
      <c r="M87" s="269">
        <f t="shared" si="85"/>
        <v>950</v>
      </c>
      <c r="N87" s="266">
        <v>50</v>
      </c>
      <c r="O87" s="267" t="s">
        <v>540</v>
      </c>
      <c r="P87" s="265">
        <v>44896</v>
      </c>
      <c r="Q87" s="206"/>
      <c r="R87" s="212" t="s">
        <v>541</v>
      </c>
      <c r="S87" s="206"/>
      <c r="T87" s="206"/>
      <c r="U87" s="206"/>
      <c r="V87" s="206"/>
      <c r="W87" s="206"/>
      <c r="X87" s="212"/>
      <c r="Y87" s="206"/>
      <c r="Z87" s="206"/>
      <c r="AA87" s="206"/>
      <c r="AB87" s="206"/>
      <c r="AC87" s="206"/>
      <c r="AD87" s="212"/>
      <c r="AE87" s="206"/>
      <c r="AF87" s="206"/>
      <c r="AG87" s="206"/>
      <c r="AH87" s="206"/>
      <c r="AI87" s="206"/>
      <c r="AJ87" s="212"/>
      <c r="AK87" s="206"/>
      <c r="AL87" s="206"/>
    </row>
    <row r="88" spans="1:38" s="207" customFormat="1" ht="15.6" customHeight="1">
      <c r="A88" s="300">
        <v>3</v>
      </c>
      <c r="B88" s="341">
        <v>44896</v>
      </c>
      <c r="C88" s="306"/>
      <c r="D88" s="306" t="s">
        <v>912</v>
      </c>
      <c r="E88" s="307" t="s">
        <v>542</v>
      </c>
      <c r="F88" s="307">
        <v>11</v>
      </c>
      <c r="G88" s="307">
        <v>0</v>
      </c>
      <c r="H88" s="302">
        <v>0</v>
      </c>
      <c r="I88" s="302" t="s">
        <v>913</v>
      </c>
      <c r="J88" s="301" t="s">
        <v>919</v>
      </c>
      <c r="K88" s="302">
        <f t="shared" ref="K88:K89" si="86">H88-F88</f>
        <v>-11</v>
      </c>
      <c r="L88" s="303">
        <v>100</v>
      </c>
      <c r="M88" s="304">
        <f t="shared" ref="M88:M89" si="87">(K88*N88)-L88</f>
        <v>-650</v>
      </c>
      <c r="N88" s="302">
        <v>50</v>
      </c>
      <c r="O88" s="301" t="s">
        <v>552</v>
      </c>
      <c r="P88" s="305">
        <v>44896</v>
      </c>
      <c r="Q88" s="206"/>
      <c r="R88" s="212" t="s">
        <v>806</v>
      </c>
      <c r="S88" s="206"/>
      <c r="T88" s="206"/>
      <c r="U88" s="206"/>
      <c r="V88" s="206"/>
      <c r="W88" s="206"/>
      <c r="X88" s="212"/>
      <c r="Y88" s="206"/>
      <c r="Z88" s="206"/>
      <c r="AA88" s="206"/>
      <c r="AB88" s="206"/>
      <c r="AC88" s="206"/>
      <c r="AD88" s="212"/>
      <c r="AE88" s="206"/>
      <c r="AF88" s="206"/>
      <c r="AG88" s="206"/>
      <c r="AH88" s="206"/>
      <c r="AI88" s="206"/>
      <c r="AJ88" s="212"/>
      <c r="AK88" s="206"/>
      <c r="AL88" s="206"/>
    </row>
    <row r="89" spans="1:38" s="207" customFormat="1" ht="15.6" customHeight="1">
      <c r="A89" s="287">
        <v>4</v>
      </c>
      <c r="B89" s="320">
        <v>44896</v>
      </c>
      <c r="C89" s="330"/>
      <c r="D89" s="330" t="s">
        <v>914</v>
      </c>
      <c r="E89" s="331" t="s">
        <v>542</v>
      </c>
      <c r="F89" s="331">
        <v>70</v>
      </c>
      <c r="G89" s="331">
        <v>49</v>
      </c>
      <c r="H89" s="266">
        <v>81</v>
      </c>
      <c r="I89" s="266" t="s">
        <v>915</v>
      </c>
      <c r="J89" s="267" t="s">
        <v>938</v>
      </c>
      <c r="K89" s="266">
        <f t="shared" si="86"/>
        <v>11</v>
      </c>
      <c r="L89" s="268">
        <v>100</v>
      </c>
      <c r="M89" s="269">
        <f t="shared" si="87"/>
        <v>2650</v>
      </c>
      <c r="N89" s="266">
        <v>250</v>
      </c>
      <c r="O89" s="267" t="s">
        <v>540</v>
      </c>
      <c r="P89" s="265">
        <v>44897</v>
      </c>
      <c r="Q89" s="206"/>
      <c r="R89" s="212" t="s">
        <v>806</v>
      </c>
      <c r="S89" s="206"/>
      <c r="T89" s="206"/>
      <c r="U89" s="206"/>
      <c r="V89" s="206"/>
      <c r="W89" s="206"/>
      <c r="X89" s="212"/>
      <c r="Y89" s="206"/>
      <c r="Z89" s="206"/>
      <c r="AA89" s="206"/>
      <c r="AB89" s="206"/>
      <c r="AC89" s="206"/>
      <c r="AD89" s="212"/>
      <c r="AE89" s="206"/>
      <c r="AF89" s="206"/>
      <c r="AG89" s="206"/>
      <c r="AH89" s="206"/>
      <c r="AI89" s="206"/>
      <c r="AJ89" s="212"/>
      <c r="AK89" s="206"/>
      <c r="AL89" s="206"/>
    </row>
    <row r="90" spans="1:38" s="207" customFormat="1" ht="15.6" customHeight="1">
      <c r="A90" s="287">
        <v>5</v>
      </c>
      <c r="B90" s="320">
        <v>44896</v>
      </c>
      <c r="C90" s="330"/>
      <c r="D90" s="330" t="s">
        <v>916</v>
      </c>
      <c r="E90" s="331" t="s">
        <v>542</v>
      </c>
      <c r="F90" s="331">
        <v>15.5</v>
      </c>
      <c r="G90" s="331">
        <v>11.5</v>
      </c>
      <c r="H90" s="266">
        <v>18.3</v>
      </c>
      <c r="I90" s="266" t="s">
        <v>917</v>
      </c>
      <c r="J90" s="267" t="s">
        <v>921</v>
      </c>
      <c r="K90" s="266">
        <f t="shared" ref="K90:K91" si="88">H90-F90</f>
        <v>2.8000000000000007</v>
      </c>
      <c r="L90" s="268">
        <v>100</v>
      </c>
      <c r="M90" s="269">
        <f t="shared" ref="M90:M91" si="89">(K90*N90)-L90</f>
        <v>3680.0000000000009</v>
      </c>
      <c r="N90" s="266">
        <v>1350</v>
      </c>
      <c r="O90" s="267" t="s">
        <v>540</v>
      </c>
      <c r="P90" s="265">
        <v>44897</v>
      </c>
      <c r="Q90" s="206"/>
      <c r="R90" s="212" t="s">
        <v>806</v>
      </c>
      <c r="S90" s="206"/>
      <c r="T90" s="206"/>
      <c r="U90" s="206"/>
      <c r="V90" s="206"/>
      <c r="W90" s="206"/>
      <c r="X90" s="212"/>
      <c r="Y90" s="206"/>
      <c r="Z90" s="206"/>
      <c r="AA90" s="206"/>
      <c r="AB90" s="206"/>
      <c r="AC90" s="206"/>
      <c r="AD90" s="212"/>
      <c r="AE90" s="206"/>
      <c r="AF90" s="206"/>
      <c r="AG90" s="206"/>
      <c r="AH90" s="206"/>
      <c r="AI90" s="206"/>
      <c r="AJ90" s="212"/>
      <c r="AK90" s="206"/>
      <c r="AL90" s="206"/>
    </row>
    <row r="91" spans="1:38" s="207" customFormat="1" ht="15.6" customHeight="1">
      <c r="A91" s="300">
        <v>6</v>
      </c>
      <c r="B91" s="343">
        <v>44897</v>
      </c>
      <c r="C91" s="306"/>
      <c r="D91" s="306" t="s">
        <v>922</v>
      </c>
      <c r="E91" s="307" t="s">
        <v>542</v>
      </c>
      <c r="F91" s="307">
        <v>47</v>
      </c>
      <c r="G91" s="307">
        <v>17</v>
      </c>
      <c r="H91" s="302">
        <v>17</v>
      </c>
      <c r="I91" s="302" t="s">
        <v>923</v>
      </c>
      <c r="J91" s="301" t="s">
        <v>1001</v>
      </c>
      <c r="K91" s="302">
        <f t="shared" si="88"/>
        <v>-30</v>
      </c>
      <c r="L91" s="303">
        <v>100</v>
      </c>
      <c r="M91" s="304">
        <f t="shared" si="89"/>
        <v>-4600</v>
      </c>
      <c r="N91" s="302">
        <v>150</v>
      </c>
      <c r="O91" s="301" t="s">
        <v>552</v>
      </c>
      <c r="P91" s="305">
        <v>44904</v>
      </c>
      <c r="Q91" s="206"/>
      <c r="R91" s="212" t="s">
        <v>541</v>
      </c>
      <c r="S91" s="206"/>
      <c r="T91" s="206"/>
      <c r="U91" s="206"/>
      <c r="V91" s="206"/>
      <c r="W91" s="206"/>
      <c r="X91" s="212"/>
      <c r="Y91" s="206"/>
      <c r="Z91" s="206"/>
      <c r="AA91" s="206"/>
      <c r="AB91" s="206"/>
      <c r="AC91" s="206"/>
      <c r="AD91" s="212"/>
      <c r="AE91" s="206"/>
      <c r="AF91" s="206"/>
      <c r="AG91" s="206"/>
      <c r="AH91" s="206"/>
      <c r="AI91" s="206"/>
      <c r="AJ91" s="212"/>
      <c r="AK91" s="206"/>
      <c r="AL91" s="206"/>
    </row>
    <row r="92" spans="1:38" s="207" customFormat="1" ht="15.6" customHeight="1">
      <c r="A92" s="287">
        <v>7</v>
      </c>
      <c r="B92" s="329">
        <v>44897</v>
      </c>
      <c r="C92" s="330"/>
      <c r="D92" s="330" t="s">
        <v>916</v>
      </c>
      <c r="E92" s="331" t="s">
        <v>542</v>
      </c>
      <c r="F92" s="331">
        <v>15.5</v>
      </c>
      <c r="G92" s="331">
        <v>11.5</v>
      </c>
      <c r="H92" s="266">
        <v>21.5</v>
      </c>
      <c r="I92" s="266" t="s">
        <v>917</v>
      </c>
      <c r="J92" s="267" t="s">
        <v>941</v>
      </c>
      <c r="K92" s="266">
        <f t="shared" ref="K92:K93" si="90">H92-F92</f>
        <v>6</v>
      </c>
      <c r="L92" s="268">
        <v>100</v>
      </c>
      <c r="M92" s="269">
        <f t="shared" ref="M92:M93" si="91">(K92*N92)-L92</f>
        <v>8000</v>
      </c>
      <c r="N92" s="266">
        <v>1350</v>
      </c>
      <c r="O92" s="267" t="s">
        <v>540</v>
      </c>
      <c r="P92" s="265">
        <v>44900</v>
      </c>
      <c r="Q92" s="206"/>
      <c r="R92" s="212" t="s">
        <v>806</v>
      </c>
      <c r="S92" s="206"/>
      <c r="T92" s="206"/>
      <c r="U92" s="206"/>
      <c r="V92" s="206"/>
      <c r="W92" s="206"/>
      <c r="X92" s="212"/>
      <c r="Y92" s="206"/>
      <c r="Z92" s="206"/>
      <c r="AA92" s="206"/>
      <c r="AB92" s="206"/>
      <c r="AC92" s="206"/>
      <c r="AD92" s="212"/>
      <c r="AE92" s="206"/>
      <c r="AF92" s="206"/>
      <c r="AG92" s="206"/>
      <c r="AH92" s="206"/>
      <c r="AI92" s="206"/>
      <c r="AJ92" s="212"/>
      <c r="AK92" s="206"/>
      <c r="AL92" s="206"/>
    </row>
    <row r="93" spans="1:38" s="207" customFormat="1" ht="15.6" customHeight="1">
      <c r="A93" s="300">
        <v>8</v>
      </c>
      <c r="B93" s="343">
        <v>44897</v>
      </c>
      <c r="C93" s="306"/>
      <c r="D93" s="306" t="s">
        <v>925</v>
      </c>
      <c r="E93" s="307" t="s">
        <v>542</v>
      </c>
      <c r="F93" s="307">
        <v>27</v>
      </c>
      <c r="G93" s="307">
        <v>17</v>
      </c>
      <c r="H93" s="302">
        <v>17</v>
      </c>
      <c r="I93" s="302" t="s">
        <v>913</v>
      </c>
      <c r="J93" s="301" t="s">
        <v>978</v>
      </c>
      <c r="K93" s="302">
        <f t="shared" si="90"/>
        <v>-10</v>
      </c>
      <c r="L93" s="303">
        <v>100</v>
      </c>
      <c r="M93" s="304">
        <f t="shared" si="91"/>
        <v>-4100</v>
      </c>
      <c r="N93" s="302">
        <v>400</v>
      </c>
      <c r="O93" s="301" t="s">
        <v>552</v>
      </c>
      <c r="P93" s="305">
        <v>44903</v>
      </c>
      <c r="Q93" s="206"/>
      <c r="R93" s="212" t="s">
        <v>541</v>
      </c>
      <c r="S93" s="206"/>
      <c r="T93" s="206"/>
      <c r="U93" s="206"/>
      <c r="V93" s="206"/>
      <c r="W93" s="206"/>
      <c r="X93" s="212"/>
      <c r="Y93" s="206"/>
      <c r="Z93" s="206"/>
      <c r="AA93" s="206"/>
      <c r="AB93" s="206"/>
      <c r="AC93" s="206"/>
      <c r="AD93" s="212"/>
      <c r="AE93" s="206"/>
      <c r="AF93" s="206"/>
      <c r="AG93" s="206"/>
      <c r="AH93" s="206"/>
      <c r="AI93" s="206"/>
      <c r="AJ93" s="212"/>
      <c r="AK93" s="206"/>
      <c r="AL93" s="206"/>
    </row>
    <row r="94" spans="1:38" s="207" customFormat="1" ht="15.6" customHeight="1">
      <c r="A94" s="300">
        <v>9</v>
      </c>
      <c r="B94" s="343">
        <v>44897</v>
      </c>
      <c r="C94" s="306"/>
      <c r="D94" s="306" t="s">
        <v>927</v>
      </c>
      <c r="E94" s="307" t="s">
        <v>542</v>
      </c>
      <c r="F94" s="307">
        <v>77</v>
      </c>
      <c r="G94" s="307">
        <v>37</v>
      </c>
      <c r="H94" s="302">
        <v>37</v>
      </c>
      <c r="I94" s="302" t="s">
        <v>926</v>
      </c>
      <c r="J94" s="301" t="s">
        <v>953</v>
      </c>
      <c r="K94" s="302">
        <f t="shared" ref="K94" si="92">H94-F94</f>
        <v>-40</v>
      </c>
      <c r="L94" s="303">
        <v>100</v>
      </c>
      <c r="M94" s="304">
        <f t="shared" ref="M94" si="93">(K94*N94)-L94</f>
        <v>-2100</v>
      </c>
      <c r="N94" s="302">
        <v>50</v>
      </c>
      <c r="O94" s="301" t="s">
        <v>552</v>
      </c>
      <c r="P94" s="305">
        <v>44901</v>
      </c>
      <c r="Q94" s="206"/>
      <c r="R94" s="212" t="s">
        <v>541</v>
      </c>
      <c r="S94" s="206"/>
      <c r="T94" s="206"/>
      <c r="U94" s="206"/>
      <c r="V94" s="206"/>
      <c r="W94" s="206"/>
      <c r="X94" s="212"/>
      <c r="Y94" s="206"/>
      <c r="Z94" s="206"/>
      <c r="AA94" s="206"/>
      <c r="AB94" s="206"/>
      <c r="AC94" s="206"/>
      <c r="AD94" s="212"/>
      <c r="AE94" s="206"/>
      <c r="AF94" s="206"/>
      <c r="AG94" s="206"/>
      <c r="AH94" s="206"/>
      <c r="AI94" s="206"/>
      <c r="AJ94" s="212"/>
      <c r="AK94" s="206"/>
      <c r="AL94" s="206"/>
    </row>
    <row r="95" spans="1:38" s="207" customFormat="1" ht="15.6" customHeight="1">
      <c r="A95" s="287">
        <v>10</v>
      </c>
      <c r="B95" s="329">
        <v>44897</v>
      </c>
      <c r="C95" s="330"/>
      <c r="D95" s="330" t="s">
        <v>928</v>
      </c>
      <c r="E95" s="331" t="s">
        <v>542</v>
      </c>
      <c r="F95" s="331">
        <v>56.5</v>
      </c>
      <c r="G95" s="331">
        <v>38</v>
      </c>
      <c r="H95" s="266">
        <v>67</v>
      </c>
      <c r="I95" s="266" t="s">
        <v>929</v>
      </c>
      <c r="J95" s="267" t="s">
        <v>939</v>
      </c>
      <c r="K95" s="266">
        <f t="shared" ref="K95" si="94">H95-F95</f>
        <v>10.5</v>
      </c>
      <c r="L95" s="268">
        <v>100</v>
      </c>
      <c r="M95" s="269">
        <f t="shared" ref="M95" si="95">(K95*N95)-L95</f>
        <v>2525</v>
      </c>
      <c r="N95" s="266">
        <v>250</v>
      </c>
      <c r="O95" s="267" t="s">
        <v>540</v>
      </c>
      <c r="P95" s="265">
        <v>44897</v>
      </c>
      <c r="Q95" s="206"/>
      <c r="R95" s="212" t="s">
        <v>541</v>
      </c>
      <c r="S95" s="206"/>
      <c r="T95" s="206"/>
      <c r="U95" s="206"/>
      <c r="V95" s="206"/>
      <c r="W95" s="206"/>
      <c r="X95" s="212"/>
      <c r="Y95" s="206"/>
      <c r="Z95" s="206"/>
      <c r="AA95" s="206"/>
      <c r="AB95" s="206"/>
      <c r="AC95" s="206"/>
      <c r="AD95" s="212"/>
      <c r="AE95" s="206"/>
      <c r="AF95" s="206"/>
      <c r="AG95" s="206"/>
      <c r="AH95" s="206"/>
      <c r="AI95" s="206"/>
      <c r="AJ95" s="212"/>
      <c r="AK95" s="206"/>
      <c r="AL95" s="206"/>
    </row>
    <row r="96" spans="1:38" s="207" customFormat="1" ht="15.6" customHeight="1">
      <c r="A96" s="287">
        <v>11</v>
      </c>
      <c r="B96" s="329">
        <v>44897</v>
      </c>
      <c r="C96" s="330"/>
      <c r="D96" s="330" t="s">
        <v>930</v>
      </c>
      <c r="E96" s="331" t="s">
        <v>542</v>
      </c>
      <c r="F96" s="331">
        <v>45</v>
      </c>
      <c r="G96" s="331">
        <v>27</v>
      </c>
      <c r="H96" s="266">
        <v>53.5</v>
      </c>
      <c r="I96" s="266" t="s">
        <v>933</v>
      </c>
      <c r="J96" s="267" t="s">
        <v>940</v>
      </c>
      <c r="K96" s="266">
        <f t="shared" ref="K96" si="96">H96-F96</f>
        <v>8.5</v>
      </c>
      <c r="L96" s="268">
        <v>100</v>
      </c>
      <c r="M96" s="269">
        <f t="shared" ref="M96" si="97">(K96*N96)-L96</f>
        <v>2450</v>
      </c>
      <c r="N96" s="266">
        <v>300</v>
      </c>
      <c r="O96" s="267" t="s">
        <v>540</v>
      </c>
      <c r="P96" s="265">
        <v>44901</v>
      </c>
      <c r="Q96" s="206"/>
      <c r="R96" s="212" t="s">
        <v>806</v>
      </c>
      <c r="S96" s="206"/>
      <c r="T96" s="206"/>
      <c r="U96" s="206"/>
      <c r="V96" s="206"/>
      <c r="W96" s="206"/>
      <c r="X96" s="212"/>
      <c r="Y96" s="206"/>
      <c r="Z96" s="206"/>
      <c r="AA96" s="206"/>
      <c r="AB96" s="206"/>
      <c r="AC96" s="206"/>
      <c r="AD96" s="212"/>
      <c r="AE96" s="206"/>
      <c r="AF96" s="206"/>
      <c r="AG96" s="206"/>
      <c r="AH96" s="206"/>
      <c r="AI96" s="206"/>
      <c r="AJ96" s="212"/>
      <c r="AK96" s="206"/>
      <c r="AL96" s="206"/>
    </row>
    <row r="97" spans="1:38" s="207" customFormat="1" ht="15.6" customHeight="1">
      <c r="A97" s="287">
        <v>12</v>
      </c>
      <c r="B97" s="329">
        <v>44897</v>
      </c>
      <c r="C97" s="330"/>
      <c r="D97" s="330" t="s">
        <v>931</v>
      </c>
      <c r="E97" s="331" t="s">
        <v>542</v>
      </c>
      <c r="F97" s="331">
        <v>49</v>
      </c>
      <c r="G97" s="331">
        <v>33</v>
      </c>
      <c r="H97" s="266">
        <v>57.5</v>
      </c>
      <c r="I97" s="266" t="s">
        <v>932</v>
      </c>
      <c r="J97" s="267" t="s">
        <v>940</v>
      </c>
      <c r="K97" s="266">
        <f t="shared" ref="K97:K100" si="98">H97-F97</f>
        <v>8.5</v>
      </c>
      <c r="L97" s="268">
        <v>100</v>
      </c>
      <c r="M97" s="269">
        <f t="shared" ref="M97:M100" si="99">(K97*N97)-L97</f>
        <v>2450</v>
      </c>
      <c r="N97" s="266">
        <v>300</v>
      </c>
      <c r="O97" s="267" t="s">
        <v>540</v>
      </c>
      <c r="P97" s="265">
        <v>44897</v>
      </c>
      <c r="Q97" s="206"/>
      <c r="R97" s="212" t="s">
        <v>806</v>
      </c>
      <c r="S97" s="206"/>
      <c r="T97" s="206"/>
      <c r="U97" s="206"/>
      <c r="V97" s="206"/>
      <c r="W97" s="206"/>
      <c r="X97" s="212"/>
      <c r="Y97" s="206"/>
      <c r="Z97" s="206"/>
      <c r="AA97" s="206"/>
      <c r="AB97" s="206"/>
      <c r="AC97" s="206"/>
      <c r="AD97" s="212"/>
      <c r="AE97" s="206"/>
      <c r="AF97" s="206"/>
      <c r="AG97" s="206"/>
      <c r="AH97" s="206"/>
      <c r="AI97" s="206"/>
      <c r="AJ97" s="212"/>
      <c r="AK97" s="206"/>
      <c r="AL97" s="206"/>
    </row>
    <row r="98" spans="1:38" s="207" customFormat="1" ht="15.6" customHeight="1">
      <c r="A98" s="287">
        <v>13</v>
      </c>
      <c r="B98" s="329">
        <v>44900</v>
      </c>
      <c r="C98" s="330"/>
      <c r="D98" s="330" t="s">
        <v>948</v>
      </c>
      <c r="E98" s="331" t="s">
        <v>542</v>
      </c>
      <c r="F98" s="331">
        <v>42</v>
      </c>
      <c r="G98" s="331">
        <v>25</v>
      </c>
      <c r="H98" s="266">
        <v>50.5</v>
      </c>
      <c r="I98" s="266" t="s">
        <v>949</v>
      </c>
      <c r="J98" s="267" t="s">
        <v>940</v>
      </c>
      <c r="K98" s="266">
        <f t="shared" si="98"/>
        <v>8.5</v>
      </c>
      <c r="L98" s="268">
        <v>100</v>
      </c>
      <c r="M98" s="269">
        <f t="shared" si="99"/>
        <v>2450</v>
      </c>
      <c r="N98" s="266">
        <v>300</v>
      </c>
      <c r="O98" s="267" t="s">
        <v>540</v>
      </c>
      <c r="P98" s="265">
        <v>44901</v>
      </c>
      <c r="Q98" s="206"/>
      <c r="R98" s="212" t="s">
        <v>806</v>
      </c>
      <c r="S98" s="206"/>
      <c r="T98" s="206"/>
      <c r="U98" s="206"/>
      <c r="V98" s="206"/>
      <c r="W98" s="206"/>
      <c r="X98" s="212"/>
      <c r="Y98" s="206"/>
      <c r="Z98" s="206"/>
      <c r="AA98" s="206"/>
      <c r="AB98" s="206"/>
      <c r="AC98" s="206"/>
      <c r="AD98" s="212"/>
      <c r="AE98" s="206"/>
      <c r="AF98" s="206"/>
      <c r="AG98" s="206"/>
      <c r="AH98" s="206"/>
      <c r="AI98" s="206"/>
      <c r="AJ98" s="212"/>
      <c r="AK98" s="206"/>
      <c r="AL98" s="206"/>
    </row>
    <row r="99" spans="1:38" s="207" customFormat="1" ht="15.6" customHeight="1">
      <c r="A99" s="300">
        <v>14</v>
      </c>
      <c r="B99" s="344">
        <v>44901</v>
      </c>
      <c r="C99" s="306"/>
      <c r="D99" s="306" t="s">
        <v>954</v>
      </c>
      <c r="E99" s="307" t="s">
        <v>542</v>
      </c>
      <c r="F99" s="307">
        <v>49</v>
      </c>
      <c r="G99" s="307">
        <v>32</v>
      </c>
      <c r="H99" s="302">
        <v>32</v>
      </c>
      <c r="I99" s="302" t="s">
        <v>932</v>
      </c>
      <c r="J99" s="301" t="s">
        <v>964</v>
      </c>
      <c r="K99" s="302">
        <f t="shared" si="98"/>
        <v>-17</v>
      </c>
      <c r="L99" s="303">
        <v>100</v>
      </c>
      <c r="M99" s="304">
        <f t="shared" si="99"/>
        <v>-5200</v>
      </c>
      <c r="N99" s="302">
        <v>300</v>
      </c>
      <c r="O99" s="301" t="s">
        <v>552</v>
      </c>
      <c r="P99" s="305">
        <v>44902</v>
      </c>
      <c r="Q99" s="206"/>
      <c r="R99" s="212" t="s">
        <v>806</v>
      </c>
      <c r="S99" s="206"/>
      <c r="T99" s="206"/>
      <c r="U99" s="206"/>
      <c r="V99" s="206"/>
      <c r="W99" s="206"/>
      <c r="X99" s="212"/>
      <c r="Y99" s="206"/>
      <c r="Z99" s="206"/>
      <c r="AA99" s="206"/>
      <c r="AB99" s="206"/>
      <c r="AC99" s="206"/>
      <c r="AD99" s="212"/>
      <c r="AE99" s="206"/>
      <c r="AF99" s="206"/>
      <c r="AG99" s="206"/>
      <c r="AH99" s="206"/>
      <c r="AI99" s="206"/>
      <c r="AJ99" s="212"/>
      <c r="AK99" s="206"/>
      <c r="AL99" s="206"/>
    </row>
    <row r="100" spans="1:38" s="207" customFormat="1" ht="15.6" customHeight="1">
      <c r="A100" s="300">
        <v>15</v>
      </c>
      <c r="B100" s="344">
        <v>44901</v>
      </c>
      <c r="C100" s="306"/>
      <c r="D100" s="306" t="s">
        <v>916</v>
      </c>
      <c r="E100" s="307" t="s">
        <v>542</v>
      </c>
      <c r="F100" s="307">
        <v>14.75</v>
      </c>
      <c r="G100" s="307">
        <v>11</v>
      </c>
      <c r="H100" s="302">
        <v>11</v>
      </c>
      <c r="I100" s="302" t="s">
        <v>917</v>
      </c>
      <c r="J100" s="301" t="s">
        <v>977</v>
      </c>
      <c r="K100" s="302">
        <f t="shared" si="98"/>
        <v>-3.75</v>
      </c>
      <c r="L100" s="303">
        <v>100</v>
      </c>
      <c r="M100" s="304">
        <f t="shared" si="99"/>
        <v>-5162.5</v>
      </c>
      <c r="N100" s="302">
        <v>1350</v>
      </c>
      <c r="O100" s="301" t="s">
        <v>552</v>
      </c>
      <c r="P100" s="305">
        <v>44903</v>
      </c>
      <c r="Q100" s="206"/>
      <c r="R100" s="212" t="s">
        <v>806</v>
      </c>
      <c r="S100" s="206"/>
      <c r="T100" s="206"/>
      <c r="U100" s="206"/>
      <c r="V100" s="206"/>
      <c r="W100" s="206"/>
      <c r="X100" s="212"/>
      <c r="Y100" s="206"/>
      <c r="Z100" s="206"/>
      <c r="AA100" s="206"/>
      <c r="AB100" s="206"/>
      <c r="AC100" s="206"/>
      <c r="AD100" s="212"/>
      <c r="AE100" s="206"/>
      <c r="AF100" s="206"/>
      <c r="AG100" s="206"/>
      <c r="AH100" s="206"/>
      <c r="AI100" s="206"/>
      <c r="AJ100" s="212"/>
      <c r="AK100" s="206"/>
      <c r="AL100" s="206"/>
    </row>
    <row r="101" spans="1:38" s="207" customFormat="1" ht="15.6" customHeight="1">
      <c r="A101" s="287">
        <v>16</v>
      </c>
      <c r="B101" s="329">
        <v>44902</v>
      </c>
      <c r="C101" s="330"/>
      <c r="D101" s="330" t="s">
        <v>965</v>
      </c>
      <c r="E101" s="331" t="s">
        <v>542</v>
      </c>
      <c r="F101" s="331">
        <v>59</v>
      </c>
      <c r="G101" s="331">
        <v>39</v>
      </c>
      <c r="H101" s="266">
        <v>71</v>
      </c>
      <c r="I101" s="266" t="s">
        <v>966</v>
      </c>
      <c r="J101" s="267" t="s">
        <v>970</v>
      </c>
      <c r="K101" s="266">
        <f t="shared" ref="K101" si="100">H101-F101</f>
        <v>12</v>
      </c>
      <c r="L101" s="268">
        <v>100</v>
      </c>
      <c r="M101" s="269">
        <f t="shared" ref="M101" si="101">(K101*N101)-L101</f>
        <v>2900</v>
      </c>
      <c r="N101" s="266">
        <v>250</v>
      </c>
      <c r="O101" s="267" t="s">
        <v>540</v>
      </c>
      <c r="P101" s="265">
        <v>44902</v>
      </c>
      <c r="Q101" s="206"/>
      <c r="R101" s="212" t="s">
        <v>806</v>
      </c>
      <c r="S101" s="206"/>
      <c r="T101" s="206"/>
      <c r="U101" s="206"/>
      <c r="V101" s="206"/>
      <c r="W101" s="206"/>
      <c r="X101" s="212"/>
      <c r="Y101" s="206"/>
      <c r="Z101" s="206"/>
      <c r="AA101" s="206"/>
      <c r="AB101" s="206"/>
      <c r="AC101" s="206"/>
      <c r="AD101" s="212"/>
      <c r="AE101" s="206"/>
      <c r="AF101" s="206"/>
      <c r="AG101" s="206"/>
      <c r="AH101" s="206"/>
      <c r="AI101" s="206"/>
      <c r="AJ101" s="212"/>
      <c r="AK101" s="206"/>
      <c r="AL101" s="206"/>
    </row>
    <row r="102" spans="1:38" s="207" customFormat="1" ht="15.6" customHeight="1">
      <c r="A102" s="287">
        <v>17</v>
      </c>
      <c r="B102" s="329">
        <v>44902</v>
      </c>
      <c r="C102" s="330"/>
      <c r="D102" s="330" t="s">
        <v>967</v>
      </c>
      <c r="E102" s="331" t="s">
        <v>542</v>
      </c>
      <c r="F102" s="331">
        <v>56</v>
      </c>
      <c r="G102" s="331">
        <v>40</v>
      </c>
      <c r="H102" s="266">
        <v>62</v>
      </c>
      <c r="I102" s="266" t="s">
        <v>932</v>
      </c>
      <c r="J102" s="267" t="s">
        <v>941</v>
      </c>
      <c r="K102" s="266">
        <f t="shared" ref="K102" si="102">H102-F102</f>
        <v>6</v>
      </c>
      <c r="L102" s="268">
        <v>100</v>
      </c>
      <c r="M102" s="269">
        <f t="shared" ref="M102" si="103">(K102*N102)-L102</f>
        <v>1700</v>
      </c>
      <c r="N102" s="266">
        <v>300</v>
      </c>
      <c r="O102" s="267" t="s">
        <v>540</v>
      </c>
      <c r="P102" s="265">
        <v>44907</v>
      </c>
      <c r="Q102" s="206"/>
      <c r="R102" s="212" t="s">
        <v>806</v>
      </c>
      <c r="S102" s="206"/>
      <c r="T102" s="206"/>
      <c r="U102" s="206"/>
      <c r="V102" s="206"/>
      <c r="W102" s="206"/>
      <c r="X102" s="212"/>
      <c r="Y102" s="206"/>
      <c r="Z102" s="206"/>
      <c r="AA102" s="206"/>
      <c r="AB102" s="206"/>
      <c r="AC102" s="206"/>
      <c r="AD102" s="212"/>
      <c r="AE102" s="206"/>
      <c r="AF102" s="206"/>
      <c r="AG102" s="206"/>
      <c r="AH102" s="206"/>
      <c r="AI102" s="206"/>
      <c r="AJ102" s="212"/>
      <c r="AK102" s="206"/>
      <c r="AL102" s="206"/>
    </row>
    <row r="103" spans="1:38" s="207" customFormat="1" ht="15.6" customHeight="1">
      <c r="A103" s="287">
        <v>18</v>
      </c>
      <c r="B103" s="329">
        <v>44904</v>
      </c>
      <c r="C103" s="330"/>
      <c r="D103" s="330" t="s">
        <v>986</v>
      </c>
      <c r="E103" s="331" t="s">
        <v>987</v>
      </c>
      <c r="F103" s="331">
        <v>132.5</v>
      </c>
      <c r="G103" s="331">
        <v>185</v>
      </c>
      <c r="H103" s="266">
        <v>105</v>
      </c>
      <c r="I103" s="266" t="s">
        <v>988</v>
      </c>
      <c r="J103" s="267" t="s">
        <v>989</v>
      </c>
      <c r="K103" s="266">
        <f>F103-H103</f>
        <v>27.5</v>
      </c>
      <c r="L103" s="268">
        <v>100</v>
      </c>
      <c r="M103" s="269">
        <f t="shared" ref="M103:M105" si="104">(K103*N103)-L103</f>
        <v>1275</v>
      </c>
      <c r="N103" s="266">
        <v>50</v>
      </c>
      <c r="O103" s="267" t="s">
        <v>540</v>
      </c>
      <c r="P103" s="265">
        <v>44904</v>
      </c>
      <c r="Q103" s="206"/>
      <c r="R103" s="212" t="s">
        <v>541</v>
      </c>
      <c r="S103" s="206"/>
      <c r="T103" s="206"/>
      <c r="U103" s="206"/>
      <c r="V103" s="206"/>
      <c r="W103" s="206"/>
      <c r="X103" s="212"/>
      <c r="Y103" s="206"/>
      <c r="Z103" s="206"/>
      <c r="AA103" s="206"/>
      <c r="AB103" s="206"/>
      <c r="AC103" s="206"/>
      <c r="AD103" s="212"/>
      <c r="AE103" s="206"/>
      <c r="AF103" s="206"/>
      <c r="AG103" s="206"/>
      <c r="AH103" s="206"/>
      <c r="AI103" s="206"/>
      <c r="AJ103" s="212"/>
      <c r="AK103" s="206"/>
      <c r="AL103" s="206"/>
    </row>
    <row r="104" spans="1:38" s="207" customFormat="1" ht="15.6" customHeight="1">
      <c r="A104" s="287">
        <v>19</v>
      </c>
      <c r="B104" s="329">
        <v>44904</v>
      </c>
      <c r="C104" s="330"/>
      <c r="D104" s="330" t="s">
        <v>992</v>
      </c>
      <c r="E104" s="331" t="s">
        <v>542</v>
      </c>
      <c r="F104" s="331">
        <v>68</v>
      </c>
      <c r="G104" s="331">
        <v>35</v>
      </c>
      <c r="H104" s="266">
        <v>104</v>
      </c>
      <c r="I104" s="266" t="s">
        <v>993</v>
      </c>
      <c r="J104" s="267" t="s">
        <v>994</v>
      </c>
      <c r="K104" s="266">
        <f t="shared" ref="K104:K105" si="105">H104-F104</f>
        <v>36</v>
      </c>
      <c r="L104" s="268">
        <v>100</v>
      </c>
      <c r="M104" s="269">
        <f t="shared" si="104"/>
        <v>1700</v>
      </c>
      <c r="N104" s="266">
        <v>50</v>
      </c>
      <c r="O104" s="267" t="s">
        <v>540</v>
      </c>
      <c r="P104" s="265">
        <v>44904</v>
      </c>
      <c r="Q104" s="206"/>
      <c r="R104" s="212" t="s">
        <v>541</v>
      </c>
      <c r="S104" s="206"/>
      <c r="T104" s="206"/>
      <c r="U104" s="206"/>
      <c r="V104" s="206"/>
      <c r="W104" s="206"/>
      <c r="X104" s="212"/>
      <c r="Y104" s="206"/>
      <c r="Z104" s="206"/>
      <c r="AA104" s="206"/>
      <c r="AB104" s="206"/>
      <c r="AC104" s="206"/>
      <c r="AD104" s="212"/>
      <c r="AE104" s="206"/>
      <c r="AF104" s="206"/>
      <c r="AG104" s="206"/>
      <c r="AH104" s="206"/>
      <c r="AI104" s="206"/>
      <c r="AJ104" s="212"/>
      <c r="AK104" s="206"/>
      <c r="AL104" s="206"/>
    </row>
    <row r="105" spans="1:38" s="207" customFormat="1" ht="15.6" customHeight="1">
      <c r="A105" s="300">
        <v>20</v>
      </c>
      <c r="B105" s="343">
        <v>44904</v>
      </c>
      <c r="C105" s="306"/>
      <c r="D105" s="306" t="s">
        <v>928</v>
      </c>
      <c r="E105" s="307" t="s">
        <v>542</v>
      </c>
      <c r="F105" s="307">
        <v>61</v>
      </c>
      <c r="G105" s="307">
        <v>39</v>
      </c>
      <c r="H105" s="302">
        <v>39</v>
      </c>
      <c r="I105" s="302" t="s">
        <v>1000</v>
      </c>
      <c r="J105" s="301" t="s">
        <v>1002</v>
      </c>
      <c r="K105" s="302">
        <f t="shared" si="105"/>
        <v>-22</v>
      </c>
      <c r="L105" s="303">
        <v>100</v>
      </c>
      <c r="M105" s="304">
        <f t="shared" si="104"/>
        <v>-5600</v>
      </c>
      <c r="N105" s="302">
        <v>250</v>
      </c>
      <c r="O105" s="301" t="s">
        <v>552</v>
      </c>
      <c r="P105" s="305">
        <v>44907</v>
      </c>
      <c r="Q105" s="206"/>
      <c r="R105" s="212" t="s">
        <v>541</v>
      </c>
      <c r="S105" s="206"/>
      <c r="T105" s="206"/>
      <c r="U105" s="206"/>
      <c r="V105" s="206"/>
      <c r="W105" s="206"/>
      <c r="X105" s="212"/>
      <c r="Y105" s="206"/>
      <c r="Z105" s="206"/>
      <c r="AA105" s="206"/>
      <c r="AB105" s="206"/>
      <c r="AC105" s="206"/>
      <c r="AD105" s="212"/>
      <c r="AE105" s="206"/>
      <c r="AF105" s="206"/>
      <c r="AG105" s="206"/>
      <c r="AH105" s="206"/>
      <c r="AI105" s="206"/>
      <c r="AJ105" s="212"/>
      <c r="AK105" s="206"/>
      <c r="AL105" s="206"/>
    </row>
    <row r="106" spans="1:38" s="207" customFormat="1" ht="15.6" customHeight="1">
      <c r="A106" s="300">
        <v>21</v>
      </c>
      <c r="B106" s="343">
        <v>44907</v>
      </c>
      <c r="C106" s="306"/>
      <c r="D106" s="306" t="s">
        <v>1014</v>
      </c>
      <c r="E106" s="307" t="s">
        <v>542</v>
      </c>
      <c r="F106" s="307">
        <v>40</v>
      </c>
      <c r="G106" s="307">
        <v>22</v>
      </c>
      <c r="H106" s="302">
        <v>22</v>
      </c>
      <c r="I106" s="302" t="s">
        <v>1015</v>
      </c>
      <c r="J106" s="301" t="s">
        <v>1030</v>
      </c>
      <c r="K106" s="302">
        <f t="shared" ref="K106" si="106">H106-F106</f>
        <v>-18</v>
      </c>
      <c r="L106" s="303">
        <v>100</v>
      </c>
      <c r="M106" s="304">
        <f t="shared" ref="M106" si="107">(K106*N106)-L106</f>
        <v>-5500</v>
      </c>
      <c r="N106" s="302">
        <v>300</v>
      </c>
      <c r="O106" s="301" t="s">
        <v>552</v>
      </c>
      <c r="P106" s="305">
        <v>44909</v>
      </c>
      <c r="Q106" s="206"/>
      <c r="R106" s="212" t="s">
        <v>806</v>
      </c>
      <c r="S106" s="206"/>
      <c r="T106" s="206"/>
      <c r="U106" s="206"/>
      <c r="V106" s="206"/>
      <c r="W106" s="206"/>
      <c r="X106" s="212"/>
      <c r="Y106" s="206"/>
      <c r="Z106" s="206"/>
      <c r="AA106" s="206"/>
      <c r="AB106" s="206"/>
      <c r="AC106" s="206"/>
      <c r="AD106" s="212"/>
      <c r="AE106" s="206"/>
      <c r="AF106" s="206"/>
      <c r="AG106" s="206"/>
      <c r="AH106" s="206"/>
      <c r="AI106" s="206"/>
      <c r="AJ106" s="212"/>
      <c r="AK106" s="206"/>
      <c r="AL106" s="206"/>
    </row>
    <row r="107" spans="1:38" s="207" customFormat="1" ht="15.6" customHeight="1">
      <c r="A107" s="300">
        <v>22</v>
      </c>
      <c r="B107" s="343">
        <v>44910</v>
      </c>
      <c r="C107" s="306"/>
      <c r="D107" s="306" t="s">
        <v>1034</v>
      </c>
      <c r="E107" s="307" t="s">
        <v>542</v>
      </c>
      <c r="F107" s="307">
        <v>24</v>
      </c>
      <c r="G107" s="307">
        <v>14</v>
      </c>
      <c r="H107" s="302">
        <v>14.5</v>
      </c>
      <c r="I107" s="302" t="s">
        <v>1035</v>
      </c>
      <c r="J107" s="301" t="s">
        <v>1058</v>
      </c>
      <c r="K107" s="302">
        <f t="shared" ref="K107:K108" si="108">H107-F107</f>
        <v>-9.5</v>
      </c>
      <c r="L107" s="303">
        <v>100</v>
      </c>
      <c r="M107" s="304">
        <f t="shared" ref="M107:M108" si="109">(K107*N107)-L107</f>
        <v>-3900</v>
      </c>
      <c r="N107" s="302">
        <v>400</v>
      </c>
      <c r="O107" s="301" t="s">
        <v>552</v>
      </c>
      <c r="P107" s="305">
        <v>44911</v>
      </c>
      <c r="Q107" s="206"/>
      <c r="R107" s="212" t="s">
        <v>541</v>
      </c>
      <c r="S107" s="206"/>
      <c r="T107" s="206"/>
      <c r="U107" s="206"/>
      <c r="V107" s="206"/>
      <c r="W107" s="206"/>
      <c r="X107" s="212"/>
      <c r="Y107" s="206"/>
      <c r="Z107" s="206"/>
      <c r="AA107" s="206"/>
      <c r="AB107" s="206"/>
      <c r="AC107" s="206"/>
      <c r="AD107" s="212"/>
      <c r="AE107" s="206"/>
      <c r="AF107" s="206"/>
      <c r="AG107" s="206"/>
      <c r="AH107" s="206"/>
      <c r="AI107" s="206"/>
      <c r="AJ107" s="212"/>
      <c r="AK107" s="206"/>
      <c r="AL107" s="206"/>
    </row>
    <row r="108" spans="1:38" s="207" customFormat="1" ht="15.6" customHeight="1">
      <c r="A108" s="300">
        <v>23</v>
      </c>
      <c r="B108" s="343">
        <v>44910</v>
      </c>
      <c r="C108" s="306"/>
      <c r="D108" s="306" t="s">
        <v>1037</v>
      </c>
      <c r="E108" s="307" t="s">
        <v>542</v>
      </c>
      <c r="F108" s="307">
        <v>7</v>
      </c>
      <c r="G108" s="307">
        <v>4</v>
      </c>
      <c r="H108" s="302">
        <v>4</v>
      </c>
      <c r="I108" s="372" t="s">
        <v>1036</v>
      </c>
      <c r="J108" s="301" t="s">
        <v>1051</v>
      </c>
      <c r="K108" s="302">
        <f t="shared" si="108"/>
        <v>-3</v>
      </c>
      <c r="L108" s="303">
        <v>100</v>
      </c>
      <c r="M108" s="304">
        <f t="shared" si="109"/>
        <v>-4900</v>
      </c>
      <c r="N108" s="302">
        <v>1600</v>
      </c>
      <c r="O108" s="301" t="s">
        <v>552</v>
      </c>
      <c r="P108" s="305">
        <v>44911</v>
      </c>
      <c r="Q108" s="206"/>
      <c r="R108" s="212" t="s">
        <v>541</v>
      </c>
      <c r="S108" s="206"/>
      <c r="T108" s="206"/>
      <c r="U108" s="206"/>
      <c r="V108" s="206"/>
      <c r="W108" s="206"/>
      <c r="X108" s="212"/>
      <c r="Y108" s="206"/>
      <c r="Z108" s="206"/>
      <c r="AA108" s="206"/>
      <c r="AB108" s="206"/>
      <c r="AC108" s="206"/>
      <c r="AD108" s="212"/>
      <c r="AE108" s="206"/>
      <c r="AF108" s="206"/>
      <c r="AG108" s="206"/>
      <c r="AH108" s="206"/>
      <c r="AI108" s="206"/>
      <c r="AJ108" s="212"/>
      <c r="AK108" s="206"/>
      <c r="AL108" s="206"/>
    </row>
    <row r="109" spans="1:38" s="207" customFormat="1" ht="15.6" customHeight="1">
      <c r="A109" s="261">
        <v>24</v>
      </c>
      <c r="B109" s="271">
        <v>44910</v>
      </c>
      <c r="C109" s="252"/>
      <c r="D109" s="252" t="s">
        <v>1040</v>
      </c>
      <c r="E109" s="210" t="s">
        <v>987</v>
      </c>
      <c r="F109" s="210" t="s">
        <v>1041</v>
      </c>
      <c r="G109" s="210">
        <v>14.5</v>
      </c>
      <c r="H109" s="211"/>
      <c r="I109" s="370" t="s">
        <v>1042</v>
      </c>
      <c r="J109" s="236" t="s">
        <v>543</v>
      </c>
      <c r="K109" s="211"/>
      <c r="L109" s="228"/>
      <c r="M109" s="229"/>
      <c r="N109" s="211"/>
      <c r="O109" s="236"/>
      <c r="P109" s="208"/>
      <c r="Q109" s="206"/>
      <c r="R109" s="212" t="s">
        <v>541</v>
      </c>
      <c r="S109" s="206"/>
      <c r="T109" s="206"/>
      <c r="U109" s="206"/>
      <c r="V109" s="206"/>
      <c r="W109" s="206"/>
      <c r="X109" s="212"/>
      <c r="Y109" s="206"/>
      <c r="Z109" s="206"/>
      <c r="AA109" s="206"/>
      <c r="AB109" s="206"/>
      <c r="AC109" s="206"/>
      <c r="AD109" s="212"/>
      <c r="AE109" s="206"/>
      <c r="AF109" s="206"/>
      <c r="AG109" s="206"/>
      <c r="AH109" s="206"/>
      <c r="AI109" s="206"/>
      <c r="AJ109" s="212"/>
      <c r="AK109" s="206"/>
      <c r="AL109" s="206"/>
    </row>
    <row r="110" spans="1:38" s="207" customFormat="1" ht="15.6" customHeight="1">
      <c r="A110" s="300">
        <v>25</v>
      </c>
      <c r="B110" s="343">
        <v>44910</v>
      </c>
      <c r="C110" s="306"/>
      <c r="D110" s="306" t="s">
        <v>1043</v>
      </c>
      <c r="E110" s="307" t="s">
        <v>542</v>
      </c>
      <c r="F110" s="307">
        <v>105</v>
      </c>
      <c r="G110" s="307">
        <v>10</v>
      </c>
      <c r="H110" s="302">
        <v>10</v>
      </c>
      <c r="I110" s="371" t="s">
        <v>1044</v>
      </c>
      <c r="J110" s="301" t="s">
        <v>666</v>
      </c>
      <c r="K110" s="302">
        <f t="shared" ref="K110" si="110">H110-F110</f>
        <v>-95</v>
      </c>
      <c r="L110" s="303">
        <v>100</v>
      </c>
      <c r="M110" s="304">
        <f t="shared" ref="M110" si="111">(K110*N110)-L110</f>
        <v>-2475</v>
      </c>
      <c r="N110" s="302">
        <v>25</v>
      </c>
      <c r="O110" s="301" t="s">
        <v>552</v>
      </c>
      <c r="P110" s="305">
        <v>44910</v>
      </c>
      <c r="Q110" s="206"/>
      <c r="R110" s="212" t="s">
        <v>541</v>
      </c>
      <c r="S110" s="206"/>
      <c r="T110" s="206"/>
      <c r="U110" s="206"/>
      <c r="V110" s="206"/>
      <c r="W110" s="206"/>
      <c r="X110" s="212"/>
      <c r="Y110" s="206"/>
      <c r="Z110" s="206"/>
      <c r="AA110" s="206"/>
      <c r="AB110" s="206"/>
      <c r="AC110" s="206"/>
      <c r="AD110" s="212"/>
      <c r="AE110" s="206"/>
      <c r="AF110" s="206"/>
      <c r="AG110" s="206"/>
      <c r="AH110" s="206"/>
      <c r="AI110" s="206"/>
      <c r="AJ110" s="212"/>
      <c r="AK110" s="206"/>
      <c r="AL110" s="206"/>
    </row>
    <row r="111" spans="1:38" s="207" customFormat="1" ht="15.6" customHeight="1">
      <c r="A111" s="261">
        <v>26</v>
      </c>
      <c r="B111" s="271">
        <v>44914</v>
      </c>
      <c r="C111" s="252"/>
      <c r="D111" s="252" t="s">
        <v>1073</v>
      </c>
      <c r="E111" s="210" t="s">
        <v>542</v>
      </c>
      <c r="F111" s="210" t="s">
        <v>1074</v>
      </c>
      <c r="G111" s="210">
        <v>8</v>
      </c>
      <c r="H111" s="211"/>
      <c r="I111" s="370" t="s">
        <v>913</v>
      </c>
      <c r="J111" s="236" t="s">
        <v>543</v>
      </c>
      <c r="K111" s="211"/>
      <c r="L111" s="228"/>
      <c r="M111" s="229"/>
      <c r="N111" s="211"/>
      <c r="O111" s="236"/>
      <c r="P111" s="208"/>
      <c r="Q111" s="206"/>
      <c r="R111" s="212" t="s">
        <v>806</v>
      </c>
      <c r="S111" s="206"/>
      <c r="T111" s="206"/>
      <c r="U111" s="206"/>
      <c r="V111" s="206"/>
      <c r="W111" s="206"/>
      <c r="X111" s="212"/>
      <c r="Y111" s="206"/>
      <c r="Z111" s="206"/>
      <c r="AA111" s="206"/>
      <c r="AB111" s="206"/>
      <c r="AC111" s="206"/>
      <c r="AD111" s="212"/>
      <c r="AE111" s="206"/>
      <c r="AF111" s="206"/>
      <c r="AG111" s="206"/>
      <c r="AH111" s="206"/>
      <c r="AI111" s="206"/>
      <c r="AJ111" s="212"/>
      <c r="AK111" s="206"/>
      <c r="AL111" s="206"/>
    </row>
    <row r="112" spans="1:38" s="207" customFormat="1" ht="15.6" customHeight="1">
      <c r="A112" s="261">
        <v>27</v>
      </c>
      <c r="B112" s="271">
        <v>44914</v>
      </c>
      <c r="C112" s="252"/>
      <c r="D112" s="252" t="s">
        <v>1075</v>
      </c>
      <c r="E112" s="210" t="s">
        <v>542</v>
      </c>
      <c r="F112" s="210" t="s">
        <v>1076</v>
      </c>
      <c r="G112" s="210">
        <v>18</v>
      </c>
      <c r="H112" s="211"/>
      <c r="I112" s="370" t="s">
        <v>933</v>
      </c>
      <c r="J112" s="236" t="s">
        <v>543</v>
      </c>
      <c r="K112" s="211"/>
      <c r="L112" s="228"/>
      <c r="M112" s="229"/>
      <c r="N112" s="211"/>
      <c r="O112" s="236"/>
      <c r="P112" s="208"/>
      <c r="Q112" s="206"/>
      <c r="R112" s="212" t="s">
        <v>806</v>
      </c>
      <c r="S112" s="206"/>
      <c r="T112" s="206"/>
      <c r="U112" s="206"/>
      <c r="V112" s="206"/>
      <c r="W112" s="206"/>
      <c r="X112" s="212"/>
      <c r="Y112" s="206"/>
      <c r="Z112" s="206"/>
      <c r="AA112" s="206"/>
      <c r="AB112" s="206"/>
      <c r="AC112" s="206"/>
      <c r="AD112" s="212"/>
      <c r="AE112" s="206"/>
      <c r="AF112" s="206"/>
      <c r="AG112" s="206"/>
      <c r="AH112" s="206"/>
      <c r="AI112" s="206"/>
      <c r="AJ112" s="212"/>
      <c r="AK112" s="206"/>
      <c r="AL112" s="206"/>
    </row>
    <row r="113" spans="1:38" s="207" customFormat="1" ht="15.6" customHeight="1">
      <c r="A113" s="261">
        <v>28</v>
      </c>
      <c r="B113" s="271">
        <v>44914</v>
      </c>
      <c r="C113" s="252"/>
      <c r="D113" s="252" t="s">
        <v>1077</v>
      </c>
      <c r="E113" s="210" t="s">
        <v>542</v>
      </c>
      <c r="F113" s="210" t="s">
        <v>1078</v>
      </c>
      <c r="G113" s="210">
        <v>3.5</v>
      </c>
      <c r="H113" s="211"/>
      <c r="I113" s="370" t="s">
        <v>1079</v>
      </c>
      <c r="J113" s="236" t="s">
        <v>543</v>
      </c>
      <c r="K113" s="211"/>
      <c r="L113" s="228"/>
      <c r="M113" s="229"/>
      <c r="N113" s="211"/>
      <c r="O113" s="236"/>
      <c r="P113" s="208"/>
      <c r="Q113" s="206"/>
      <c r="R113" s="212" t="s">
        <v>806</v>
      </c>
      <c r="S113" s="206"/>
      <c r="T113" s="206"/>
      <c r="U113" s="206"/>
      <c r="V113" s="206"/>
      <c r="W113" s="206"/>
      <c r="X113" s="212"/>
      <c r="Y113" s="206"/>
      <c r="Z113" s="206"/>
      <c r="AA113" s="206"/>
      <c r="AB113" s="206"/>
      <c r="AC113" s="206"/>
      <c r="AD113" s="212"/>
      <c r="AE113" s="206"/>
      <c r="AF113" s="206"/>
      <c r="AG113" s="206"/>
      <c r="AH113" s="206"/>
      <c r="AI113" s="206"/>
      <c r="AJ113" s="212"/>
      <c r="AK113" s="206"/>
      <c r="AL113" s="206"/>
    </row>
    <row r="114" spans="1:38" s="207" customFormat="1" ht="15.6" customHeight="1">
      <c r="A114" s="261">
        <v>29</v>
      </c>
      <c r="B114" s="271">
        <v>44915</v>
      </c>
      <c r="C114" s="252"/>
      <c r="D114" s="252" t="s">
        <v>1098</v>
      </c>
      <c r="E114" s="210" t="s">
        <v>542</v>
      </c>
      <c r="F114" s="210" t="s">
        <v>1099</v>
      </c>
      <c r="G114" s="210">
        <v>4</v>
      </c>
      <c r="H114" s="211"/>
      <c r="I114" s="370" t="s">
        <v>1100</v>
      </c>
      <c r="J114" s="236" t="s">
        <v>543</v>
      </c>
      <c r="K114" s="211"/>
      <c r="L114" s="228"/>
      <c r="M114" s="229"/>
      <c r="N114" s="211"/>
      <c r="O114" s="236"/>
      <c r="P114" s="208"/>
      <c r="Q114" s="206"/>
      <c r="R114" s="212"/>
      <c r="S114" s="206"/>
      <c r="T114" s="206"/>
      <c r="U114" s="206"/>
      <c r="V114" s="206"/>
      <c r="W114" s="206"/>
      <c r="X114" s="212"/>
      <c r="Y114" s="206"/>
      <c r="Z114" s="206"/>
      <c r="AA114" s="206"/>
      <c r="AB114" s="206"/>
      <c r="AC114" s="206"/>
      <c r="AD114" s="212"/>
      <c r="AE114" s="206"/>
      <c r="AF114" s="206"/>
      <c r="AG114" s="206"/>
      <c r="AH114" s="206"/>
      <c r="AI114" s="206"/>
      <c r="AJ114" s="212"/>
      <c r="AK114" s="206"/>
      <c r="AL114" s="206"/>
    </row>
    <row r="115" spans="1:38" s="207" customFormat="1" ht="15.6" customHeight="1">
      <c r="A115" s="261"/>
      <c r="B115" s="271"/>
      <c r="C115" s="252"/>
      <c r="D115" s="252"/>
      <c r="E115" s="210"/>
      <c r="F115" s="210"/>
      <c r="G115" s="210"/>
      <c r="H115" s="211"/>
      <c r="I115" s="370"/>
      <c r="J115" s="236"/>
      <c r="K115" s="211"/>
      <c r="L115" s="228"/>
      <c r="M115" s="229"/>
      <c r="N115" s="211"/>
      <c r="O115" s="236"/>
      <c r="P115" s="208"/>
      <c r="Q115" s="206"/>
      <c r="R115" s="212"/>
      <c r="S115" s="206"/>
      <c r="T115" s="206"/>
      <c r="U115" s="206"/>
      <c r="V115" s="206"/>
      <c r="W115" s="206"/>
      <c r="X115" s="212"/>
      <c r="Y115" s="206"/>
      <c r="Z115" s="206"/>
      <c r="AA115" s="206"/>
      <c r="AB115" s="206"/>
      <c r="AC115" s="206"/>
      <c r="AD115" s="212"/>
      <c r="AE115" s="206"/>
      <c r="AF115" s="206"/>
      <c r="AG115" s="206"/>
      <c r="AH115" s="206"/>
      <c r="AI115" s="206"/>
      <c r="AJ115" s="212"/>
      <c r="AK115" s="206"/>
      <c r="AL115" s="206"/>
    </row>
    <row r="116" spans="1:38" s="207" customFormat="1" ht="15.6" customHeight="1">
      <c r="A116" s="261"/>
      <c r="B116" s="271"/>
      <c r="C116" s="252"/>
      <c r="D116" s="252"/>
      <c r="E116" s="210"/>
      <c r="F116" s="210"/>
      <c r="G116" s="210"/>
      <c r="H116" s="211"/>
      <c r="I116" s="370"/>
      <c r="J116" s="236"/>
      <c r="K116" s="211"/>
      <c r="L116" s="228"/>
      <c r="M116" s="229"/>
      <c r="N116" s="211"/>
      <c r="O116" s="236"/>
      <c r="P116" s="208"/>
      <c r="Q116" s="206"/>
      <c r="R116" s="212"/>
      <c r="S116" s="206"/>
      <c r="T116" s="206"/>
      <c r="U116" s="206"/>
      <c r="V116" s="206"/>
      <c r="W116" s="206"/>
      <c r="X116" s="212"/>
      <c r="Y116" s="206"/>
      <c r="Z116" s="206"/>
      <c r="AA116" s="206"/>
      <c r="AB116" s="206"/>
      <c r="AC116" s="206"/>
      <c r="AD116" s="212"/>
      <c r="AE116" s="206"/>
      <c r="AF116" s="206"/>
      <c r="AG116" s="206"/>
      <c r="AH116" s="206"/>
      <c r="AI116" s="206"/>
      <c r="AJ116" s="212"/>
      <c r="AK116" s="206"/>
      <c r="AL116" s="206"/>
    </row>
    <row r="117" spans="1:38" s="207" customFormat="1" ht="15.6" customHeight="1">
      <c r="A117" s="261"/>
      <c r="B117" s="271"/>
      <c r="C117" s="252"/>
      <c r="D117" s="252"/>
      <c r="E117" s="210"/>
      <c r="F117" s="210"/>
      <c r="G117" s="210"/>
      <c r="H117" s="211"/>
      <c r="I117" s="211"/>
      <c r="J117" s="236"/>
      <c r="K117" s="211"/>
      <c r="L117" s="228"/>
      <c r="M117" s="229"/>
      <c r="N117" s="211"/>
      <c r="O117" s="236"/>
      <c r="P117" s="208"/>
      <c r="Q117" s="206"/>
      <c r="R117" s="212"/>
      <c r="S117" s="206"/>
      <c r="T117" s="206"/>
      <c r="U117" s="206"/>
      <c r="V117" s="206"/>
      <c r="W117" s="206"/>
      <c r="X117" s="212"/>
      <c r="Y117" s="206"/>
      <c r="Z117" s="206"/>
      <c r="AA117" s="206"/>
      <c r="AB117" s="206"/>
      <c r="AC117" s="206"/>
      <c r="AD117" s="212"/>
      <c r="AE117" s="206"/>
      <c r="AF117" s="206"/>
      <c r="AG117" s="206"/>
      <c r="AH117" s="206"/>
      <c r="AI117" s="206"/>
      <c r="AJ117" s="212"/>
      <c r="AK117" s="206"/>
      <c r="AL117" s="206"/>
    </row>
    <row r="118" spans="1:38" ht="15" customHeight="1">
      <c r="A118" s="332"/>
      <c r="B118" s="332"/>
      <c r="C118" s="332"/>
      <c r="D118" s="332"/>
      <c r="E118" s="332"/>
      <c r="F118" s="332"/>
      <c r="G118" s="332"/>
      <c r="H118" s="332"/>
      <c r="I118" s="332"/>
      <c r="J118" s="332"/>
      <c r="K118" s="332"/>
      <c r="L118" s="332"/>
      <c r="M118" s="332"/>
      <c r="N118" s="332"/>
      <c r="O118" s="332"/>
      <c r="P118" s="332"/>
      <c r="Q118" s="1"/>
      <c r="R118" s="6"/>
      <c r="S118" s="1"/>
      <c r="T118" s="1"/>
      <c r="U118" s="1"/>
      <c r="V118" s="1"/>
      <c r="W118" s="1"/>
      <c r="X118" s="6"/>
      <c r="Y118" s="1"/>
      <c r="Z118" s="1"/>
      <c r="AA118" s="1"/>
      <c r="AB118" s="1"/>
      <c r="AC118" s="1"/>
      <c r="AD118" s="6"/>
      <c r="AE118" s="1"/>
      <c r="AF118" s="1"/>
      <c r="AG118" s="1"/>
      <c r="AH118" s="1"/>
      <c r="AI118" s="1"/>
      <c r="AJ118" s="6"/>
      <c r="AK118" s="1"/>
      <c r="AL118" s="1"/>
    </row>
    <row r="119" spans="1:38" ht="15" customHeight="1">
      <c r="A119" s="332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2"/>
      <c r="P119" s="332"/>
      <c r="Q119" s="1"/>
      <c r="R119" s="6"/>
      <c r="S119" s="1"/>
      <c r="T119" s="1"/>
      <c r="U119" s="1"/>
      <c r="V119" s="1"/>
      <c r="W119" s="1"/>
      <c r="X119" s="6"/>
      <c r="Y119" s="1"/>
      <c r="Z119" s="1"/>
      <c r="AA119" s="1"/>
      <c r="AB119" s="1"/>
      <c r="AC119" s="1"/>
      <c r="AD119" s="6"/>
      <c r="AE119" s="1"/>
      <c r="AF119" s="1"/>
      <c r="AG119" s="1"/>
      <c r="AH119" s="1"/>
      <c r="AI119" s="1"/>
      <c r="AJ119" s="6"/>
      <c r="AK119" s="1"/>
      <c r="AL119" s="1"/>
    </row>
    <row r="120" spans="1:38" ht="12.75" customHeight="1">
      <c r="A120" s="139"/>
      <c r="B120" s="144"/>
      <c r="C120" s="144"/>
      <c r="D120" s="145"/>
      <c r="E120" s="139"/>
      <c r="F120" s="146"/>
      <c r="G120" s="139"/>
      <c r="H120" s="139"/>
      <c r="I120" s="139"/>
      <c r="J120" s="144"/>
      <c r="K120" s="147"/>
      <c r="L120" s="139"/>
      <c r="M120" s="139"/>
      <c r="N120" s="139"/>
      <c r="O120" s="144"/>
      <c r="P120" s="1"/>
      <c r="Q120" s="1"/>
      <c r="R120" s="6"/>
      <c r="S120" s="1"/>
      <c r="T120" s="1"/>
      <c r="U120" s="1"/>
      <c r="V120" s="1"/>
      <c r="W120" s="1"/>
      <c r="X120" s="6"/>
      <c r="Y120" s="1"/>
      <c r="Z120" s="1"/>
      <c r="AA120" s="1"/>
      <c r="AB120" s="1"/>
      <c r="AC120" s="1"/>
      <c r="AD120" s="6"/>
      <c r="AE120" s="1"/>
      <c r="AF120" s="1"/>
      <c r="AG120" s="1"/>
      <c r="AH120" s="1"/>
      <c r="AI120" s="1"/>
      <c r="AJ120" s="6"/>
      <c r="AK120" s="1"/>
    </row>
    <row r="121" spans="1:38" ht="38.25" customHeight="1">
      <c r="A121" s="92" t="s">
        <v>564</v>
      </c>
      <c r="B121" s="148"/>
      <c r="C121" s="148"/>
      <c r="D121" s="149"/>
      <c r="E121" s="124"/>
      <c r="F121" s="6"/>
      <c r="G121" s="6"/>
      <c r="H121" s="125"/>
      <c r="I121" s="150"/>
      <c r="J121" s="1"/>
      <c r="K121" s="6"/>
      <c r="L121" s="6"/>
      <c r="M121" s="6"/>
      <c r="N121" s="1"/>
      <c r="O121" s="1"/>
      <c r="Q121" s="1"/>
      <c r="R121" s="6"/>
      <c r="S121" s="1"/>
      <c r="T121" s="1"/>
      <c r="U121" s="1"/>
      <c r="V121" s="1"/>
      <c r="W121" s="1"/>
      <c r="X121" s="6"/>
      <c r="Y121" s="1"/>
      <c r="Z121" s="1"/>
      <c r="AA121" s="1"/>
      <c r="AB121" s="1"/>
      <c r="AC121" s="1"/>
      <c r="AD121" s="6"/>
      <c r="AE121" s="1"/>
      <c r="AF121" s="1"/>
      <c r="AG121" s="1"/>
      <c r="AH121" s="1"/>
      <c r="AI121" s="1"/>
      <c r="AJ121" s="6"/>
      <c r="AK121" s="1"/>
    </row>
    <row r="122" spans="1:38" s="207" customFormat="1" ht="38.25">
      <c r="A122" s="93" t="s">
        <v>16</v>
      </c>
      <c r="B122" s="94" t="s">
        <v>517</v>
      </c>
      <c r="C122" s="94"/>
      <c r="D122" s="95" t="s">
        <v>528</v>
      </c>
      <c r="E122" s="94" t="s">
        <v>529</v>
      </c>
      <c r="F122" s="94" t="s">
        <v>530</v>
      </c>
      <c r="G122" s="94" t="s">
        <v>531</v>
      </c>
      <c r="H122" s="94" t="s">
        <v>532</v>
      </c>
      <c r="I122" s="94" t="s">
        <v>533</v>
      </c>
      <c r="J122" s="93" t="s">
        <v>534</v>
      </c>
      <c r="K122" s="128" t="s">
        <v>551</v>
      </c>
      <c r="L122" s="129" t="s">
        <v>536</v>
      </c>
      <c r="M122" s="96" t="s">
        <v>537</v>
      </c>
      <c r="N122" s="94" t="s">
        <v>538</v>
      </c>
      <c r="O122" s="95" t="s">
        <v>539</v>
      </c>
      <c r="P122" s="94" t="s">
        <v>768</v>
      </c>
      <c r="Q122" s="206"/>
      <c r="R122" s="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</row>
    <row r="123" spans="1:38" s="207" customFormat="1" ht="12.75" customHeight="1">
      <c r="A123" s="335">
        <v>1</v>
      </c>
      <c r="B123" s="336">
        <v>44840</v>
      </c>
      <c r="C123" s="337"/>
      <c r="D123" s="338" t="s">
        <v>116</v>
      </c>
      <c r="E123" s="339" t="s">
        <v>542</v>
      </c>
      <c r="F123" s="339">
        <v>1405</v>
      </c>
      <c r="G123" s="339">
        <v>1240</v>
      </c>
      <c r="H123" s="339">
        <v>1625</v>
      </c>
      <c r="I123" s="339" t="s">
        <v>846</v>
      </c>
      <c r="J123" s="315" t="s">
        <v>882</v>
      </c>
      <c r="K123" s="315">
        <f t="shared" ref="K123" si="112">H123-F123</f>
        <v>220</v>
      </c>
      <c r="L123" s="316">
        <f t="shared" ref="L123" si="113">(F123*-0.7)/100</f>
        <v>-9.8349999999999991</v>
      </c>
      <c r="M123" s="317">
        <f t="shared" ref="M123" si="114">(K123+L123)/F123</f>
        <v>0.14958362989323842</v>
      </c>
      <c r="N123" s="315" t="s">
        <v>540</v>
      </c>
      <c r="O123" s="318">
        <v>44879</v>
      </c>
      <c r="P123" s="315"/>
      <c r="Q123" s="206"/>
      <c r="R123" s="1" t="s">
        <v>541</v>
      </c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</row>
    <row r="124" spans="1:38" ht="14.25" customHeight="1">
      <c r="A124" s="289">
        <v>2</v>
      </c>
      <c r="B124" s="290">
        <v>44840</v>
      </c>
      <c r="C124" s="285"/>
      <c r="D124" s="285" t="s">
        <v>845</v>
      </c>
      <c r="E124" s="286" t="s">
        <v>542</v>
      </c>
      <c r="F124" s="286" t="s">
        <v>847</v>
      </c>
      <c r="G124" s="286">
        <v>1220</v>
      </c>
      <c r="H124" s="286"/>
      <c r="I124" s="286" t="s">
        <v>848</v>
      </c>
      <c r="J124" s="236" t="s">
        <v>543</v>
      </c>
      <c r="K124" s="211"/>
      <c r="L124" s="228"/>
      <c r="M124" s="229"/>
      <c r="N124" s="211"/>
      <c r="O124" s="236"/>
      <c r="P124" s="208"/>
      <c r="Q124" s="206"/>
      <c r="R124" s="206" t="s">
        <v>541</v>
      </c>
      <c r="S124" s="41"/>
      <c r="T124" s="1"/>
      <c r="U124" s="1"/>
      <c r="V124" s="1"/>
      <c r="W124" s="1"/>
      <c r="X124" s="1"/>
      <c r="Y124" s="1"/>
      <c r="Z124" s="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</row>
    <row r="125" spans="1:38" ht="12.75" customHeight="1">
      <c r="A125" s="286"/>
      <c r="B125" s="284"/>
      <c r="C125" s="285"/>
      <c r="D125" s="285"/>
      <c r="E125" s="286"/>
      <c r="F125" s="286"/>
      <c r="G125" s="286"/>
      <c r="H125" s="286"/>
      <c r="I125" s="286"/>
      <c r="J125" s="236"/>
      <c r="K125" s="211"/>
      <c r="L125" s="228"/>
      <c r="M125" s="229"/>
      <c r="N125" s="211"/>
      <c r="O125" s="236"/>
      <c r="P125" s="208"/>
      <c r="R125" s="6"/>
      <c r="S125" s="1"/>
      <c r="T125" s="1"/>
      <c r="U125" s="1"/>
      <c r="V125" s="1"/>
      <c r="W125" s="1"/>
      <c r="X125" s="1"/>
      <c r="Y125" s="1"/>
    </row>
    <row r="126" spans="1:38" ht="12.75" customHeight="1">
      <c r="A126" s="109" t="s">
        <v>544</v>
      </c>
      <c r="B126" s="109"/>
      <c r="C126" s="109"/>
      <c r="D126" s="109"/>
      <c r="E126" s="41"/>
      <c r="F126" s="116" t="s">
        <v>546</v>
      </c>
      <c r="G126" s="54"/>
      <c r="H126" s="54"/>
      <c r="I126" s="54"/>
      <c r="J126" s="6"/>
      <c r="K126" s="133"/>
      <c r="L126" s="134"/>
      <c r="M126" s="6"/>
      <c r="N126" s="99"/>
      <c r="O126" s="15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15" t="s">
        <v>545</v>
      </c>
      <c r="B127" s="109"/>
      <c r="C127" s="109"/>
      <c r="D127" s="109"/>
      <c r="E127" s="6"/>
      <c r="F127" s="116" t="s">
        <v>548</v>
      </c>
      <c r="G127" s="6"/>
      <c r="H127" s="6" t="s">
        <v>764</v>
      </c>
      <c r="I127" s="6"/>
      <c r="J127" s="1"/>
      <c r="K127" s="6"/>
      <c r="L127" s="6"/>
      <c r="M127" s="6"/>
      <c r="N127" s="1"/>
      <c r="O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15"/>
      <c r="B128" s="109"/>
      <c r="C128" s="109"/>
      <c r="D128" s="109"/>
      <c r="E128" s="6"/>
      <c r="F128" s="116"/>
      <c r="G128" s="6"/>
      <c r="H128" s="6"/>
      <c r="I128" s="6"/>
      <c r="J128" s="1"/>
      <c r="K128" s="6"/>
      <c r="L128" s="6"/>
      <c r="M128" s="6"/>
      <c r="N128" s="1"/>
      <c r="O128" s="1"/>
      <c r="Q128" s="1"/>
      <c r="R128" s="54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15"/>
      <c r="B129" s="109"/>
      <c r="C129" s="109"/>
      <c r="D129" s="109"/>
      <c r="E129" s="6"/>
      <c r="F129" s="116"/>
      <c r="G129" s="54"/>
      <c r="H129" s="41"/>
      <c r="I129" s="54"/>
      <c r="J129" s="6"/>
      <c r="K129" s="133"/>
      <c r="L129" s="134"/>
      <c r="M129" s="6"/>
      <c r="N129" s="99"/>
      <c r="O129" s="135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54"/>
      <c r="B130" s="98"/>
      <c r="C130" s="98"/>
      <c r="D130" s="41"/>
      <c r="E130" s="54"/>
      <c r="F130" s="54"/>
      <c r="G130" s="54"/>
      <c r="H130" s="41"/>
      <c r="I130" s="54"/>
      <c r="J130" s="6"/>
      <c r="K130" s="133"/>
      <c r="L130" s="134"/>
      <c r="M130" s="6"/>
      <c r="N130" s="99"/>
      <c r="O130" s="135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38.25" customHeight="1">
      <c r="A131" s="41"/>
      <c r="B131" s="152" t="s">
        <v>565</v>
      </c>
      <c r="C131" s="152"/>
      <c r="D131" s="152"/>
      <c r="E131" s="152"/>
      <c r="F131" s="6"/>
      <c r="G131" s="6"/>
      <c r="H131" s="126"/>
      <c r="I131" s="6"/>
      <c r="J131" s="126"/>
      <c r="K131" s="127"/>
      <c r="L131" s="6"/>
      <c r="M131" s="6"/>
      <c r="N131" s="1"/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93" t="s">
        <v>16</v>
      </c>
      <c r="B132" s="94" t="s">
        <v>517</v>
      </c>
      <c r="C132" s="94"/>
      <c r="D132" s="95" t="s">
        <v>528</v>
      </c>
      <c r="E132" s="94" t="s">
        <v>529</v>
      </c>
      <c r="F132" s="94" t="s">
        <v>530</v>
      </c>
      <c r="G132" s="94" t="s">
        <v>566</v>
      </c>
      <c r="H132" s="94" t="s">
        <v>567</v>
      </c>
      <c r="I132" s="94" t="s">
        <v>533</v>
      </c>
      <c r="J132" s="153" t="s">
        <v>534</v>
      </c>
      <c r="K132" s="94" t="s">
        <v>535</v>
      </c>
      <c r="L132" s="94" t="s">
        <v>568</v>
      </c>
      <c r="M132" s="94" t="s">
        <v>538</v>
      </c>
      <c r="N132" s="95" t="s">
        <v>539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4">
        <v>1</v>
      </c>
      <c r="B133" s="155">
        <v>41579</v>
      </c>
      <c r="C133" s="155"/>
      <c r="D133" s="156" t="s">
        <v>569</v>
      </c>
      <c r="E133" s="157" t="s">
        <v>570</v>
      </c>
      <c r="F133" s="158">
        <v>82</v>
      </c>
      <c r="G133" s="157" t="s">
        <v>571</v>
      </c>
      <c r="H133" s="157">
        <v>100</v>
      </c>
      <c r="I133" s="159">
        <v>100</v>
      </c>
      <c r="J133" s="160" t="s">
        <v>572</v>
      </c>
      <c r="K133" s="161">
        <f t="shared" ref="K133:K185" si="115">H133-F133</f>
        <v>18</v>
      </c>
      <c r="L133" s="162">
        <f t="shared" ref="L133:L185" si="116">K133/F133</f>
        <v>0.21951219512195122</v>
      </c>
      <c r="M133" s="157" t="s">
        <v>540</v>
      </c>
      <c r="N133" s="163">
        <v>42657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4">
        <v>2</v>
      </c>
      <c r="B134" s="155">
        <v>41794</v>
      </c>
      <c r="C134" s="155"/>
      <c r="D134" s="156" t="s">
        <v>573</v>
      </c>
      <c r="E134" s="157" t="s">
        <v>542</v>
      </c>
      <c r="F134" s="158">
        <v>257</v>
      </c>
      <c r="G134" s="157" t="s">
        <v>571</v>
      </c>
      <c r="H134" s="157">
        <v>300</v>
      </c>
      <c r="I134" s="159">
        <v>300</v>
      </c>
      <c r="J134" s="160" t="s">
        <v>572</v>
      </c>
      <c r="K134" s="161">
        <f t="shared" si="115"/>
        <v>43</v>
      </c>
      <c r="L134" s="162">
        <f t="shared" si="116"/>
        <v>0.16731517509727625</v>
      </c>
      <c r="M134" s="157" t="s">
        <v>540</v>
      </c>
      <c r="N134" s="163">
        <v>41822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4">
        <v>3</v>
      </c>
      <c r="B135" s="155">
        <v>41828</v>
      </c>
      <c r="C135" s="155"/>
      <c r="D135" s="156" t="s">
        <v>574</v>
      </c>
      <c r="E135" s="157" t="s">
        <v>542</v>
      </c>
      <c r="F135" s="158">
        <v>393</v>
      </c>
      <c r="G135" s="157" t="s">
        <v>571</v>
      </c>
      <c r="H135" s="157">
        <v>468</v>
      </c>
      <c r="I135" s="159">
        <v>468</v>
      </c>
      <c r="J135" s="160" t="s">
        <v>572</v>
      </c>
      <c r="K135" s="161">
        <f t="shared" si="115"/>
        <v>75</v>
      </c>
      <c r="L135" s="162">
        <f t="shared" si="116"/>
        <v>0.19083969465648856</v>
      </c>
      <c r="M135" s="157" t="s">
        <v>540</v>
      </c>
      <c r="N135" s="163">
        <v>41863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4">
        <v>4</v>
      </c>
      <c r="B136" s="155">
        <v>41857</v>
      </c>
      <c r="C136" s="155"/>
      <c r="D136" s="156" t="s">
        <v>575</v>
      </c>
      <c r="E136" s="157" t="s">
        <v>542</v>
      </c>
      <c r="F136" s="158">
        <v>205</v>
      </c>
      <c r="G136" s="157" t="s">
        <v>571</v>
      </c>
      <c r="H136" s="157">
        <v>275</v>
      </c>
      <c r="I136" s="159">
        <v>250</v>
      </c>
      <c r="J136" s="160" t="s">
        <v>572</v>
      </c>
      <c r="K136" s="161">
        <f t="shared" si="115"/>
        <v>70</v>
      </c>
      <c r="L136" s="162">
        <f t="shared" si="116"/>
        <v>0.34146341463414637</v>
      </c>
      <c r="M136" s="157" t="s">
        <v>540</v>
      </c>
      <c r="N136" s="163">
        <v>41962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4">
        <v>5</v>
      </c>
      <c r="B137" s="155">
        <v>41886</v>
      </c>
      <c r="C137" s="155"/>
      <c r="D137" s="156" t="s">
        <v>576</v>
      </c>
      <c r="E137" s="157" t="s">
        <v>542</v>
      </c>
      <c r="F137" s="158">
        <v>162</v>
      </c>
      <c r="G137" s="157" t="s">
        <v>571</v>
      </c>
      <c r="H137" s="157">
        <v>190</v>
      </c>
      <c r="I137" s="159">
        <v>190</v>
      </c>
      <c r="J137" s="160" t="s">
        <v>572</v>
      </c>
      <c r="K137" s="161">
        <f t="shared" si="115"/>
        <v>28</v>
      </c>
      <c r="L137" s="162">
        <f t="shared" si="116"/>
        <v>0.1728395061728395</v>
      </c>
      <c r="M137" s="157" t="s">
        <v>540</v>
      </c>
      <c r="N137" s="163">
        <v>42006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4">
        <v>6</v>
      </c>
      <c r="B138" s="155">
        <v>41886</v>
      </c>
      <c r="C138" s="155"/>
      <c r="D138" s="156" t="s">
        <v>577</v>
      </c>
      <c r="E138" s="157" t="s">
        <v>542</v>
      </c>
      <c r="F138" s="158">
        <v>75</v>
      </c>
      <c r="G138" s="157" t="s">
        <v>571</v>
      </c>
      <c r="H138" s="157">
        <v>91.5</v>
      </c>
      <c r="I138" s="159" t="s">
        <v>578</v>
      </c>
      <c r="J138" s="160" t="s">
        <v>579</v>
      </c>
      <c r="K138" s="161">
        <f t="shared" si="115"/>
        <v>16.5</v>
      </c>
      <c r="L138" s="162">
        <f t="shared" si="116"/>
        <v>0.22</v>
      </c>
      <c r="M138" s="157" t="s">
        <v>540</v>
      </c>
      <c r="N138" s="163">
        <v>41954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4">
        <v>7</v>
      </c>
      <c r="B139" s="155">
        <v>41913</v>
      </c>
      <c r="C139" s="155"/>
      <c r="D139" s="156" t="s">
        <v>580</v>
      </c>
      <c r="E139" s="157" t="s">
        <v>542</v>
      </c>
      <c r="F139" s="158">
        <v>850</v>
      </c>
      <c r="G139" s="157" t="s">
        <v>571</v>
      </c>
      <c r="H139" s="157">
        <v>982.5</v>
      </c>
      <c r="I139" s="159">
        <v>1050</v>
      </c>
      <c r="J139" s="160" t="s">
        <v>581</v>
      </c>
      <c r="K139" s="161">
        <f t="shared" si="115"/>
        <v>132.5</v>
      </c>
      <c r="L139" s="162">
        <f t="shared" si="116"/>
        <v>0.15588235294117647</v>
      </c>
      <c r="M139" s="157" t="s">
        <v>540</v>
      </c>
      <c r="N139" s="163">
        <v>42039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4">
        <v>8</v>
      </c>
      <c r="B140" s="155">
        <v>41913</v>
      </c>
      <c r="C140" s="155"/>
      <c r="D140" s="156" t="s">
        <v>582</v>
      </c>
      <c r="E140" s="157" t="s">
        <v>542</v>
      </c>
      <c r="F140" s="158">
        <v>475</v>
      </c>
      <c r="G140" s="157" t="s">
        <v>571</v>
      </c>
      <c r="H140" s="157">
        <v>515</v>
      </c>
      <c r="I140" s="159">
        <v>600</v>
      </c>
      <c r="J140" s="160" t="s">
        <v>583</v>
      </c>
      <c r="K140" s="161">
        <f t="shared" si="115"/>
        <v>40</v>
      </c>
      <c r="L140" s="162">
        <f t="shared" si="116"/>
        <v>8.4210526315789472E-2</v>
      </c>
      <c r="M140" s="157" t="s">
        <v>540</v>
      </c>
      <c r="N140" s="163">
        <v>41939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4">
        <v>9</v>
      </c>
      <c r="B141" s="155">
        <v>41913</v>
      </c>
      <c r="C141" s="155"/>
      <c r="D141" s="156" t="s">
        <v>584</v>
      </c>
      <c r="E141" s="157" t="s">
        <v>542</v>
      </c>
      <c r="F141" s="158">
        <v>86</v>
      </c>
      <c r="G141" s="157" t="s">
        <v>571</v>
      </c>
      <c r="H141" s="157">
        <v>99</v>
      </c>
      <c r="I141" s="159">
        <v>140</v>
      </c>
      <c r="J141" s="160" t="s">
        <v>585</v>
      </c>
      <c r="K141" s="161">
        <f t="shared" si="115"/>
        <v>13</v>
      </c>
      <c r="L141" s="162">
        <f t="shared" si="116"/>
        <v>0.15116279069767441</v>
      </c>
      <c r="M141" s="157" t="s">
        <v>540</v>
      </c>
      <c r="N141" s="163">
        <v>41939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4">
        <v>10</v>
      </c>
      <c r="B142" s="155">
        <v>41926</v>
      </c>
      <c r="C142" s="155"/>
      <c r="D142" s="156" t="s">
        <v>586</v>
      </c>
      <c r="E142" s="157" t="s">
        <v>542</v>
      </c>
      <c r="F142" s="158">
        <v>496.6</v>
      </c>
      <c r="G142" s="157" t="s">
        <v>571</v>
      </c>
      <c r="H142" s="157">
        <v>621</v>
      </c>
      <c r="I142" s="159">
        <v>580</v>
      </c>
      <c r="J142" s="160" t="s">
        <v>572</v>
      </c>
      <c r="K142" s="161">
        <f t="shared" si="115"/>
        <v>124.39999999999998</v>
      </c>
      <c r="L142" s="162">
        <f t="shared" si="116"/>
        <v>0.25050342327829234</v>
      </c>
      <c r="M142" s="157" t="s">
        <v>540</v>
      </c>
      <c r="N142" s="163">
        <v>42605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4">
        <v>11</v>
      </c>
      <c r="B143" s="155">
        <v>41926</v>
      </c>
      <c r="C143" s="155"/>
      <c r="D143" s="156" t="s">
        <v>587</v>
      </c>
      <c r="E143" s="157" t="s">
        <v>542</v>
      </c>
      <c r="F143" s="158">
        <v>2481.9</v>
      </c>
      <c r="G143" s="157" t="s">
        <v>571</v>
      </c>
      <c r="H143" s="157">
        <v>2840</v>
      </c>
      <c r="I143" s="159">
        <v>2870</v>
      </c>
      <c r="J143" s="160" t="s">
        <v>588</v>
      </c>
      <c r="K143" s="161">
        <f t="shared" si="115"/>
        <v>358.09999999999991</v>
      </c>
      <c r="L143" s="162">
        <f t="shared" si="116"/>
        <v>0.14428462065353154</v>
      </c>
      <c r="M143" s="157" t="s">
        <v>540</v>
      </c>
      <c r="N143" s="163">
        <v>42017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4">
        <v>12</v>
      </c>
      <c r="B144" s="155">
        <v>41928</v>
      </c>
      <c r="C144" s="155"/>
      <c r="D144" s="156" t="s">
        <v>589</v>
      </c>
      <c r="E144" s="157" t="s">
        <v>542</v>
      </c>
      <c r="F144" s="158">
        <v>84.5</v>
      </c>
      <c r="G144" s="157" t="s">
        <v>571</v>
      </c>
      <c r="H144" s="157">
        <v>93</v>
      </c>
      <c r="I144" s="159">
        <v>110</v>
      </c>
      <c r="J144" s="160" t="s">
        <v>590</v>
      </c>
      <c r="K144" s="161">
        <f t="shared" si="115"/>
        <v>8.5</v>
      </c>
      <c r="L144" s="162">
        <f t="shared" si="116"/>
        <v>0.10059171597633136</v>
      </c>
      <c r="M144" s="157" t="s">
        <v>540</v>
      </c>
      <c r="N144" s="163">
        <v>41939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4">
        <v>13</v>
      </c>
      <c r="B145" s="155">
        <v>41928</v>
      </c>
      <c r="C145" s="155"/>
      <c r="D145" s="156" t="s">
        <v>591</v>
      </c>
      <c r="E145" s="157" t="s">
        <v>542</v>
      </c>
      <c r="F145" s="158">
        <v>401</v>
      </c>
      <c r="G145" s="157" t="s">
        <v>571</v>
      </c>
      <c r="H145" s="157">
        <v>428</v>
      </c>
      <c r="I145" s="159">
        <v>450</v>
      </c>
      <c r="J145" s="160" t="s">
        <v>592</v>
      </c>
      <c r="K145" s="161">
        <f t="shared" si="115"/>
        <v>27</v>
      </c>
      <c r="L145" s="162">
        <f t="shared" si="116"/>
        <v>6.7331670822942641E-2</v>
      </c>
      <c r="M145" s="157" t="s">
        <v>540</v>
      </c>
      <c r="N145" s="163">
        <v>42020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4">
        <v>14</v>
      </c>
      <c r="B146" s="155">
        <v>41928</v>
      </c>
      <c r="C146" s="155"/>
      <c r="D146" s="156" t="s">
        <v>593</v>
      </c>
      <c r="E146" s="157" t="s">
        <v>542</v>
      </c>
      <c r="F146" s="158">
        <v>101</v>
      </c>
      <c r="G146" s="157" t="s">
        <v>571</v>
      </c>
      <c r="H146" s="157">
        <v>112</v>
      </c>
      <c r="I146" s="159">
        <v>120</v>
      </c>
      <c r="J146" s="160" t="s">
        <v>594</v>
      </c>
      <c r="K146" s="161">
        <f t="shared" si="115"/>
        <v>11</v>
      </c>
      <c r="L146" s="162">
        <f t="shared" si="116"/>
        <v>0.10891089108910891</v>
      </c>
      <c r="M146" s="157" t="s">
        <v>540</v>
      </c>
      <c r="N146" s="163">
        <v>41939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4">
        <v>15</v>
      </c>
      <c r="B147" s="155">
        <v>41954</v>
      </c>
      <c r="C147" s="155"/>
      <c r="D147" s="156" t="s">
        <v>595</v>
      </c>
      <c r="E147" s="157" t="s">
        <v>542</v>
      </c>
      <c r="F147" s="158">
        <v>59</v>
      </c>
      <c r="G147" s="157" t="s">
        <v>571</v>
      </c>
      <c r="H147" s="157">
        <v>76</v>
      </c>
      <c r="I147" s="159">
        <v>76</v>
      </c>
      <c r="J147" s="160" t="s">
        <v>572</v>
      </c>
      <c r="K147" s="161">
        <f t="shared" si="115"/>
        <v>17</v>
      </c>
      <c r="L147" s="162">
        <f t="shared" si="116"/>
        <v>0.28813559322033899</v>
      </c>
      <c r="M147" s="157" t="s">
        <v>540</v>
      </c>
      <c r="N147" s="163">
        <v>43032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4">
        <v>16</v>
      </c>
      <c r="B148" s="155">
        <v>41954</v>
      </c>
      <c r="C148" s="155"/>
      <c r="D148" s="156" t="s">
        <v>584</v>
      </c>
      <c r="E148" s="157" t="s">
        <v>542</v>
      </c>
      <c r="F148" s="158">
        <v>99</v>
      </c>
      <c r="G148" s="157" t="s">
        <v>571</v>
      </c>
      <c r="H148" s="157">
        <v>120</v>
      </c>
      <c r="I148" s="159">
        <v>120</v>
      </c>
      <c r="J148" s="160" t="s">
        <v>553</v>
      </c>
      <c r="K148" s="161">
        <f t="shared" si="115"/>
        <v>21</v>
      </c>
      <c r="L148" s="162">
        <f t="shared" si="116"/>
        <v>0.21212121212121213</v>
      </c>
      <c r="M148" s="157" t="s">
        <v>540</v>
      </c>
      <c r="N148" s="163">
        <v>41960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4">
        <v>17</v>
      </c>
      <c r="B149" s="155">
        <v>41956</v>
      </c>
      <c r="C149" s="155"/>
      <c r="D149" s="156" t="s">
        <v>596</v>
      </c>
      <c r="E149" s="157" t="s">
        <v>542</v>
      </c>
      <c r="F149" s="158">
        <v>22</v>
      </c>
      <c r="G149" s="157" t="s">
        <v>571</v>
      </c>
      <c r="H149" s="157">
        <v>33.549999999999997</v>
      </c>
      <c r="I149" s="159">
        <v>32</v>
      </c>
      <c r="J149" s="160" t="s">
        <v>597</v>
      </c>
      <c r="K149" s="161">
        <f t="shared" si="115"/>
        <v>11.549999999999997</v>
      </c>
      <c r="L149" s="162">
        <f t="shared" si="116"/>
        <v>0.52499999999999991</v>
      </c>
      <c r="M149" s="157" t="s">
        <v>540</v>
      </c>
      <c r="N149" s="163">
        <v>42188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4">
        <v>18</v>
      </c>
      <c r="B150" s="155">
        <v>41976</v>
      </c>
      <c r="C150" s="155"/>
      <c r="D150" s="156" t="s">
        <v>598</v>
      </c>
      <c r="E150" s="157" t="s">
        <v>542</v>
      </c>
      <c r="F150" s="158">
        <v>440</v>
      </c>
      <c r="G150" s="157" t="s">
        <v>571</v>
      </c>
      <c r="H150" s="157">
        <v>520</v>
      </c>
      <c r="I150" s="159">
        <v>520</v>
      </c>
      <c r="J150" s="160" t="s">
        <v>599</v>
      </c>
      <c r="K150" s="161">
        <f t="shared" si="115"/>
        <v>80</v>
      </c>
      <c r="L150" s="162">
        <f t="shared" si="116"/>
        <v>0.18181818181818182</v>
      </c>
      <c r="M150" s="157" t="s">
        <v>540</v>
      </c>
      <c r="N150" s="163">
        <v>42208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4">
        <v>19</v>
      </c>
      <c r="B151" s="155">
        <v>41976</v>
      </c>
      <c r="C151" s="155"/>
      <c r="D151" s="156" t="s">
        <v>600</v>
      </c>
      <c r="E151" s="157" t="s">
        <v>542</v>
      </c>
      <c r="F151" s="158">
        <v>360</v>
      </c>
      <c r="G151" s="157" t="s">
        <v>571</v>
      </c>
      <c r="H151" s="157">
        <v>427</v>
      </c>
      <c r="I151" s="159">
        <v>425</v>
      </c>
      <c r="J151" s="160" t="s">
        <v>601</v>
      </c>
      <c r="K151" s="161">
        <f t="shared" si="115"/>
        <v>67</v>
      </c>
      <c r="L151" s="162">
        <f t="shared" si="116"/>
        <v>0.18611111111111112</v>
      </c>
      <c r="M151" s="157" t="s">
        <v>540</v>
      </c>
      <c r="N151" s="163">
        <v>42058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4">
        <v>20</v>
      </c>
      <c r="B152" s="155">
        <v>42012</v>
      </c>
      <c r="C152" s="155"/>
      <c r="D152" s="156" t="s">
        <v>602</v>
      </c>
      <c r="E152" s="157" t="s">
        <v>542</v>
      </c>
      <c r="F152" s="158">
        <v>360</v>
      </c>
      <c r="G152" s="157" t="s">
        <v>571</v>
      </c>
      <c r="H152" s="157">
        <v>455</v>
      </c>
      <c r="I152" s="159">
        <v>420</v>
      </c>
      <c r="J152" s="160" t="s">
        <v>603</v>
      </c>
      <c r="K152" s="161">
        <f t="shared" si="115"/>
        <v>95</v>
      </c>
      <c r="L152" s="162">
        <f t="shared" si="116"/>
        <v>0.2638888888888889</v>
      </c>
      <c r="M152" s="157" t="s">
        <v>540</v>
      </c>
      <c r="N152" s="163">
        <v>42024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4">
        <v>21</v>
      </c>
      <c r="B153" s="155">
        <v>42012</v>
      </c>
      <c r="C153" s="155"/>
      <c r="D153" s="156" t="s">
        <v>604</v>
      </c>
      <c r="E153" s="157" t="s">
        <v>542</v>
      </c>
      <c r="F153" s="158">
        <v>130</v>
      </c>
      <c r="G153" s="157"/>
      <c r="H153" s="157">
        <v>175.5</v>
      </c>
      <c r="I153" s="159">
        <v>165</v>
      </c>
      <c r="J153" s="160" t="s">
        <v>605</v>
      </c>
      <c r="K153" s="161">
        <f t="shared" si="115"/>
        <v>45.5</v>
      </c>
      <c r="L153" s="162">
        <f t="shared" si="116"/>
        <v>0.35</v>
      </c>
      <c r="M153" s="157" t="s">
        <v>540</v>
      </c>
      <c r="N153" s="163">
        <v>43088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4">
        <v>22</v>
      </c>
      <c r="B154" s="155">
        <v>42040</v>
      </c>
      <c r="C154" s="155"/>
      <c r="D154" s="156" t="s">
        <v>367</v>
      </c>
      <c r="E154" s="157" t="s">
        <v>570</v>
      </c>
      <c r="F154" s="158">
        <v>98</v>
      </c>
      <c r="G154" s="157"/>
      <c r="H154" s="157">
        <v>120</v>
      </c>
      <c r="I154" s="159">
        <v>120</v>
      </c>
      <c r="J154" s="160" t="s">
        <v>572</v>
      </c>
      <c r="K154" s="161">
        <f t="shared" si="115"/>
        <v>22</v>
      </c>
      <c r="L154" s="162">
        <f t="shared" si="116"/>
        <v>0.22448979591836735</v>
      </c>
      <c r="M154" s="157" t="s">
        <v>540</v>
      </c>
      <c r="N154" s="163">
        <v>42753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4">
        <v>23</v>
      </c>
      <c r="B155" s="155">
        <v>42040</v>
      </c>
      <c r="C155" s="155"/>
      <c r="D155" s="156" t="s">
        <v>606</v>
      </c>
      <c r="E155" s="157" t="s">
        <v>570</v>
      </c>
      <c r="F155" s="158">
        <v>196</v>
      </c>
      <c r="G155" s="157"/>
      <c r="H155" s="157">
        <v>262</v>
      </c>
      <c r="I155" s="159">
        <v>255</v>
      </c>
      <c r="J155" s="160" t="s">
        <v>572</v>
      </c>
      <c r="K155" s="161">
        <f t="shared" si="115"/>
        <v>66</v>
      </c>
      <c r="L155" s="162">
        <f t="shared" si="116"/>
        <v>0.33673469387755101</v>
      </c>
      <c r="M155" s="157" t="s">
        <v>540</v>
      </c>
      <c r="N155" s="163">
        <v>42599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4">
        <v>24</v>
      </c>
      <c r="B156" s="165">
        <v>42067</v>
      </c>
      <c r="C156" s="165"/>
      <c r="D156" s="166" t="s">
        <v>366</v>
      </c>
      <c r="E156" s="167" t="s">
        <v>570</v>
      </c>
      <c r="F156" s="168">
        <v>235</v>
      </c>
      <c r="G156" s="168"/>
      <c r="H156" s="169">
        <v>77</v>
      </c>
      <c r="I156" s="169" t="s">
        <v>607</v>
      </c>
      <c r="J156" s="170" t="s">
        <v>608</v>
      </c>
      <c r="K156" s="171">
        <f t="shared" si="115"/>
        <v>-158</v>
      </c>
      <c r="L156" s="172">
        <f t="shared" si="116"/>
        <v>-0.67234042553191486</v>
      </c>
      <c r="M156" s="168" t="s">
        <v>552</v>
      </c>
      <c r="N156" s="165">
        <v>43522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4">
        <v>25</v>
      </c>
      <c r="B157" s="155">
        <v>42067</v>
      </c>
      <c r="C157" s="155"/>
      <c r="D157" s="156" t="s">
        <v>609</v>
      </c>
      <c r="E157" s="157" t="s">
        <v>570</v>
      </c>
      <c r="F157" s="158">
        <v>185</v>
      </c>
      <c r="G157" s="157"/>
      <c r="H157" s="157">
        <v>224</v>
      </c>
      <c r="I157" s="159" t="s">
        <v>610</v>
      </c>
      <c r="J157" s="160" t="s">
        <v>572</v>
      </c>
      <c r="K157" s="161">
        <f t="shared" si="115"/>
        <v>39</v>
      </c>
      <c r="L157" s="162">
        <f t="shared" si="116"/>
        <v>0.21081081081081082</v>
      </c>
      <c r="M157" s="157" t="s">
        <v>540</v>
      </c>
      <c r="N157" s="163">
        <v>42647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4">
        <v>26</v>
      </c>
      <c r="B158" s="165">
        <v>42090</v>
      </c>
      <c r="C158" s="165"/>
      <c r="D158" s="173" t="s">
        <v>611</v>
      </c>
      <c r="E158" s="168" t="s">
        <v>570</v>
      </c>
      <c r="F158" s="168">
        <v>49.5</v>
      </c>
      <c r="G158" s="169"/>
      <c r="H158" s="169">
        <v>15.85</v>
      </c>
      <c r="I158" s="169">
        <v>67</v>
      </c>
      <c r="J158" s="170" t="s">
        <v>612</v>
      </c>
      <c r="K158" s="169">
        <f t="shared" si="115"/>
        <v>-33.65</v>
      </c>
      <c r="L158" s="174">
        <f t="shared" si="116"/>
        <v>-0.67979797979797973</v>
      </c>
      <c r="M158" s="168" t="s">
        <v>552</v>
      </c>
      <c r="N158" s="175">
        <v>43627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4">
        <v>27</v>
      </c>
      <c r="B159" s="155">
        <v>42093</v>
      </c>
      <c r="C159" s="155"/>
      <c r="D159" s="156" t="s">
        <v>613</v>
      </c>
      <c r="E159" s="157" t="s">
        <v>570</v>
      </c>
      <c r="F159" s="158">
        <v>183.5</v>
      </c>
      <c r="G159" s="157"/>
      <c r="H159" s="157">
        <v>219</v>
      </c>
      <c r="I159" s="159">
        <v>218</v>
      </c>
      <c r="J159" s="160" t="s">
        <v>614</v>
      </c>
      <c r="K159" s="161">
        <f t="shared" si="115"/>
        <v>35.5</v>
      </c>
      <c r="L159" s="162">
        <f t="shared" si="116"/>
        <v>0.19346049046321526</v>
      </c>
      <c r="M159" s="157" t="s">
        <v>540</v>
      </c>
      <c r="N159" s="163">
        <v>42103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4">
        <v>28</v>
      </c>
      <c r="B160" s="155">
        <v>42114</v>
      </c>
      <c r="C160" s="155"/>
      <c r="D160" s="156" t="s">
        <v>615</v>
      </c>
      <c r="E160" s="157" t="s">
        <v>570</v>
      </c>
      <c r="F160" s="158">
        <f>(227+237)/2</f>
        <v>232</v>
      </c>
      <c r="G160" s="157"/>
      <c r="H160" s="157">
        <v>298</v>
      </c>
      <c r="I160" s="159">
        <v>298</v>
      </c>
      <c r="J160" s="160" t="s">
        <v>572</v>
      </c>
      <c r="K160" s="161">
        <f t="shared" si="115"/>
        <v>66</v>
      </c>
      <c r="L160" s="162">
        <f t="shared" si="116"/>
        <v>0.28448275862068967</v>
      </c>
      <c r="M160" s="157" t="s">
        <v>540</v>
      </c>
      <c r="N160" s="163">
        <v>42823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4">
        <v>29</v>
      </c>
      <c r="B161" s="155">
        <v>42128</v>
      </c>
      <c r="C161" s="155"/>
      <c r="D161" s="156" t="s">
        <v>616</v>
      </c>
      <c r="E161" s="157" t="s">
        <v>542</v>
      </c>
      <c r="F161" s="158">
        <v>385</v>
      </c>
      <c r="G161" s="157"/>
      <c r="H161" s="157">
        <f>212.5+331</f>
        <v>543.5</v>
      </c>
      <c r="I161" s="159">
        <v>510</v>
      </c>
      <c r="J161" s="160" t="s">
        <v>617</v>
      </c>
      <c r="K161" s="161">
        <f t="shared" si="115"/>
        <v>158.5</v>
      </c>
      <c r="L161" s="162">
        <f t="shared" si="116"/>
        <v>0.41168831168831171</v>
      </c>
      <c r="M161" s="157" t="s">
        <v>540</v>
      </c>
      <c r="N161" s="163">
        <v>42235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4">
        <v>30</v>
      </c>
      <c r="B162" s="155">
        <v>42128</v>
      </c>
      <c r="C162" s="155"/>
      <c r="D162" s="156" t="s">
        <v>618</v>
      </c>
      <c r="E162" s="157" t="s">
        <v>542</v>
      </c>
      <c r="F162" s="158">
        <v>115.5</v>
      </c>
      <c r="G162" s="157"/>
      <c r="H162" s="157">
        <v>146</v>
      </c>
      <c r="I162" s="159">
        <v>142</v>
      </c>
      <c r="J162" s="160" t="s">
        <v>619</v>
      </c>
      <c r="K162" s="161">
        <f t="shared" si="115"/>
        <v>30.5</v>
      </c>
      <c r="L162" s="162">
        <f t="shared" si="116"/>
        <v>0.26406926406926406</v>
      </c>
      <c r="M162" s="157" t="s">
        <v>540</v>
      </c>
      <c r="N162" s="163">
        <v>42202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4">
        <v>31</v>
      </c>
      <c r="B163" s="155">
        <v>42151</v>
      </c>
      <c r="C163" s="155"/>
      <c r="D163" s="156" t="s">
        <v>620</v>
      </c>
      <c r="E163" s="157" t="s">
        <v>542</v>
      </c>
      <c r="F163" s="158">
        <v>237.5</v>
      </c>
      <c r="G163" s="157"/>
      <c r="H163" s="157">
        <v>279.5</v>
      </c>
      <c r="I163" s="159">
        <v>278</v>
      </c>
      <c r="J163" s="160" t="s">
        <v>572</v>
      </c>
      <c r="K163" s="161">
        <f t="shared" si="115"/>
        <v>42</v>
      </c>
      <c r="L163" s="162">
        <f t="shared" si="116"/>
        <v>0.17684210526315788</v>
      </c>
      <c r="M163" s="157" t="s">
        <v>540</v>
      </c>
      <c r="N163" s="163">
        <v>42222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4">
        <v>32</v>
      </c>
      <c r="B164" s="155">
        <v>42174</v>
      </c>
      <c r="C164" s="155"/>
      <c r="D164" s="156" t="s">
        <v>591</v>
      </c>
      <c r="E164" s="157" t="s">
        <v>570</v>
      </c>
      <c r="F164" s="158">
        <v>340</v>
      </c>
      <c r="G164" s="157"/>
      <c r="H164" s="157">
        <v>448</v>
      </c>
      <c r="I164" s="159">
        <v>448</v>
      </c>
      <c r="J164" s="160" t="s">
        <v>572</v>
      </c>
      <c r="K164" s="161">
        <f t="shared" si="115"/>
        <v>108</v>
      </c>
      <c r="L164" s="162">
        <f t="shared" si="116"/>
        <v>0.31764705882352939</v>
      </c>
      <c r="M164" s="157" t="s">
        <v>540</v>
      </c>
      <c r="N164" s="163">
        <v>43018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4">
        <v>33</v>
      </c>
      <c r="B165" s="155">
        <v>42191</v>
      </c>
      <c r="C165" s="155"/>
      <c r="D165" s="156" t="s">
        <v>621</v>
      </c>
      <c r="E165" s="157" t="s">
        <v>570</v>
      </c>
      <c r="F165" s="158">
        <v>390</v>
      </c>
      <c r="G165" s="157"/>
      <c r="H165" s="157">
        <v>460</v>
      </c>
      <c r="I165" s="159">
        <v>460</v>
      </c>
      <c r="J165" s="160" t="s">
        <v>572</v>
      </c>
      <c r="K165" s="161">
        <f t="shared" si="115"/>
        <v>70</v>
      </c>
      <c r="L165" s="162">
        <f t="shared" si="116"/>
        <v>0.17948717948717949</v>
      </c>
      <c r="M165" s="157" t="s">
        <v>540</v>
      </c>
      <c r="N165" s="163">
        <v>42478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4">
        <v>34</v>
      </c>
      <c r="B166" s="165">
        <v>42195</v>
      </c>
      <c r="C166" s="165"/>
      <c r="D166" s="166" t="s">
        <v>622</v>
      </c>
      <c r="E166" s="167" t="s">
        <v>570</v>
      </c>
      <c r="F166" s="168">
        <v>122.5</v>
      </c>
      <c r="G166" s="168"/>
      <c r="H166" s="169">
        <v>61</v>
      </c>
      <c r="I166" s="169">
        <v>172</v>
      </c>
      <c r="J166" s="170" t="s">
        <v>623</v>
      </c>
      <c r="K166" s="171">
        <f t="shared" si="115"/>
        <v>-61.5</v>
      </c>
      <c r="L166" s="172">
        <f t="shared" si="116"/>
        <v>-0.50204081632653064</v>
      </c>
      <c r="M166" s="168" t="s">
        <v>552</v>
      </c>
      <c r="N166" s="165">
        <v>43333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4">
        <v>35</v>
      </c>
      <c r="B167" s="155">
        <v>42219</v>
      </c>
      <c r="C167" s="155"/>
      <c r="D167" s="156" t="s">
        <v>624</v>
      </c>
      <c r="E167" s="157" t="s">
        <v>570</v>
      </c>
      <c r="F167" s="158">
        <v>297.5</v>
      </c>
      <c r="G167" s="157"/>
      <c r="H167" s="157">
        <v>350</v>
      </c>
      <c r="I167" s="159">
        <v>360</v>
      </c>
      <c r="J167" s="160" t="s">
        <v>625</v>
      </c>
      <c r="K167" s="161">
        <f t="shared" si="115"/>
        <v>52.5</v>
      </c>
      <c r="L167" s="162">
        <f t="shared" si="116"/>
        <v>0.17647058823529413</v>
      </c>
      <c r="M167" s="157" t="s">
        <v>540</v>
      </c>
      <c r="N167" s="163">
        <v>42232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4">
        <v>36</v>
      </c>
      <c r="B168" s="155">
        <v>42219</v>
      </c>
      <c r="C168" s="155"/>
      <c r="D168" s="156" t="s">
        <v>626</v>
      </c>
      <c r="E168" s="157" t="s">
        <v>570</v>
      </c>
      <c r="F168" s="158">
        <v>115.5</v>
      </c>
      <c r="G168" s="157"/>
      <c r="H168" s="157">
        <v>149</v>
      </c>
      <c r="I168" s="159">
        <v>140</v>
      </c>
      <c r="J168" s="160" t="s">
        <v>627</v>
      </c>
      <c r="K168" s="161">
        <f t="shared" si="115"/>
        <v>33.5</v>
      </c>
      <c r="L168" s="162">
        <f t="shared" si="116"/>
        <v>0.29004329004329005</v>
      </c>
      <c r="M168" s="157" t="s">
        <v>540</v>
      </c>
      <c r="N168" s="163">
        <v>42740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4">
        <v>37</v>
      </c>
      <c r="B169" s="155">
        <v>42251</v>
      </c>
      <c r="C169" s="155"/>
      <c r="D169" s="156" t="s">
        <v>620</v>
      </c>
      <c r="E169" s="157" t="s">
        <v>570</v>
      </c>
      <c r="F169" s="158">
        <v>226</v>
      </c>
      <c r="G169" s="157"/>
      <c r="H169" s="157">
        <v>292</v>
      </c>
      <c r="I169" s="159">
        <v>292</v>
      </c>
      <c r="J169" s="160" t="s">
        <v>628</v>
      </c>
      <c r="K169" s="161">
        <f t="shared" si="115"/>
        <v>66</v>
      </c>
      <c r="L169" s="162">
        <f t="shared" si="116"/>
        <v>0.29203539823008851</v>
      </c>
      <c r="M169" s="157" t="s">
        <v>540</v>
      </c>
      <c r="N169" s="163">
        <v>42286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4">
        <v>38</v>
      </c>
      <c r="B170" s="155">
        <v>42254</v>
      </c>
      <c r="C170" s="155"/>
      <c r="D170" s="156" t="s">
        <v>615</v>
      </c>
      <c r="E170" s="157" t="s">
        <v>570</v>
      </c>
      <c r="F170" s="158">
        <v>232.5</v>
      </c>
      <c r="G170" s="157"/>
      <c r="H170" s="157">
        <v>312.5</v>
      </c>
      <c r="I170" s="159">
        <v>310</v>
      </c>
      <c r="J170" s="160" t="s">
        <v>572</v>
      </c>
      <c r="K170" s="161">
        <f t="shared" si="115"/>
        <v>80</v>
      </c>
      <c r="L170" s="162">
        <f t="shared" si="116"/>
        <v>0.34408602150537637</v>
      </c>
      <c r="M170" s="157" t="s">
        <v>540</v>
      </c>
      <c r="N170" s="163">
        <v>42823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4">
        <v>39</v>
      </c>
      <c r="B171" s="155">
        <v>42268</v>
      </c>
      <c r="C171" s="155"/>
      <c r="D171" s="156" t="s">
        <v>629</v>
      </c>
      <c r="E171" s="157" t="s">
        <v>570</v>
      </c>
      <c r="F171" s="158">
        <v>196.5</v>
      </c>
      <c r="G171" s="157"/>
      <c r="H171" s="157">
        <v>238</v>
      </c>
      <c r="I171" s="159">
        <v>238</v>
      </c>
      <c r="J171" s="160" t="s">
        <v>628</v>
      </c>
      <c r="K171" s="161">
        <f t="shared" si="115"/>
        <v>41.5</v>
      </c>
      <c r="L171" s="162">
        <f t="shared" si="116"/>
        <v>0.21119592875318066</v>
      </c>
      <c r="M171" s="157" t="s">
        <v>540</v>
      </c>
      <c r="N171" s="163">
        <v>42291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4">
        <v>40</v>
      </c>
      <c r="B172" s="155">
        <v>42271</v>
      </c>
      <c r="C172" s="155"/>
      <c r="D172" s="156" t="s">
        <v>569</v>
      </c>
      <c r="E172" s="157" t="s">
        <v>570</v>
      </c>
      <c r="F172" s="158">
        <v>65</v>
      </c>
      <c r="G172" s="157"/>
      <c r="H172" s="157">
        <v>82</v>
      </c>
      <c r="I172" s="159">
        <v>82</v>
      </c>
      <c r="J172" s="160" t="s">
        <v>628</v>
      </c>
      <c r="K172" s="161">
        <f t="shared" si="115"/>
        <v>17</v>
      </c>
      <c r="L172" s="162">
        <f t="shared" si="116"/>
        <v>0.26153846153846155</v>
      </c>
      <c r="M172" s="157" t="s">
        <v>540</v>
      </c>
      <c r="N172" s="163">
        <v>42578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4">
        <v>41</v>
      </c>
      <c r="B173" s="155">
        <v>42291</v>
      </c>
      <c r="C173" s="155"/>
      <c r="D173" s="156" t="s">
        <v>630</v>
      </c>
      <c r="E173" s="157" t="s">
        <v>570</v>
      </c>
      <c r="F173" s="158">
        <v>144</v>
      </c>
      <c r="G173" s="157"/>
      <c r="H173" s="157">
        <v>182.5</v>
      </c>
      <c r="I173" s="159">
        <v>181</v>
      </c>
      <c r="J173" s="160" t="s">
        <v>628</v>
      </c>
      <c r="K173" s="161">
        <f t="shared" si="115"/>
        <v>38.5</v>
      </c>
      <c r="L173" s="162">
        <f t="shared" si="116"/>
        <v>0.2673611111111111</v>
      </c>
      <c r="M173" s="157" t="s">
        <v>540</v>
      </c>
      <c r="N173" s="163">
        <v>42817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4">
        <v>42</v>
      </c>
      <c r="B174" s="155">
        <v>42291</v>
      </c>
      <c r="C174" s="155"/>
      <c r="D174" s="156" t="s">
        <v>631</v>
      </c>
      <c r="E174" s="157" t="s">
        <v>570</v>
      </c>
      <c r="F174" s="158">
        <v>264</v>
      </c>
      <c r="G174" s="157"/>
      <c r="H174" s="157">
        <v>311</v>
      </c>
      <c r="I174" s="159">
        <v>311</v>
      </c>
      <c r="J174" s="160" t="s">
        <v>628</v>
      </c>
      <c r="K174" s="161">
        <f t="shared" si="115"/>
        <v>47</v>
      </c>
      <c r="L174" s="162">
        <f t="shared" si="116"/>
        <v>0.17803030303030304</v>
      </c>
      <c r="M174" s="157" t="s">
        <v>540</v>
      </c>
      <c r="N174" s="163">
        <v>42604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4">
        <v>43</v>
      </c>
      <c r="B175" s="155">
        <v>42318</v>
      </c>
      <c r="C175" s="155"/>
      <c r="D175" s="156" t="s">
        <v>632</v>
      </c>
      <c r="E175" s="157" t="s">
        <v>542</v>
      </c>
      <c r="F175" s="158">
        <v>549.5</v>
      </c>
      <c r="G175" s="157"/>
      <c r="H175" s="157">
        <v>630</v>
      </c>
      <c r="I175" s="159">
        <v>630</v>
      </c>
      <c r="J175" s="160" t="s">
        <v>628</v>
      </c>
      <c r="K175" s="161">
        <f t="shared" si="115"/>
        <v>80.5</v>
      </c>
      <c r="L175" s="162">
        <f t="shared" si="116"/>
        <v>0.1464968152866242</v>
      </c>
      <c r="M175" s="157" t="s">
        <v>540</v>
      </c>
      <c r="N175" s="163">
        <v>42419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4">
        <v>44</v>
      </c>
      <c r="B176" s="155">
        <v>42342</v>
      </c>
      <c r="C176" s="155"/>
      <c r="D176" s="156" t="s">
        <v>633</v>
      </c>
      <c r="E176" s="157" t="s">
        <v>570</v>
      </c>
      <c r="F176" s="158">
        <v>1027.5</v>
      </c>
      <c r="G176" s="157"/>
      <c r="H176" s="157">
        <v>1315</v>
      </c>
      <c r="I176" s="159">
        <v>1250</v>
      </c>
      <c r="J176" s="160" t="s">
        <v>628</v>
      </c>
      <c r="K176" s="161">
        <f t="shared" si="115"/>
        <v>287.5</v>
      </c>
      <c r="L176" s="162">
        <f t="shared" si="116"/>
        <v>0.27980535279805352</v>
      </c>
      <c r="M176" s="157" t="s">
        <v>540</v>
      </c>
      <c r="N176" s="163">
        <v>43244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4">
        <v>45</v>
      </c>
      <c r="B177" s="155">
        <v>42367</v>
      </c>
      <c r="C177" s="155"/>
      <c r="D177" s="156" t="s">
        <v>634</v>
      </c>
      <c r="E177" s="157" t="s">
        <v>570</v>
      </c>
      <c r="F177" s="158">
        <v>465</v>
      </c>
      <c r="G177" s="157"/>
      <c r="H177" s="157">
        <v>540</v>
      </c>
      <c r="I177" s="159">
        <v>540</v>
      </c>
      <c r="J177" s="160" t="s">
        <v>628</v>
      </c>
      <c r="K177" s="161">
        <f t="shared" si="115"/>
        <v>75</v>
      </c>
      <c r="L177" s="162">
        <f t="shared" si="116"/>
        <v>0.16129032258064516</v>
      </c>
      <c r="M177" s="157" t="s">
        <v>540</v>
      </c>
      <c r="N177" s="163">
        <v>42530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4">
        <v>46</v>
      </c>
      <c r="B178" s="155">
        <v>42380</v>
      </c>
      <c r="C178" s="155"/>
      <c r="D178" s="156" t="s">
        <v>367</v>
      </c>
      <c r="E178" s="157" t="s">
        <v>542</v>
      </c>
      <c r="F178" s="158">
        <v>81</v>
      </c>
      <c r="G178" s="157"/>
      <c r="H178" s="157">
        <v>110</v>
      </c>
      <c r="I178" s="159">
        <v>110</v>
      </c>
      <c r="J178" s="160" t="s">
        <v>628</v>
      </c>
      <c r="K178" s="161">
        <f t="shared" si="115"/>
        <v>29</v>
      </c>
      <c r="L178" s="162">
        <f t="shared" si="116"/>
        <v>0.35802469135802467</v>
      </c>
      <c r="M178" s="157" t="s">
        <v>540</v>
      </c>
      <c r="N178" s="163">
        <v>42745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4">
        <v>47</v>
      </c>
      <c r="B179" s="155">
        <v>42382</v>
      </c>
      <c r="C179" s="155"/>
      <c r="D179" s="156" t="s">
        <v>635</v>
      </c>
      <c r="E179" s="157" t="s">
        <v>542</v>
      </c>
      <c r="F179" s="158">
        <v>417.5</v>
      </c>
      <c r="G179" s="157"/>
      <c r="H179" s="157">
        <v>547</v>
      </c>
      <c r="I179" s="159">
        <v>535</v>
      </c>
      <c r="J179" s="160" t="s">
        <v>628</v>
      </c>
      <c r="K179" s="161">
        <f t="shared" si="115"/>
        <v>129.5</v>
      </c>
      <c r="L179" s="162">
        <f t="shared" si="116"/>
        <v>0.31017964071856285</v>
      </c>
      <c r="M179" s="157" t="s">
        <v>540</v>
      </c>
      <c r="N179" s="163">
        <v>42578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4">
        <v>48</v>
      </c>
      <c r="B180" s="155">
        <v>42408</v>
      </c>
      <c r="C180" s="155"/>
      <c r="D180" s="156" t="s">
        <v>636</v>
      </c>
      <c r="E180" s="157" t="s">
        <v>570</v>
      </c>
      <c r="F180" s="158">
        <v>650</v>
      </c>
      <c r="G180" s="157"/>
      <c r="H180" s="157">
        <v>800</v>
      </c>
      <c r="I180" s="159">
        <v>800</v>
      </c>
      <c r="J180" s="160" t="s">
        <v>628</v>
      </c>
      <c r="K180" s="161">
        <f t="shared" si="115"/>
        <v>150</v>
      </c>
      <c r="L180" s="162">
        <f t="shared" si="116"/>
        <v>0.23076923076923078</v>
      </c>
      <c r="M180" s="157" t="s">
        <v>540</v>
      </c>
      <c r="N180" s="163">
        <v>43154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4">
        <v>49</v>
      </c>
      <c r="B181" s="155">
        <v>42433</v>
      </c>
      <c r="C181" s="155"/>
      <c r="D181" s="156" t="s">
        <v>208</v>
      </c>
      <c r="E181" s="157" t="s">
        <v>570</v>
      </c>
      <c r="F181" s="158">
        <v>437.5</v>
      </c>
      <c r="G181" s="157"/>
      <c r="H181" s="157">
        <v>504.5</v>
      </c>
      <c r="I181" s="159">
        <v>522</v>
      </c>
      <c r="J181" s="160" t="s">
        <v>637</v>
      </c>
      <c r="K181" s="161">
        <f t="shared" si="115"/>
        <v>67</v>
      </c>
      <c r="L181" s="162">
        <f t="shared" si="116"/>
        <v>0.15314285714285714</v>
      </c>
      <c r="M181" s="157" t="s">
        <v>540</v>
      </c>
      <c r="N181" s="163">
        <v>42480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4">
        <v>50</v>
      </c>
      <c r="B182" s="155">
        <v>42438</v>
      </c>
      <c r="C182" s="155"/>
      <c r="D182" s="156" t="s">
        <v>638</v>
      </c>
      <c r="E182" s="157" t="s">
        <v>570</v>
      </c>
      <c r="F182" s="158">
        <v>189.5</v>
      </c>
      <c r="G182" s="157"/>
      <c r="H182" s="157">
        <v>218</v>
      </c>
      <c r="I182" s="159">
        <v>218</v>
      </c>
      <c r="J182" s="160" t="s">
        <v>628</v>
      </c>
      <c r="K182" s="161">
        <f t="shared" si="115"/>
        <v>28.5</v>
      </c>
      <c r="L182" s="162">
        <f t="shared" si="116"/>
        <v>0.15039577836411611</v>
      </c>
      <c r="M182" s="157" t="s">
        <v>540</v>
      </c>
      <c r="N182" s="163">
        <v>43034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4">
        <v>51</v>
      </c>
      <c r="B183" s="165">
        <v>42471</v>
      </c>
      <c r="C183" s="165"/>
      <c r="D183" s="173" t="s">
        <v>639</v>
      </c>
      <c r="E183" s="168" t="s">
        <v>570</v>
      </c>
      <c r="F183" s="168">
        <v>36.5</v>
      </c>
      <c r="G183" s="169"/>
      <c r="H183" s="169">
        <v>15.85</v>
      </c>
      <c r="I183" s="169">
        <v>60</v>
      </c>
      <c r="J183" s="170" t="s">
        <v>640</v>
      </c>
      <c r="K183" s="171">
        <f t="shared" si="115"/>
        <v>-20.65</v>
      </c>
      <c r="L183" s="172">
        <f t="shared" si="116"/>
        <v>-0.5657534246575342</v>
      </c>
      <c r="M183" s="168" t="s">
        <v>552</v>
      </c>
      <c r="N183" s="176">
        <v>43627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4">
        <v>52</v>
      </c>
      <c r="B184" s="155">
        <v>42472</v>
      </c>
      <c r="C184" s="155"/>
      <c r="D184" s="156" t="s">
        <v>641</v>
      </c>
      <c r="E184" s="157" t="s">
        <v>570</v>
      </c>
      <c r="F184" s="158">
        <v>93</v>
      </c>
      <c r="G184" s="157"/>
      <c r="H184" s="157">
        <v>149</v>
      </c>
      <c r="I184" s="159">
        <v>140</v>
      </c>
      <c r="J184" s="160" t="s">
        <v>642</v>
      </c>
      <c r="K184" s="161">
        <f t="shared" si="115"/>
        <v>56</v>
      </c>
      <c r="L184" s="162">
        <f t="shared" si="116"/>
        <v>0.60215053763440862</v>
      </c>
      <c r="M184" s="157" t="s">
        <v>540</v>
      </c>
      <c r="N184" s="163">
        <v>42740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4">
        <v>53</v>
      </c>
      <c r="B185" s="155">
        <v>42472</v>
      </c>
      <c r="C185" s="155"/>
      <c r="D185" s="156" t="s">
        <v>643</v>
      </c>
      <c r="E185" s="157" t="s">
        <v>570</v>
      </c>
      <c r="F185" s="158">
        <v>130</v>
      </c>
      <c r="G185" s="157"/>
      <c r="H185" s="157">
        <v>150</v>
      </c>
      <c r="I185" s="159" t="s">
        <v>644</v>
      </c>
      <c r="J185" s="160" t="s">
        <v>628</v>
      </c>
      <c r="K185" s="161">
        <f t="shared" si="115"/>
        <v>20</v>
      </c>
      <c r="L185" s="162">
        <f t="shared" si="116"/>
        <v>0.15384615384615385</v>
      </c>
      <c r="M185" s="157" t="s">
        <v>540</v>
      </c>
      <c r="N185" s="163">
        <v>42564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4">
        <v>54</v>
      </c>
      <c r="B186" s="155">
        <v>42473</v>
      </c>
      <c r="C186" s="155"/>
      <c r="D186" s="156" t="s">
        <v>645</v>
      </c>
      <c r="E186" s="157" t="s">
        <v>570</v>
      </c>
      <c r="F186" s="158">
        <v>196</v>
      </c>
      <c r="G186" s="157"/>
      <c r="H186" s="157">
        <v>299</v>
      </c>
      <c r="I186" s="159">
        <v>299</v>
      </c>
      <c r="J186" s="160" t="s">
        <v>628</v>
      </c>
      <c r="K186" s="161">
        <v>103</v>
      </c>
      <c r="L186" s="162">
        <v>0.52551020408163296</v>
      </c>
      <c r="M186" s="157" t="s">
        <v>540</v>
      </c>
      <c r="N186" s="163">
        <v>42620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4">
        <v>55</v>
      </c>
      <c r="B187" s="155">
        <v>42473</v>
      </c>
      <c r="C187" s="155"/>
      <c r="D187" s="156" t="s">
        <v>646</v>
      </c>
      <c r="E187" s="157" t="s">
        <v>570</v>
      </c>
      <c r="F187" s="158">
        <v>88</v>
      </c>
      <c r="G187" s="157"/>
      <c r="H187" s="157">
        <v>103</v>
      </c>
      <c r="I187" s="159">
        <v>103</v>
      </c>
      <c r="J187" s="160" t="s">
        <v>628</v>
      </c>
      <c r="K187" s="161">
        <v>15</v>
      </c>
      <c r="L187" s="162">
        <v>0.170454545454545</v>
      </c>
      <c r="M187" s="157" t="s">
        <v>540</v>
      </c>
      <c r="N187" s="163">
        <v>42530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4">
        <v>56</v>
      </c>
      <c r="B188" s="155">
        <v>42492</v>
      </c>
      <c r="C188" s="155"/>
      <c r="D188" s="156" t="s">
        <v>647</v>
      </c>
      <c r="E188" s="157" t="s">
        <v>570</v>
      </c>
      <c r="F188" s="158">
        <v>127.5</v>
      </c>
      <c r="G188" s="157"/>
      <c r="H188" s="157">
        <v>148</v>
      </c>
      <c r="I188" s="159" t="s">
        <v>648</v>
      </c>
      <c r="J188" s="160" t="s">
        <v>628</v>
      </c>
      <c r="K188" s="161">
        <f>H188-F188</f>
        <v>20.5</v>
      </c>
      <c r="L188" s="162">
        <f>K188/F188</f>
        <v>0.16078431372549021</v>
      </c>
      <c r="M188" s="157" t="s">
        <v>540</v>
      </c>
      <c r="N188" s="163">
        <v>42564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4">
        <v>57</v>
      </c>
      <c r="B189" s="155">
        <v>42493</v>
      </c>
      <c r="C189" s="155"/>
      <c r="D189" s="156" t="s">
        <v>649</v>
      </c>
      <c r="E189" s="157" t="s">
        <v>570</v>
      </c>
      <c r="F189" s="158">
        <v>675</v>
      </c>
      <c r="G189" s="157"/>
      <c r="H189" s="157">
        <v>815</v>
      </c>
      <c r="I189" s="159" t="s">
        <v>650</v>
      </c>
      <c r="J189" s="160" t="s">
        <v>628</v>
      </c>
      <c r="K189" s="161">
        <f>H189-F189</f>
        <v>140</v>
      </c>
      <c r="L189" s="162">
        <f>K189/F189</f>
        <v>0.2074074074074074</v>
      </c>
      <c r="M189" s="157" t="s">
        <v>540</v>
      </c>
      <c r="N189" s="163">
        <v>43154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4">
        <v>58</v>
      </c>
      <c r="B190" s="165">
        <v>42522</v>
      </c>
      <c r="C190" s="165"/>
      <c r="D190" s="166" t="s">
        <v>651</v>
      </c>
      <c r="E190" s="167" t="s">
        <v>570</v>
      </c>
      <c r="F190" s="168">
        <v>500</v>
      </c>
      <c r="G190" s="168"/>
      <c r="H190" s="169">
        <v>232.5</v>
      </c>
      <c r="I190" s="169" t="s">
        <v>652</v>
      </c>
      <c r="J190" s="170" t="s">
        <v>653</v>
      </c>
      <c r="K190" s="171">
        <f>H190-F190</f>
        <v>-267.5</v>
      </c>
      <c r="L190" s="172">
        <f>K190/F190</f>
        <v>-0.53500000000000003</v>
      </c>
      <c r="M190" s="168" t="s">
        <v>552</v>
      </c>
      <c r="N190" s="165">
        <v>43735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4">
        <v>59</v>
      </c>
      <c r="B191" s="155">
        <v>42527</v>
      </c>
      <c r="C191" s="155"/>
      <c r="D191" s="156" t="s">
        <v>498</v>
      </c>
      <c r="E191" s="157" t="s">
        <v>570</v>
      </c>
      <c r="F191" s="158">
        <v>110</v>
      </c>
      <c r="G191" s="157"/>
      <c r="H191" s="157">
        <v>126.5</v>
      </c>
      <c r="I191" s="159">
        <v>125</v>
      </c>
      <c r="J191" s="160" t="s">
        <v>579</v>
      </c>
      <c r="K191" s="161">
        <f>H191-F191</f>
        <v>16.5</v>
      </c>
      <c r="L191" s="162">
        <f>K191/F191</f>
        <v>0.15</v>
      </c>
      <c r="M191" s="157" t="s">
        <v>540</v>
      </c>
      <c r="N191" s="163">
        <v>42552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4">
        <v>60</v>
      </c>
      <c r="B192" s="155">
        <v>42538</v>
      </c>
      <c r="C192" s="155"/>
      <c r="D192" s="156" t="s">
        <v>654</v>
      </c>
      <c r="E192" s="157" t="s">
        <v>570</v>
      </c>
      <c r="F192" s="158">
        <v>44</v>
      </c>
      <c r="G192" s="157"/>
      <c r="H192" s="157">
        <v>69.5</v>
      </c>
      <c r="I192" s="159">
        <v>69.5</v>
      </c>
      <c r="J192" s="160" t="s">
        <v>655</v>
      </c>
      <c r="K192" s="161">
        <f>H192-F192</f>
        <v>25.5</v>
      </c>
      <c r="L192" s="162">
        <f>K192/F192</f>
        <v>0.57954545454545459</v>
      </c>
      <c r="M192" s="157" t="s">
        <v>540</v>
      </c>
      <c r="N192" s="163">
        <v>42977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4">
        <v>61</v>
      </c>
      <c r="B193" s="155">
        <v>42549</v>
      </c>
      <c r="C193" s="155"/>
      <c r="D193" s="156" t="s">
        <v>656</v>
      </c>
      <c r="E193" s="157" t="s">
        <v>570</v>
      </c>
      <c r="F193" s="158">
        <v>262.5</v>
      </c>
      <c r="G193" s="157"/>
      <c r="H193" s="157">
        <v>340</v>
      </c>
      <c r="I193" s="159">
        <v>333</v>
      </c>
      <c r="J193" s="160" t="s">
        <v>657</v>
      </c>
      <c r="K193" s="161">
        <v>77.5</v>
      </c>
      <c r="L193" s="162">
        <v>0.29523809523809502</v>
      </c>
      <c r="M193" s="157" t="s">
        <v>540</v>
      </c>
      <c r="N193" s="163">
        <v>43017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4">
        <v>62</v>
      </c>
      <c r="B194" s="155">
        <v>42549</v>
      </c>
      <c r="C194" s="155"/>
      <c r="D194" s="156" t="s">
        <v>658</v>
      </c>
      <c r="E194" s="157" t="s">
        <v>570</v>
      </c>
      <c r="F194" s="158">
        <v>840</v>
      </c>
      <c r="G194" s="157"/>
      <c r="H194" s="157">
        <v>1230</v>
      </c>
      <c r="I194" s="159">
        <v>1230</v>
      </c>
      <c r="J194" s="160" t="s">
        <v>628</v>
      </c>
      <c r="K194" s="161">
        <v>390</v>
      </c>
      <c r="L194" s="162">
        <v>0.46428571428571402</v>
      </c>
      <c r="M194" s="157" t="s">
        <v>540</v>
      </c>
      <c r="N194" s="163">
        <v>42649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7">
        <v>63</v>
      </c>
      <c r="B195" s="178">
        <v>42556</v>
      </c>
      <c r="C195" s="178"/>
      <c r="D195" s="179" t="s">
        <v>659</v>
      </c>
      <c r="E195" s="180" t="s">
        <v>570</v>
      </c>
      <c r="F195" s="180">
        <v>395</v>
      </c>
      <c r="G195" s="181"/>
      <c r="H195" s="181">
        <f>(468.5+342.5)/2</f>
        <v>405.5</v>
      </c>
      <c r="I195" s="181">
        <v>510</v>
      </c>
      <c r="J195" s="182" t="s">
        <v>660</v>
      </c>
      <c r="K195" s="183">
        <f t="shared" ref="K195:K201" si="117">H195-F195</f>
        <v>10.5</v>
      </c>
      <c r="L195" s="184">
        <f t="shared" ref="L195:L201" si="118">K195/F195</f>
        <v>2.6582278481012658E-2</v>
      </c>
      <c r="M195" s="180" t="s">
        <v>661</v>
      </c>
      <c r="N195" s="178">
        <v>43606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64">
        <v>64</v>
      </c>
      <c r="B196" s="165">
        <v>42584</v>
      </c>
      <c r="C196" s="165"/>
      <c r="D196" s="166" t="s">
        <v>662</v>
      </c>
      <c r="E196" s="167" t="s">
        <v>542</v>
      </c>
      <c r="F196" s="168">
        <f>169.5-12.8</f>
        <v>156.69999999999999</v>
      </c>
      <c r="G196" s="168"/>
      <c r="H196" s="169">
        <v>77</v>
      </c>
      <c r="I196" s="169" t="s">
        <v>663</v>
      </c>
      <c r="J196" s="170" t="s">
        <v>664</v>
      </c>
      <c r="K196" s="171">
        <f t="shared" si="117"/>
        <v>-79.699999999999989</v>
      </c>
      <c r="L196" s="172">
        <f t="shared" si="118"/>
        <v>-0.50861518825781749</v>
      </c>
      <c r="M196" s="168" t="s">
        <v>552</v>
      </c>
      <c r="N196" s="165">
        <v>43522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64">
        <v>65</v>
      </c>
      <c r="B197" s="165">
        <v>42586</v>
      </c>
      <c r="C197" s="165"/>
      <c r="D197" s="166" t="s">
        <v>665</v>
      </c>
      <c r="E197" s="167" t="s">
        <v>570</v>
      </c>
      <c r="F197" s="168">
        <v>400</v>
      </c>
      <c r="G197" s="168"/>
      <c r="H197" s="169">
        <v>305</v>
      </c>
      <c r="I197" s="169">
        <v>475</v>
      </c>
      <c r="J197" s="170" t="s">
        <v>666</v>
      </c>
      <c r="K197" s="171">
        <f t="shared" si="117"/>
        <v>-95</v>
      </c>
      <c r="L197" s="172">
        <f t="shared" si="118"/>
        <v>-0.23749999999999999</v>
      </c>
      <c r="M197" s="168" t="s">
        <v>552</v>
      </c>
      <c r="N197" s="165">
        <v>43606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4">
        <v>66</v>
      </c>
      <c r="B198" s="155">
        <v>42593</v>
      </c>
      <c r="C198" s="155"/>
      <c r="D198" s="156" t="s">
        <v>667</v>
      </c>
      <c r="E198" s="157" t="s">
        <v>570</v>
      </c>
      <c r="F198" s="158">
        <v>86.5</v>
      </c>
      <c r="G198" s="157"/>
      <c r="H198" s="157">
        <v>130</v>
      </c>
      <c r="I198" s="159">
        <v>130</v>
      </c>
      <c r="J198" s="160" t="s">
        <v>668</v>
      </c>
      <c r="K198" s="161">
        <f t="shared" si="117"/>
        <v>43.5</v>
      </c>
      <c r="L198" s="162">
        <f t="shared" si="118"/>
        <v>0.50289017341040465</v>
      </c>
      <c r="M198" s="157" t="s">
        <v>540</v>
      </c>
      <c r="N198" s="163">
        <v>43091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4">
        <v>67</v>
      </c>
      <c r="B199" s="165">
        <v>42600</v>
      </c>
      <c r="C199" s="165"/>
      <c r="D199" s="166" t="s">
        <v>109</v>
      </c>
      <c r="E199" s="167" t="s">
        <v>570</v>
      </c>
      <c r="F199" s="168">
        <v>133.5</v>
      </c>
      <c r="G199" s="168"/>
      <c r="H199" s="169">
        <v>126.5</v>
      </c>
      <c r="I199" s="169">
        <v>178</v>
      </c>
      <c r="J199" s="170" t="s">
        <v>669</v>
      </c>
      <c r="K199" s="171">
        <f t="shared" si="117"/>
        <v>-7</v>
      </c>
      <c r="L199" s="172">
        <f t="shared" si="118"/>
        <v>-5.2434456928838954E-2</v>
      </c>
      <c r="M199" s="168" t="s">
        <v>552</v>
      </c>
      <c r="N199" s="165">
        <v>42615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4">
        <v>68</v>
      </c>
      <c r="B200" s="155">
        <v>42613</v>
      </c>
      <c r="C200" s="155"/>
      <c r="D200" s="156" t="s">
        <v>670</v>
      </c>
      <c r="E200" s="157" t="s">
        <v>570</v>
      </c>
      <c r="F200" s="158">
        <v>560</v>
      </c>
      <c r="G200" s="157"/>
      <c r="H200" s="157">
        <v>725</v>
      </c>
      <c r="I200" s="159">
        <v>725</v>
      </c>
      <c r="J200" s="160" t="s">
        <v>572</v>
      </c>
      <c r="K200" s="161">
        <f t="shared" si="117"/>
        <v>165</v>
      </c>
      <c r="L200" s="162">
        <f t="shared" si="118"/>
        <v>0.29464285714285715</v>
      </c>
      <c r="M200" s="157" t="s">
        <v>540</v>
      </c>
      <c r="N200" s="163">
        <v>42456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4">
        <v>69</v>
      </c>
      <c r="B201" s="155">
        <v>42614</v>
      </c>
      <c r="C201" s="155"/>
      <c r="D201" s="156" t="s">
        <v>671</v>
      </c>
      <c r="E201" s="157" t="s">
        <v>570</v>
      </c>
      <c r="F201" s="158">
        <v>160.5</v>
      </c>
      <c r="G201" s="157"/>
      <c r="H201" s="157">
        <v>210</v>
      </c>
      <c r="I201" s="159">
        <v>210</v>
      </c>
      <c r="J201" s="160" t="s">
        <v>572</v>
      </c>
      <c r="K201" s="161">
        <f t="shared" si="117"/>
        <v>49.5</v>
      </c>
      <c r="L201" s="162">
        <f t="shared" si="118"/>
        <v>0.30841121495327101</v>
      </c>
      <c r="M201" s="157" t="s">
        <v>540</v>
      </c>
      <c r="N201" s="163">
        <v>42871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4">
        <v>70</v>
      </c>
      <c r="B202" s="155">
        <v>42646</v>
      </c>
      <c r="C202" s="155"/>
      <c r="D202" s="156" t="s">
        <v>380</v>
      </c>
      <c r="E202" s="157" t="s">
        <v>570</v>
      </c>
      <c r="F202" s="158">
        <v>430</v>
      </c>
      <c r="G202" s="157"/>
      <c r="H202" s="157">
        <v>596</v>
      </c>
      <c r="I202" s="159">
        <v>575</v>
      </c>
      <c r="J202" s="160" t="s">
        <v>672</v>
      </c>
      <c r="K202" s="161">
        <v>166</v>
      </c>
      <c r="L202" s="162">
        <v>0.38604651162790699</v>
      </c>
      <c r="M202" s="157" t="s">
        <v>540</v>
      </c>
      <c r="N202" s="163">
        <v>42769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4">
        <v>71</v>
      </c>
      <c r="B203" s="155">
        <v>42657</v>
      </c>
      <c r="C203" s="155"/>
      <c r="D203" s="156" t="s">
        <v>673</v>
      </c>
      <c r="E203" s="157" t="s">
        <v>570</v>
      </c>
      <c r="F203" s="158">
        <v>280</v>
      </c>
      <c r="G203" s="157"/>
      <c r="H203" s="157">
        <v>345</v>
      </c>
      <c r="I203" s="159">
        <v>345</v>
      </c>
      <c r="J203" s="160" t="s">
        <v>572</v>
      </c>
      <c r="K203" s="161">
        <f t="shared" ref="K203:K208" si="119">H203-F203</f>
        <v>65</v>
      </c>
      <c r="L203" s="162">
        <f>K203/F203</f>
        <v>0.23214285714285715</v>
      </c>
      <c r="M203" s="157" t="s">
        <v>540</v>
      </c>
      <c r="N203" s="163">
        <v>42814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4">
        <v>72</v>
      </c>
      <c r="B204" s="155">
        <v>42657</v>
      </c>
      <c r="C204" s="155"/>
      <c r="D204" s="156" t="s">
        <v>674</v>
      </c>
      <c r="E204" s="157" t="s">
        <v>570</v>
      </c>
      <c r="F204" s="158">
        <v>245</v>
      </c>
      <c r="G204" s="157"/>
      <c r="H204" s="157">
        <v>325.5</v>
      </c>
      <c r="I204" s="159">
        <v>330</v>
      </c>
      <c r="J204" s="160" t="s">
        <v>675</v>
      </c>
      <c r="K204" s="161">
        <f t="shared" si="119"/>
        <v>80.5</v>
      </c>
      <c r="L204" s="162">
        <f>K204/F204</f>
        <v>0.32857142857142857</v>
      </c>
      <c r="M204" s="157" t="s">
        <v>540</v>
      </c>
      <c r="N204" s="163">
        <v>42769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4">
        <v>73</v>
      </c>
      <c r="B205" s="155">
        <v>42660</v>
      </c>
      <c r="C205" s="155"/>
      <c r="D205" s="156" t="s">
        <v>336</v>
      </c>
      <c r="E205" s="157" t="s">
        <v>570</v>
      </c>
      <c r="F205" s="158">
        <v>125</v>
      </c>
      <c r="G205" s="157"/>
      <c r="H205" s="157">
        <v>160</v>
      </c>
      <c r="I205" s="159">
        <v>160</v>
      </c>
      <c r="J205" s="160" t="s">
        <v>628</v>
      </c>
      <c r="K205" s="161">
        <f t="shared" si="119"/>
        <v>35</v>
      </c>
      <c r="L205" s="162">
        <v>0.28000000000000003</v>
      </c>
      <c r="M205" s="157" t="s">
        <v>540</v>
      </c>
      <c r="N205" s="163">
        <v>42803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4">
        <v>74</v>
      </c>
      <c r="B206" s="155">
        <v>42660</v>
      </c>
      <c r="C206" s="155"/>
      <c r="D206" s="156" t="s">
        <v>437</v>
      </c>
      <c r="E206" s="157" t="s">
        <v>570</v>
      </c>
      <c r="F206" s="158">
        <v>114</v>
      </c>
      <c r="G206" s="157"/>
      <c r="H206" s="157">
        <v>145</v>
      </c>
      <c r="I206" s="159">
        <v>145</v>
      </c>
      <c r="J206" s="160" t="s">
        <v>628</v>
      </c>
      <c r="K206" s="161">
        <f t="shared" si="119"/>
        <v>31</v>
      </c>
      <c r="L206" s="162">
        <f>K206/F206</f>
        <v>0.27192982456140352</v>
      </c>
      <c r="M206" s="157" t="s">
        <v>540</v>
      </c>
      <c r="N206" s="163">
        <v>42859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4">
        <v>75</v>
      </c>
      <c r="B207" s="155">
        <v>42660</v>
      </c>
      <c r="C207" s="155"/>
      <c r="D207" s="156" t="s">
        <v>676</v>
      </c>
      <c r="E207" s="157" t="s">
        <v>570</v>
      </c>
      <c r="F207" s="158">
        <v>212</v>
      </c>
      <c r="G207" s="157"/>
      <c r="H207" s="157">
        <v>280</v>
      </c>
      <c r="I207" s="159">
        <v>276</v>
      </c>
      <c r="J207" s="160" t="s">
        <v>677</v>
      </c>
      <c r="K207" s="161">
        <f t="shared" si="119"/>
        <v>68</v>
      </c>
      <c r="L207" s="162">
        <f>K207/F207</f>
        <v>0.32075471698113206</v>
      </c>
      <c r="M207" s="157" t="s">
        <v>540</v>
      </c>
      <c r="N207" s="163">
        <v>42858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4">
        <v>76</v>
      </c>
      <c r="B208" s="155">
        <v>42678</v>
      </c>
      <c r="C208" s="155"/>
      <c r="D208" s="156" t="s">
        <v>428</v>
      </c>
      <c r="E208" s="157" t="s">
        <v>570</v>
      </c>
      <c r="F208" s="158">
        <v>155</v>
      </c>
      <c r="G208" s="157"/>
      <c r="H208" s="157">
        <v>210</v>
      </c>
      <c r="I208" s="159">
        <v>210</v>
      </c>
      <c r="J208" s="160" t="s">
        <v>678</v>
      </c>
      <c r="K208" s="161">
        <f t="shared" si="119"/>
        <v>55</v>
      </c>
      <c r="L208" s="162">
        <f>K208/F208</f>
        <v>0.35483870967741937</v>
      </c>
      <c r="M208" s="157" t="s">
        <v>540</v>
      </c>
      <c r="N208" s="163">
        <v>42944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4">
        <v>77</v>
      </c>
      <c r="B209" s="165">
        <v>42710</v>
      </c>
      <c r="C209" s="165"/>
      <c r="D209" s="166" t="s">
        <v>679</v>
      </c>
      <c r="E209" s="167" t="s">
        <v>570</v>
      </c>
      <c r="F209" s="168">
        <v>150.5</v>
      </c>
      <c r="G209" s="168"/>
      <c r="H209" s="169">
        <v>72.5</v>
      </c>
      <c r="I209" s="169">
        <v>174</v>
      </c>
      <c r="J209" s="170" t="s">
        <v>680</v>
      </c>
      <c r="K209" s="171">
        <v>-78</v>
      </c>
      <c r="L209" s="172">
        <v>-0.51827242524916906</v>
      </c>
      <c r="M209" s="168" t="s">
        <v>552</v>
      </c>
      <c r="N209" s="165">
        <v>43333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4">
        <v>78</v>
      </c>
      <c r="B210" s="155">
        <v>42712</v>
      </c>
      <c r="C210" s="155"/>
      <c r="D210" s="156" t="s">
        <v>681</v>
      </c>
      <c r="E210" s="157" t="s">
        <v>570</v>
      </c>
      <c r="F210" s="158">
        <v>380</v>
      </c>
      <c r="G210" s="157"/>
      <c r="H210" s="157">
        <v>478</v>
      </c>
      <c r="I210" s="159">
        <v>468</v>
      </c>
      <c r="J210" s="160" t="s">
        <v>628</v>
      </c>
      <c r="K210" s="161">
        <f>H210-F210</f>
        <v>98</v>
      </c>
      <c r="L210" s="162">
        <f>K210/F210</f>
        <v>0.25789473684210529</v>
      </c>
      <c r="M210" s="157" t="s">
        <v>540</v>
      </c>
      <c r="N210" s="163">
        <v>43025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4">
        <v>79</v>
      </c>
      <c r="B211" s="155">
        <v>42734</v>
      </c>
      <c r="C211" s="155"/>
      <c r="D211" s="156" t="s">
        <v>108</v>
      </c>
      <c r="E211" s="157" t="s">
        <v>570</v>
      </c>
      <c r="F211" s="158">
        <v>305</v>
      </c>
      <c r="G211" s="157"/>
      <c r="H211" s="157">
        <v>375</v>
      </c>
      <c r="I211" s="159">
        <v>375</v>
      </c>
      <c r="J211" s="160" t="s">
        <v>628</v>
      </c>
      <c r="K211" s="161">
        <f>H211-F211</f>
        <v>70</v>
      </c>
      <c r="L211" s="162">
        <f>K211/F211</f>
        <v>0.22950819672131148</v>
      </c>
      <c r="M211" s="157" t="s">
        <v>540</v>
      </c>
      <c r="N211" s="163">
        <v>42768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4">
        <v>80</v>
      </c>
      <c r="B212" s="155">
        <v>42739</v>
      </c>
      <c r="C212" s="155"/>
      <c r="D212" s="156" t="s">
        <v>94</v>
      </c>
      <c r="E212" s="157" t="s">
        <v>570</v>
      </c>
      <c r="F212" s="158">
        <v>99.5</v>
      </c>
      <c r="G212" s="157"/>
      <c r="H212" s="157">
        <v>158</v>
      </c>
      <c r="I212" s="159">
        <v>158</v>
      </c>
      <c r="J212" s="160" t="s">
        <v>628</v>
      </c>
      <c r="K212" s="161">
        <f>H212-F212</f>
        <v>58.5</v>
      </c>
      <c r="L212" s="162">
        <f>K212/F212</f>
        <v>0.5879396984924623</v>
      </c>
      <c r="M212" s="157" t="s">
        <v>540</v>
      </c>
      <c r="N212" s="163">
        <v>42898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4">
        <v>81</v>
      </c>
      <c r="B213" s="155">
        <v>42739</v>
      </c>
      <c r="C213" s="155"/>
      <c r="D213" s="156" t="s">
        <v>94</v>
      </c>
      <c r="E213" s="157" t="s">
        <v>570</v>
      </c>
      <c r="F213" s="158">
        <v>99.5</v>
      </c>
      <c r="G213" s="157"/>
      <c r="H213" s="157">
        <v>158</v>
      </c>
      <c r="I213" s="159">
        <v>158</v>
      </c>
      <c r="J213" s="160" t="s">
        <v>628</v>
      </c>
      <c r="K213" s="161">
        <v>58.5</v>
      </c>
      <c r="L213" s="162">
        <v>0.58793969849246197</v>
      </c>
      <c r="M213" s="157" t="s">
        <v>540</v>
      </c>
      <c r="N213" s="163">
        <v>42898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4">
        <v>82</v>
      </c>
      <c r="B214" s="155">
        <v>42786</v>
      </c>
      <c r="C214" s="155"/>
      <c r="D214" s="156" t="s">
        <v>183</v>
      </c>
      <c r="E214" s="157" t="s">
        <v>570</v>
      </c>
      <c r="F214" s="158">
        <v>140.5</v>
      </c>
      <c r="G214" s="157"/>
      <c r="H214" s="157">
        <v>220</v>
      </c>
      <c r="I214" s="159">
        <v>220</v>
      </c>
      <c r="J214" s="160" t="s">
        <v>628</v>
      </c>
      <c r="K214" s="161">
        <f>H214-F214</f>
        <v>79.5</v>
      </c>
      <c r="L214" s="162">
        <f>K214/F214</f>
        <v>0.5658362989323843</v>
      </c>
      <c r="M214" s="157" t="s">
        <v>540</v>
      </c>
      <c r="N214" s="163">
        <v>42864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4">
        <v>83</v>
      </c>
      <c r="B215" s="155">
        <v>42786</v>
      </c>
      <c r="C215" s="155"/>
      <c r="D215" s="156" t="s">
        <v>682</v>
      </c>
      <c r="E215" s="157" t="s">
        <v>570</v>
      </c>
      <c r="F215" s="158">
        <v>202.5</v>
      </c>
      <c r="G215" s="157"/>
      <c r="H215" s="157">
        <v>234</v>
      </c>
      <c r="I215" s="159">
        <v>234</v>
      </c>
      <c r="J215" s="160" t="s">
        <v>628</v>
      </c>
      <c r="K215" s="161">
        <v>31.5</v>
      </c>
      <c r="L215" s="162">
        <v>0.155555555555556</v>
      </c>
      <c r="M215" s="157" t="s">
        <v>540</v>
      </c>
      <c r="N215" s="163">
        <v>42836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4">
        <v>84</v>
      </c>
      <c r="B216" s="155">
        <v>42818</v>
      </c>
      <c r="C216" s="155"/>
      <c r="D216" s="156" t="s">
        <v>683</v>
      </c>
      <c r="E216" s="157" t="s">
        <v>570</v>
      </c>
      <c r="F216" s="158">
        <v>300.5</v>
      </c>
      <c r="G216" s="157"/>
      <c r="H216" s="157">
        <v>417.5</v>
      </c>
      <c r="I216" s="159">
        <v>420</v>
      </c>
      <c r="J216" s="160" t="s">
        <v>684</v>
      </c>
      <c r="K216" s="161">
        <f>H216-F216</f>
        <v>117</v>
      </c>
      <c r="L216" s="162">
        <f>K216/F216</f>
        <v>0.38935108153078202</v>
      </c>
      <c r="M216" s="157" t="s">
        <v>540</v>
      </c>
      <c r="N216" s="163">
        <v>43070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4">
        <v>85</v>
      </c>
      <c r="B217" s="155">
        <v>42818</v>
      </c>
      <c r="C217" s="155"/>
      <c r="D217" s="156" t="s">
        <v>658</v>
      </c>
      <c r="E217" s="157" t="s">
        <v>570</v>
      </c>
      <c r="F217" s="158">
        <v>850</v>
      </c>
      <c r="G217" s="157"/>
      <c r="H217" s="157">
        <v>1042.5</v>
      </c>
      <c r="I217" s="159">
        <v>1023</v>
      </c>
      <c r="J217" s="160" t="s">
        <v>685</v>
      </c>
      <c r="K217" s="161">
        <v>192.5</v>
      </c>
      <c r="L217" s="162">
        <v>0.22647058823529401</v>
      </c>
      <c r="M217" s="157" t="s">
        <v>540</v>
      </c>
      <c r="N217" s="163">
        <v>42830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4">
        <v>86</v>
      </c>
      <c r="B218" s="155">
        <v>42830</v>
      </c>
      <c r="C218" s="155"/>
      <c r="D218" s="156" t="s">
        <v>456</v>
      </c>
      <c r="E218" s="157" t="s">
        <v>570</v>
      </c>
      <c r="F218" s="158">
        <v>785</v>
      </c>
      <c r="G218" s="157"/>
      <c r="H218" s="157">
        <v>930</v>
      </c>
      <c r="I218" s="159">
        <v>920</v>
      </c>
      <c r="J218" s="160" t="s">
        <v>686</v>
      </c>
      <c r="K218" s="161">
        <f>H218-F218</f>
        <v>145</v>
      </c>
      <c r="L218" s="162">
        <f>K218/F218</f>
        <v>0.18471337579617833</v>
      </c>
      <c r="M218" s="157" t="s">
        <v>540</v>
      </c>
      <c r="N218" s="163">
        <v>42976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4">
        <v>87</v>
      </c>
      <c r="B219" s="165">
        <v>42831</v>
      </c>
      <c r="C219" s="165"/>
      <c r="D219" s="166" t="s">
        <v>687</v>
      </c>
      <c r="E219" s="167" t="s">
        <v>570</v>
      </c>
      <c r="F219" s="168">
        <v>40</v>
      </c>
      <c r="G219" s="168"/>
      <c r="H219" s="169">
        <v>13.1</v>
      </c>
      <c r="I219" s="169">
        <v>60</v>
      </c>
      <c r="J219" s="170" t="s">
        <v>688</v>
      </c>
      <c r="K219" s="171">
        <v>-26.9</v>
      </c>
      <c r="L219" s="172">
        <v>-0.67249999999999999</v>
      </c>
      <c r="M219" s="168" t="s">
        <v>552</v>
      </c>
      <c r="N219" s="165">
        <v>43138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4">
        <v>88</v>
      </c>
      <c r="B220" s="155">
        <v>42837</v>
      </c>
      <c r="C220" s="155"/>
      <c r="D220" s="156" t="s">
        <v>93</v>
      </c>
      <c r="E220" s="157" t="s">
        <v>570</v>
      </c>
      <c r="F220" s="158">
        <v>289.5</v>
      </c>
      <c r="G220" s="157"/>
      <c r="H220" s="157">
        <v>354</v>
      </c>
      <c r="I220" s="159">
        <v>360</v>
      </c>
      <c r="J220" s="160" t="s">
        <v>689</v>
      </c>
      <c r="K220" s="161">
        <f t="shared" ref="K220:K228" si="120">H220-F220</f>
        <v>64.5</v>
      </c>
      <c r="L220" s="162">
        <f t="shared" ref="L220:L228" si="121">K220/F220</f>
        <v>0.22279792746113988</v>
      </c>
      <c r="M220" s="157" t="s">
        <v>540</v>
      </c>
      <c r="N220" s="163">
        <v>43040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4">
        <v>89</v>
      </c>
      <c r="B221" s="155">
        <v>42845</v>
      </c>
      <c r="C221" s="155"/>
      <c r="D221" s="156" t="s">
        <v>404</v>
      </c>
      <c r="E221" s="157" t="s">
        <v>570</v>
      </c>
      <c r="F221" s="158">
        <v>700</v>
      </c>
      <c r="G221" s="157"/>
      <c r="H221" s="157">
        <v>840</v>
      </c>
      <c r="I221" s="159">
        <v>840</v>
      </c>
      <c r="J221" s="160" t="s">
        <v>690</v>
      </c>
      <c r="K221" s="161">
        <f t="shared" si="120"/>
        <v>140</v>
      </c>
      <c r="L221" s="162">
        <f t="shared" si="121"/>
        <v>0.2</v>
      </c>
      <c r="M221" s="157" t="s">
        <v>540</v>
      </c>
      <c r="N221" s="163">
        <v>42893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4">
        <v>90</v>
      </c>
      <c r="B222" s="155">
        <v>42887</v>
      </c>
      <c r="C222" s="155"/>
      <c r="D222" s="156" t="s">
        <v>691</v>
      </c>
      <c r="E222" s="157" t="s">
        <v>570</v>
      </c>
      <c r="F222" s="158">
        <v>130</v>
      </c>
      <c r="G222" s="157"/>
      <c r="H222" s="157">
        <v>144.25</v>
      </c>
      <c r="I222" s="159">
        <v>170</v>
      </c>
      <c r="J222" s="160" t="s">
        <v>692</v>
      </c>
      <c r="K222" s="161">
        <f t="shared" si="120"/>
        <v>14.25</v>
      </c>
      <c r="L222" s="162">
        <f t="shared" si="121"/>
        <v>0.10961538461538461</v>
      </c>
      <c r="M222" s="157" t="s">
        <v>540</v>
      </c>
      <c r="N222" s="163">
        <v>43675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4">
        <v>91</v>
      </c>
      <c r="B223" s="155">
        <v>42901</v>
      </c>
      <c r="C223" s="155"/>
      <c r="D223" s="156" t="s">
        <v>693</v>
      </c>
      <c r="E223" s="157" t="s">
        <v>570</v>
      </c>
      <c r="F223" s="158">
        <v>214.5</v>
      </c>
      <c r="G223" s="157"/>
      <c r="H223" s="157">
        <v>262</v>
      </c>
      <c r="I223" s="159">
        <v>262</v>
      </c>
      <c r="J223" s="160" t="s">
        <v>694</v>
      </c>
      <c r="K223" s="161">
        <f t="shared" si="120"/>
        <v>47.5</v>
      </c>
      <c r="L223" s="162">
        <f t="shared" si="121"/>
        <v>0.22144522144522144</v>
      </c>
      <c r="M223" s="157" t="s">
        <v>540</v>
      </c>
      <c r="N223" s="163">
        <v>42977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92</v>
      </c>
      <c r="B224" s="186">
        <v>42933</v>
      </c>
      <c r="C224" s="186"/>
      <c r="D224" s="187" t="s">
        <v>695</v>
      </c>
      <c r="E224" s="188" t="s">
        <v>570</v>
      </c>
      <c r="F224" s="189">
        <v>370</v>
      </c>
      <c r="G224" s="188"/>
      <c r="H224" s="188">
        <v>447.5</v>
      </c>
      <c r="I224" s="190">
        <v>450</v>
      </c>
      <c r="J224" s="191" t="s">
        <v>628</v>
      </c>
      <c r="K224" s="161">
        <f t="shared" si="120"/>
        <v>77.5</v>
      </c>
      <c r="L224" s="192">
        <f t="shared" si="121"/>
        <v>0.20945945945945946</v>
      </c>
      <c r="M224" s="188" t="s">
        <v>540</v>
      </c>
      <c r="N224" s="193">
        <v>43035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93</v>
      </c>
      <c r="B225" s="186">
        <v>42943</v>
      </c>
      <c r="C225" s="186"/>
      <c r="D225" s="187" t="s">
        <v>181</v>
      </c>
      <c r="E225" s="188" t="s">
        <v>570</v>
      </c>
      <c r="F225" s="189">
        <v>657.5</v>
      </c>
      <c r="G225" s="188"/>
      <c r="H225" s="188">
        <v>825</v>
      </c>
      <c r="I225" s="190">
        <v>820</v>
      </c>
      <c r="J225" s="191" t="s">
        <v>628</v>
      </c>
      <c r="K225" s="161">
        <f t="shared" si="120"/>
        <v>167.5</v>
      </c>
      <c r="L225" s="192">
        <f t="shared" si="121"/>
        <v>0.25475285171102663</v>
      </c>
      <c r="M225" s="188" t="s">
        <v>540</v>
      </c>
      <c r="N225" s="193">
        <v>43090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4">
        <v>94</v>
      </c>
      <c r="B226" s="155">
        <v>42964</v>
      </c>
      <c r="C226" s="155"/>
      <c r="D226" s="156" t="s">
        <v>349</v>
      </c>
      <c r="E226" s="157" t="s">
        <v>570</v>
      </c>
      <c r="F226" s="158">
        <v>605</v>
      </c>
      <c r="G226" s="157"/>
      <c r="H226" s="157">
        <v>750</v>
      </c>
      <c r="I226" s="159">
        <v>750</v>
      </c>
      <c r="J226" s="160" t="s">
        <v>686</v>
      </c>
      <c r="K226" s="161">
        <f t="shared" si="120"/>
        <v>145</v>
      </c>
      <c r="L226" s="162">
        <f t="shared" si="121"/>
        <v>0.23966942148760331</v>
      </c>
      <c r="M226" s="157" t="s">
        <v>540</v>
      </c>
      <c r="N226" s="163">
        <v>43027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64">
        <v>95</v>
      </c>
      <c r="B227" s="165">
        <v>42979</v>
      </c>
      <c r="C227" s="165"/>
      <c r="D227" s="173" t="s">
        <v>696</v>
      </c>
      <c r="E227" s="168" t="s">
        <v>570</v>
      </c>
      <c r="F227" s="168">
        <v>255</v>
      </c>
      <c r="G227" s="169"/>
      <c r="H227" s="169">
        <v>217.25</v>
      </c>
      <c r="I227" s="169">
        <v>320</v>
      </c>
      <c r="J227" s="170" t="s">
        <v>697</v>
      </c>
      <c r="K227" s="171">
        <f t="shared" si="120"/>
        <v>-37.75</v>
      </c>
      <c r="L227" s="174">
        <f t="shared" si="121"/>
        <v>-0.14803921568627451</v>
      </c>
      <c r="M227" s="168" t="s">
        <v>552</v>
      </c>
      <c r="N227" s="165">
        <v>43661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4">
        <v>96</v>
      </c>
      <c r="B228" s="155">
        <v>42997</v>
      </c>
      <c r="C228" s="155"/>
      <c r="D228" s="156" t="s">
        <v>698</v>
      </c>
      <c r="E228" s="157" t="s">
        <v>570</v>
      </c>
      <c r="F228" s="158">
        <v>215</v>
      </c>
      <c r="G228" s="157"/>
      <c r="H228" s="157">
        <v>258</v>
      </c>
      <c r="I228" s="159">
        <v>258</v>
      </c>
      <c r="J228" s="160" t="s">
        <v>628</v>
      </c>
      <c r="K228" s="161">
        <f t="shared" si="120"/>
        <v>43</v>
      </c>
      <c r="L228" s="162">
        <f t="shared" si="121"/>
        <v>0.2</v>
      </c>
      <c r="M228" s="157" t="s">
        <v>540</v>
      </c>
      <c r="N228" s="163">
        <v>43040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4">
        <v>97</v>
      </c>
      <c r="B229" s="155">
        <v>42997</v>
      </c>
      <c r="C229" s="155"/>
      <c r="D229" s="156" t="s">
        <v>698</v>
      </c>
      <c r="E229" s="157" t="s">
        <v>570</v>
      </c>
      <c r="F229" s="158">
        <v>215</v>
      </c>
      <c r="G229" s="157"/>
      <c r="H229" s="157">
        <v>258</v>
      </c>
      <c r="I229" s="159">
        <v>258</v>
      </c>
      <c r="J229" s="191" t="s">
        <v>628</v>
      </c>
      <c r="K229" s="161">
        <v>43</v>
      </c>
      <c r="L229" s="162">
        <v>0.2</v>
      </c>
      <c r="M229" s="157" t="s">
        <v>540</v>
      </c>
      <c r="N229" s="163">
        <v>43040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98</v>
      </c>
      <c r="B230" s="186">
        <v>42998</v>
      </c>
      <c r="C230" s="186"/>
      <c r="D230" s="187" t="s">
        <v>699</v>
      </c>
      <c r="E230" s="188" t="s">
        <v>570</v>
      </c>
      <c r="F230" s="158">
        <v>75</v>
      </c>
      <c r="G230" s="188"/>
      <c r="H230" s="188">
        <v>90</v>
      </c>
      <c r="I230" s="190">
        <v>90</v>
      </c>
      <c r="J230" s="160" t="s">
        <v>700</v>
      </c>
      <c r="K230" s="161">
        <f t="shared" ref="K230:K235" si="122">H230-F230</f>
        <v>15</v>
      </c>
      <c r="L230" s="162">
        <f t="shared" ref="L230:L235" si="123">K230/F230</f>
        <v>0.2</v>
      </c>
      <c r="M230" s="157" t="s">
        <v>540</v>
      </c>
      <c r="N230" s="163">
        <v>43019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99</v>
      </c>
      <c r="B231" s="186">
        <v>43011</v>
      </c>
      <c r="C231" s="186"/>
      <c r="D231" s="187" t="s">
        <v>554</v>
      </c>
      <c r="E231" s="188" t="s">
        <v>570</v>
      </c>
      <c r="F231" s="189">
        <v>315</v>
      </c>
      <c r="G231" s="188"/>
      <c r="H231" s="188">
        <v>392</v>
      </c>
      <c r="I231" s="190">
        <v>384</v>
      </c>
      <c r="J231" s="191" t="s">
        <v>701</v>
      </c>
      <c r="K231" s="161">
        <f t="shared" si="122"/>
        <v>77</v>
      </c>
      <c r="L231" s="192">
        <f t="shared" si="123"/>
        <v>0.24444444444444444</v>
      </c>
      <c r="M231" s="188" t="s">
        <v>540</v>
      </c>
      <c r="N231" s="193">
        <v>43017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100</v>
      </c>
      <c r="B232" s="186">
        <v>43013</v>
      </c>
      <c r="C232" s="186"/>
      <c r="D232" s="187" t="s">
        <v>432</v>
      </c>
      <c r="E232" s="188" t="s">
        <v>570</v>
      </c>
      <c r="F232" s="189">
        <v>145</v>
      </c>
      <c r="G232" s="188"/>
      <c r="H232" s="188">
        <v>179</v>
      </c>
      <c r="I232" s="190">
        <v>180</v>
      </c>
      <c r="J232" s="191" t="s">
        <v>702</v>
      </c>
      <c r="K232" s="161">
        <f t="shared" si="122"/>
        <v>34</v>
      </c>
      <c r="L232" s="192">
        <f t="shared" si="123"/>
        <v>0.23448275862068965</v>
      </c>
      <c r="M232" s="188" t="s">
        <v>540</v>
      </c>
      <c r="N232" s="193">
        <v>43025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101</v>
      </c>
      <c r="B233" s="186">
        <v>43014</v>
      </c>
      <c r="C233" s="186"/>
      <c r="D233" s="187" t="s">
        <v>326</v>
      </c>
      <c r="E233" s="188" t="s">
        <v>570</v>
      </c>
      <c r="F233" s="189">
        <v>256</v>
      </c>
      <c r="G233" s="188"/>
      <c r="H233" s="188">
        <v>323</v>
      </c>
      <c r="I233" s="190">
        <v>320</v>
      </c>
      <c r="J233" s="191" t="s">
        <v>628</v>
      </c>
      <c r="K233" s="161">
        <f t="shared" si="122"/>
        <v>67</v>
      </c>
      <c r="L233" s="192">
        <f t="shared" si="123"/>
        <v>0.26171875</v>
      </c>
      <c r="M233" s="188" t="s">
        <v>540</v>
      </c>
      <c r="N233" s="193">
        <v>43067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102</v>
      </c>
      <c r="B234" s="186">
        <v>43017</v>
      </c>
      <c r="C234" s="186"/>
      <c r="D234" s="187" t="s">
        <v>341</v>
      </c>
      <c r="E234" s="188" t="s">
        <v>570</v>
      </c>
      <c r="F234" s="189">
        <v>137.5</v>
      </c>
      <c r="G234" s="188"/>
      <c r="H234" s="188">
        <v>184</v>
      </c>
      <c r="I234" s="190">
        <v>183</v>
      </c>
      <c r="J234" s="191" t="s">
        <v>703</v>
      </c>
      <c r="K234" s="161">
        <f t="shared" si="122"/>
        <v>46.5</v>
      </c>
      <c r="L234" s="192">
        <f t="shared" si="123"/>
        <v>0.33818181818181819</v>
      </c>
      <c r="M234" s="188" t="s">
        <v>540</v>
      </c>
      <c r="N234" s="193">
        <v>43108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103</v>
      </c>
      <c r="B235" s="186">
        <v>43018</v>
      </c>
      <c r="C235" s="186"/>
      <c r="D235" s="187" t="s">
        <v>704</v>
      </c>
      <c r="E235" s="188" t="s">
        <v>570</v>
      </c>
      <c r="F235" s="189">
        <v>125.5</v>
      </c>
      <c r="G235" s="188"/>
      <c r="H235" s="188">
        <v>158</v>
      </c>
      <c r="I235" s="190">
        <v>155</v>
      </c>
      <c r="J235" s="191" t="s">
        <v>705</v>
      </c>
      <c r="K235" s="161">
        <f t="shared" si="122"/>
        <v>32.5</v>
      </c>
      <c r="L235" s="192">
        <f t="shared" si="123"/>
        <v>0.25896414342629481</v>
      </c>
      <c r="M235" s="188" t="s">
        <v>540</v>
      </c>
      <c r="N235" s="193">
        <v>43067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104</v>
      </c>
      <c r="B236" s="186">
        <v>43018</v>
      </c>
      <c r="C236" s="186"/>
      <c r="D236" s="187" t="s">
        <v>706</v>
      </c>
      <c r="E236" s="188" t="s">
        <v>570</v>
      </c>
      <c r="F236" s="189">
        <v>895</v>
      </c>
      <c r="G236" s="188"/>
      <c r="H236" s="188">
        <v>1122.5</v>
      </c>
      <c r="I236" s="190">
        <v>1078</v>
      </c>
      <c r="J236" s="191" t="s">
        <v>707</v>
      </c>
      <c r="K236" s="161">
        <v>227.5</v>
      </c>
      <c r="L236" s="192">
        <v>0.25418994413407803</v>
      </c>
      <c r="M236" s="188" t="s">
        <v>540</v>
      </c>
      <c r="N236" s="193">
        <v>43117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105</v>
      </c>
      <c r="B237" s="186">
        <v>43020</v>
      </c>
      <c r="C237" s="186"/>
      <c r="D237" s="187" t="s">
        <v>335</v>
      </c>
      <c r="E237" s="188" t="s">
        <v>570</v>
      </c>
      <c r="F237" s="189">
        <v>525</v>
      </c>
      <c r="G237" s="188"/>
      <c r="H237" s="188">
        <v>629</v>
      </c>
      <c r="I237" s="190">
        <v>629</v>
      </c>
      <c r="J237" s="191" t="s">
        <v>628</v>
      </c>
      <c r="K237" s="161">
        <v>104</v>
      </c>
      <c r="L237" s="192">
        <v>0.19809523809523799</v>
      </c>
      <c r="M237" s="188" t="s">
        <v>540</v>
      </c>
      <c r="N237" s="193">
        <v>43119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106</v>
      </c>
      <c r="B238" s="186">
        <v>43046</v>
      </c>
      <c r="C238" s="186"/>
      <c r="D238" s="187" t="s">
        <v>372</v>
      </c>
      <c r="E238" s="188" t="s">
        <v>570</v>
      </c>
      <c r="F238" s="189">
        <v>740</v>
      </c>
      <c r="G238" s="188"/>
      <c r="H238" s="188">
        <v>892.5</v>
      </c>
      <c r="I238" s="190">
        <v>900</v>
      </c>
      <c r="J238" s="191" t="s">
        <v>708</v>
      </c>
      <c r="K238" s="161">
        <f>H238-F238</f>
        <v>152.5</v>
      </c>
      <c r="L238" s="192">
        <f>K238/F238</f>
        <v>0.20608108108108109</v>
      </c>
      <c r="M238" s="188" t="s">
        <v>540</v>
      </c>
      <c r="N238" s="193">
        <v>43052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4">
        <v>107</v>
      </c>
      <c r="B239" s="155">
        <v>43073</v>
      </c>
      <c r="C239" s="155"/>
      <c r="D239" s="156" t="s">
        <v>709</v>
      </c>
      <c r="E239" s="157" t="s">
        <v>570</v>
      </c>
      <c r="F239" s="158">
        <v>118.5</v>
      </c>
      <c r="G239" s="157"/>
      <c r="H239" s="157">
        <v>143.5</v>
      </c>
      <c r="I239" s="159">
        <v>145</v>
      </c>
      <c r="J239" s="160" t="s">
        <v>561</v>
      </c>
      <c r="K239" s="161">
        <f>H239-F239</f>
        <v>25</v>
      </c>
      <c r="L239" s="162">
        <f>K239/F239</f>
        <v>0.2109704641350211</v>
      </c>
      <c r="M239" s="157" t="s">
        <v>540</v>
      </c>
      <c r="N239" s="163">
        <v>43097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64">
        <v>108</v>
      </c>
      <c r="B240" s="165">
        <v>43090</v>
      </c>
      <c r="C240" s="165"/>
      <c r="D240" s="166" t="s">
        <v>409</v>
      </c>
      <c r="E240" s="167" t="s">
        <v>570</v>
      </c>
      <c r="F240" s="168">
        <v>715</v>
      </c>
      <c r="G240" s="168"/>
      <c r="H240" s="169">
        <v>500</v>
      </c>
      <c r="I240" s="169">
        <v>872</v>
      </c>
      <c r="J240" s="170" t="s">
        <v>710</v>
      </c>
      <c r="K240" s="171">
        <f>H240-F240</f>
        <v>-215</v>
      </c>
      <c r="L240" s="172">
        <f>K240/F240</f>
        <v>-0.30069930069930068</v>
      </c>
      <c r="M240" s="168" t="s">
        <v>552</v>
      </c>
      <c r="N240" s="165">
        <v>43670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4">
        <v>109</v>
      </c>
      <c r="B241" s="155">
        <v>43098</v>
      </c>
      <c r="C241" s="155"/>
      <c r="D241" s="156" t="s">
        <v>554</v>
      </c>
      <c r="E241" s="157" t="s">
        <v>570</v>
      </c>
      <c r="F241" s="158">
        <v>435</v>
      </c>
      <c r="G241" s="157"/>
      <c r="H241" s="157">
        <v>542.5</v>
      </c>
      <c r="I241" s="159">
        <v>539</v>
      </c>
      <c r="J241" s="160" t="s">
        <v>628</v>
      </c>
      <c r="K241" s="161">
        <v>107.5</v>
      </c>
      <c r="L241" s="162">
        <v>0.247126436781609</v>
      </c>
      <c r="M241" s="157" t="s">
        <v>540</v>
      </c>
      <c r="N241" s="163">
        <v>43206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4">
        <v>110</v>
      </c>
      <c r="B242" s="155">
        <v>43098</v>
      </c>
      <c r="C242" s="155"/>
      <c r="D242" s="156" t="s">
        <v>512</v>
      </c>
      <c r="E242" s="157" t="s">
        <v>570</v>
      </c>
      <c r="F242" s="158">
        <v>885</v>
      </c>
      <c r="G242" s="157"/>
      <c r="H242" s="157">
        <v>1090</v>
      </c>
      <c r="I242" s="159">
        <v>1084</v>
      </c>
      <c r="J242" s="160" t="s">
        <v>628</v>
      </c>
      <c r="K242" s="161">
        <v>205</v>
      </c>
      <c r="L242" s="162">
        <v>0.23163841807909599</v>
      </c>
      <c r="M242" s="157" t="s">
        <v>540</v>
      </c>
      <c r="N242" s="163">
        <v>43213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4">
        <v>111</v>
      </c>
      <c r="B243" s="195">
        <v>43192</v>
      </c>
      <c r="C243" s="195"/>
      <c r="D243" s="173" t="s">
        <v>711</v>
      </c>
      <c r="E243" s="168" t="s">
        <v>570</v>
      </c>
      <c r="F243" s="196">
        <v>478.5</v>
      </c>
      <c r="G243" s="168"/>
      <c r="H243" s="168">
        <v>442</v>
      </c>
      <c r="I243" s="169">
        <v>613</v>
      </c>
      <c r="J243" s="170" t="s">
        <v>712</v>
      </c>
      <c r="K243" s="171">
        <f>H243-F243</f>
        <v>-36.5</v>
      </c>
      <c r="L243" s="172">
        <f>K243/F243</f>
        <v>-7.6280041797283177E-2</v>
      </c>
      <c r="M243" s="168" t="s">
        <v>552</v>
      </c>
      <c r="N243" s="165">
        <v>43762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64">
        <v>112</v>
      </c>
      <c r="B244" s="165">
        <v>43194</v>
      </c>
      <c r="C244" s="165"/>
      <c r="D244" s="166" t="s">
        <v>713</v>
      </c>
      <c r="E244" s="167" t="s">
        <v>570</v>
      </c>
      <c r="F244" s="168">
        <f>141.5-7.3</f>
        <v>134.19999999999999</v>
      </c>
      <c r="G244" s="168"/>
      <c r="H244" s="169">
        <v>77</v>
      </c>
      <c r="I244" s="169">
        <v>180</v>
      </c>
      <c r="J244" s="170" t="s">
        <v>714</v>
      </c>
      <c r="K244" s="171">
        <f>H244-F244</f>
        <v>-57.199999999999989</v>
      </c>
      <c r="L244" s="172">
        <f>K244/F244</f>
        <v>-0.42622950819672129</v>
      </c>
      <c r="M244" s="168" t="s">
        <v>552</v>
      </c>
      <c r="N244" s="165">
        <v>43522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64">
        <v>113</v>
      </c>
      <c r="B245" s="165">
        <v>43209</v>
      </c>
      <c r="C245" s="165"/>
      <c r="D245" s="166" t="s">
        <v>715</v>
      </c>
      <c r="E245" s="167" t="s">
        <v>570</v>
      </c>
      <c r="F245" s="168">
        <v>430</v>
      </c>
      <c r="G245" s="168"/>
      <c r="H245" s="169">
        <v>220</v>
      </c>
      <c r="I245" s="169">
        <v>537</v>
      </c>
      <c r="J245" s="170" t="s">
        <v>716</v>
      </c>
      <c r="K245" s="171">
        <f>H245-F245</f>
        <v>-210</v>
      </c>
      <c r="L245" s="172">
        <f>K245/F245</f>
        <v>-0.48837209302325579</v>
      </c>
      <c r="M245" s="168" t="s">
        <v>552</v>
      </c>
      <c r="N245" s="165">
        <v>43252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114</v>
      </c>
      <c r="B246" s="186">
        <v>43220</v>
      </c>
      <c r="C246" s="186"/>
      <c r="D246" s="187" t="s">
        <v>373</v>
      </c>
      <c r="E246" s="188" t="s">
        <v>570</v>
      </c>
      <c r="F246" s="188">
        <v>153.5</v>
      </c>
      <c r="G246" s="188"/>
      <c r="H246" s="188">
        <v>196</v>
      </c>
      <c r="I246" s="190">
        <v>196</v>
      </c>
      <c r="J246" s="160" t="s">
        <v>717</v>
      </c>
      <c r="K246" s="161">
        <f>H246-F246</f>
        <v>42.5</v>
      </c>
      <c r="L246" s="162">
        <f>K246/F246</f>
        <v>0.27687296416938112</v>
      </c>
      <c r="M246" s="157" t="s">
        <v>540</v>
      </c>
      <c r="N246" s="163">
        <v>43605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64">
        <v>115</v>
      </c>
      <c r="B247" s="165">
        <v>43306</v>
      </c>
      <c r="C247" s="165"/>
      <c r="D247" s="166" t="s">
        <v>687</v>
      </c>
      <c r="E247" s="167" t="s">
        <v>570</v>
      </c>
      <c r="F247" s="168">
        <v>27.5</v>
      </c>
      <c r="G247" s="168"/>
      <c r="H247" s="169">
        <v>13.1</v>
      </c>
      <c r="I247" s="169">
        <v>60</v>
      </c>
      <c r="J247" s="170" t="s">
        <v>718</v>
      </c>
      <c r="K247" s="171">
        <v>-14.4</v>
      </c>
      <c r="L247" s="172">
        <v>-0.52363636363636401</v>
      </c>
      <c r="M247" s="168" t="s">
        <v>552</v>
      </c>
      <c r="N247" s="165">
        <v>43138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4">
        <v>116</v>
      </c>
      <c r="B248" s="195">
        <v>43318</v>
      </c>
      <c r="C248" s="195"/>
      <c r="D248" s="173" t="s">
        <v>719</v>
      </c>
      <c r="E248" s="168" t="s">
        <v>570</v>
      </c>
      <c r="F248" s="168">
        <v>148.5</v>
      </c>
      <c r="G248" s="168"/>
      <c r="H248" s="168">
        <v>102</v>
      </c>
      <c r="I248" s="169">
        <v>182</v>
      </c>
      <c r="J248" s="170" t="s">
        <v>720</v>
      </c>
      <c r="K248" s="171">
        <f>H248-F248</f>
        <v>-46.5</v>
      </c>
      <c r="L248" s="172">
        <f>K248/F248</f>
        <v>-0.31313131313131315</v>
      </c>
      <c r="M248" s="168" t="s">
        <v>552</v>
      </c>
      <c r="N248" s="165">
        <v>43661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4">
        <v>117</v>
      </c>
      <c r="B249" s="155">
        <v>43335</v>
      </c>
      <c r="C249" s="155"/>
      <c r="D249" s="156" t="s">
        <v>721</v>
      </c>
      <c r="E249" s="157" t="s">
        <v>570</v>
      </c>
      <c r="F249" s="188">
        <v>285</v>
      </c>
      <c r="G249" s="157"/>
      <c r="H249" s="157">
        <v>355</v>
      </c>
      <c r="I249" s="159">
        <v>364</v>
      </c>
      <c r="J249" s="160" t="s">
        <v>722</v>
      </c>
      <c r="K249" s="161">
        <v>70</v>
      </c>
      <c r="L249" s="162">
        <v>0.24561403508771901</v>
      </c>
      <c r="M249" s="157" t="s">
        <v>540</v>
      </c>
      <c r="N249" s="163">
        <v>43455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4">
        <v>118</v>
      </c>
      <c r="B250" s="155">
        <v>43341</v>
      </c>
      <c r="C250" s="155"/>
      <c r="D250" s="156" t="s">
        <v>361</v>
      </c>
      <c r="E250" s="157" t="s">
        <v>570</v>
      </c>
      <c r="F250" s="188">
        <v>525</v>
      </c>
      <c r="G250" s="157"/>
      <c r="H250" s="157">
        <v>585</v>
      </c>
      <c r="I250" s="159">
        <v>635</v>
      </c>
      <c r="J250" s="160" t="s">
        <v>723</v>
      </c>
      <c r="K250" s="161">
        <f t="shared" ref="K250:K267" si="124">H250-F250</f>
        <v>60</v>
      </c>
      <c r="L250" s="162">
        <f t="shared" ref="L250:L267" si="125">K250/F250</f>
        <v>0.11428571428571428</v>
      </c>
      <c r="M250" s="157" t="s">
        <v>540</v>
      </c>
      <c r="N250" s="163">
        <v>43662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4">
        <v>119</v>
      </c>
      <c r="B251" s="155">
        <v>43395</v>
      </c>
      <c r="C251" s="155"/>
      <c r="D251" s="156" t="s">
        <v>349</v>
      </c>
      <c r="E251" s="157" t="s">
        <v>570</v>
      </c>
      <c r="F251" s="188">
        <v>475</v>
      </c>
      <c r="G251" s="157"/>
      <c r="H251" s="157">
        <v>574</v>
      </c>
      <c r="I251" s="159">
        <v>570</v>
      </c>
      <c r="J251" s="160" t="s">
        <v>628</v>
      </c>
      <c r="K251" s="161">
        <f t="shared" si="124"/>
        <v>99</v>
      </c>
      <c r="L251" s="162">
        <f t="shared" si="125"/>
        <v>0.20842105263157895</v>
      </c>
      <c r="M251" s="157" t="s">
        <v>540</v>
      </c>
      <c r="N251" s="163">
        <v>43403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120</v>
      </c>
      <c r="B252" s="186">
        <v>43397</v>
      </c>
      <c r="C252" s="186"/>
      <c r="D252" s="187" t="s">
        <v>368</v>
      </c>
      <c r="E252" s="188" t="s">
        <v>570</v>
      </c>
      <c r="F252" s="188">
        <v>707.5</v>
      </c>
      <c r="G252" s="188"/>
      <c r="H252" s="188">
        <v>872</v>
      </c>
      <c r="I252" s="190">
        <v>872</v>
      </c>
      <c r="J252" s="191" t="s">
        <v>628</v>
      </c>
      <c r="K252" s="161">
        <f t="shared" si="124"/>
        <v>164.5</v>
      </c>
      <c r="L252" s="192">
        <f t="shared" si="125"/>
        <v>0.23250883392226149</v>
      </c>
      <c r="M252" s="188" t="s">
        <v>540</v>
      </c>
      <c r="N252" s="193">
        <v>43482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121</v>
      </c>
      <c r="B253" s="186">
        <v>43398</v>
      </c>
      <c r="C253" s="186"/>
      <c r="D253" s="187" t="s">
        <v>724</v>
      </c>
      <c r="E253" s="188" t="s">
        <v>570</v>
      </c>
      <c r="F253" s="188">
        <v>162</v>
      </c>
      <c r="G253" s="188"/>
      <c r="H253" s="188">
        <v>204</v>
      </c>
      <c r="I253" s="190">
        <v>209</v>
      </c>
      <c r="J253" s="191" t="s">
        <v>725</v>
      </c>
      <c r="K253" s="161">
        <f t="shared" si="124"/>
        <v>42</v>
      </c>
      <c r="L253" s="192">
        <f t="shared" si="125"/>
        <v>0.25925925925925924</v>
      </c>
      <c r="M253" s="188" t="s">
        <v>540</v>
      </c>
      <c r="N253" s="193">
        <v>43539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122</v>
      </c>
      <c r="B254" s="186">
        <v>43399</v>
      </c>
      <c r="C254" s="186"/>
      <c r="D254" s="187" t="s">
        <v>449</v>
      </c>
      <c r="E254" s="188" t="s">
        <v>570</v>
      </c>
      <c r="F254" s="188">
        <v>240</v>
      </c>
      <c r="G254" s="188"/>
      <c r="H254" s="188">
        <v>297</v>
      </c>
      <c r="I254" s="190">
        <v>297</v>
      </c>
      <c r="J254" s="191" t="s">
        <v>628</v>
      </c>
      <c r="K254" s="197">
        <f t="shared" si="124"/>
        <v>57</v>
      </c>
      <c r="L254" s="192">
        <f t="shared" si="125"/>
        <v>0.23749999999999999</v>
      </c>
      <c r="M254" s="188" t="s">
        <v>540</v>
      </c>
      <c r="N254" s="193">
        <v>43417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54">
        <v>123</v>
      </c>
      <c r="B255" s="155">
        <v>43439</v>
      </c>
      <c r="C255" s="155"/>
      <c r="D255" s="156" t="s">
        <v>726</v>
      </c>
      <c r="E255" s="157" t="s">
        <v>570</v>
      </c>
      <c r="F255" s="157">
        <v>202.5</v>
      </c>
      <c r="G255" s="157"/>
      <c r="H255" s="157">
        <v>255</v>
      </c>
      <c r="I255" s="159">
        <v>252</v>
      </c>
      <c r="J255" s="160" t="s">
        <v>628</v>
      </c>
      <c r="K255" s="161">
        <f t="shared" si="124"/>
        <v>52.5</v>
      </c>
      <c r="L255" s="162">
        <f t="shared" si="125"/>
        <v>0.25925925925925924</v>
      </c>
      <c r="M255" s="157" t="s">
        <v>540</v>
      </c>
      <c r="N255" s="163">
        <v>43542</v>
      </c>
      <c r="O255" s="1"/>
      <c r="P255" s="1"/>
      <c r="Q255" s="1"/>
      <c r="R255" s="6" t="s">
        <v>727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5">
        <v>124</v>
      </c>
      <c r="B256" s="186">
        <v>43465</v>
      </c>
      <c r="C256" s="155"/>
      <c r="D256" s="187" t="s">
        <v>396</v>
      </c>
      <c r="E256" s="188" t="s">
        <v>570</v>
      </c>
      <c r="F256" s="188">
        <v>710</v>
      </c>
      <c r="G256" s="188"/>
      <c r="H256" s="188">
        <v>866</v>
      </c>
      <c r="I256" s="190">
        <v>866</v>
      </c>
      <c r="J256" s="191" t="s">
        <v>628</v>
      </c>
      <c r="K256" s="161">
        <f t="shared" si="124"/>
        <v>156</v>
      </c>
      <c r="L256" s="162">
        <f t="shared" si="125"/>
        <v>0.21971830985915494</v>
      </c>
      <c r="M256" s="157" t="s">
        <v>540</v>
      </c>
      <c r="N256" s="163">
        <v>43553</v>
      </c>
      <c r="O256" s="1"/>
      <c r="P256" s="1"/>
      <c r="Q256" s="1"/>
      <c r="R256" s="6" t="s">
        <v>727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125</v>
      </c>
      <c r="B257" s="186">
        <v>43522</v>
      </c>
      <c r="C257" s="186"/>
      <c r="D257" s="187" t="s">
        <v>152</v>
      </c>
      <c r="E257" s="188" t="s">
        <v>570</v>
      </c>
      <c r="F257" s="188">
        <v>337.25</v>
      </c>
      <c r="G257" s="188"/>
      <c r="H257" s="188">
        <v>398.5</v>
      </c>
      <c r="I257" s="190">
        <v>411</v>
      </c>
      <c r="J257" s="160" t="s">
        <v>728</v>
      </c>
      <c r="K257" s="161">
        <f t="shared" si="124"/>
        <v>61.25</v>
      </c>
      <c r="L257" s="162">
        <f t="shared" si="125"/>
        <v>0.1816160118606375</v>
      </c>
      <c r="M257" s="157" t="s">
        <v>540</v>
      </c>
      <c r="N257" s="163">
        <v>43760</v>
      </c>
      <c r="O257" s="1"/>
      <c r="P257" s="1"/>
      <c r="Q257" s="1"/>
      <c r="R257" s="6" t="s">
        <v>727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8">
        <v>126</v>
      </c>
      <c r="B258" s="199">
        <v>43559</v>
      </c>
      <c r="C258" s="199"/>
      <c r="D258" s="200" t="s">
        <v>729</v>
      </c>
      <c r="E258" s="201" t="s">
        <v>570</v>
      </c>
      <c r="F258" s="201">
        <v>130</v>
      </c>
      <c r="G258" s="201"/>
      <c r="H258" s="201">
        <v>65</v>
      </c>
      <c r="I258" s="202">
        <v>158</v>
      </c>
      <c r="J258" s="170" t="s">
        <v>730</v>
      </c>
      <c r="K258" s="171">
        <f t="shared" si="124"/>
        <v>-65</v>
      </c>
      <c r="L258" s="172">
        <f t="shared" si="125"/>
        <v>-0.5</v>
      </c>
      <c r="M258" s="168" t="s">
        <v>552</v>
      </c>
      <c r="N258" s="165">
        <v>43726</v>
      </c>
      <c r="O258" s="1"/>
      <c r="P258" s="1"/>
      <c r="Q258" s="1"/>
      <c r="R258" s="6" t="s">
        <v>731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127</v>
      </c>
      <c r="B259" s="186">
        <v>43017</v>
      </c>
      <c r="C259" s="186"/>
      <c r="D259" s="187" t="s">
        <v>183</v>
      </c>
      <c r="E259" s="188" t="s">
        <v>570</v>
      </c>
      <c r="F259" s="188">
        <v>141.5</v>
      </c>
      <c r="G259" s="188"/>
      <c r="H259" s="188">
        <v>183.5</v>
      </c>
      <c r="I259" s="190">
        <v>210</v>
      </c>
      <c r="J259" s="160" t="s">
        <v>725</v>
      </c>
      <c r="K259" s="161">
        <f t="shared" si="124"/>
        <v>42</v>
      </c>
      <c r="L259" s="162">
        <f t="shared" si="125"/>
        <v>0.29681978798586572</v>
      </c>
      <c r="M259" s="157" t="s">
        <v>540</v>
      </c>
      <c r="N259" s="163">
        <v>43042</v>
      </c>
      <c r="O259" s="1"/>
      <c r="P259" s="1"/>
      <c r="Q259" s="1"/>
      <c r="R259" s="6" t="s">
        <v>731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8">
        <v>128</v>
      </c>
      <c r="B260" s="199">
        <v>43074</v>
      </c>
      <c r="C260" s="199"/>
      <c r="D260" s="200" t="s">
        <v>732</v>
      </c>
      <c r="E260" s="201" t="s">
        <v>570</v>
      </c>
      <c r="F260" s="196">
        <v>172</v>
      </c>
      <c r="G260" s="201"/>
      <c r="H260" s="201">
        <v>155.25</v>
      </c>
      <c r="I260" s="202">
        <v>230</v>
      </c>
      <c r="J260" s="170" t="s">
        <v>733</v>
      </c>
      <c r="K260" s="171">
        <f t="shared" si="124"/>
        <v>-16.75</v>
      </c>
      <c r="L260" s="172">
        <f t="shared" si="125"/>
        <v>-9.7383720930232565E-2</v>
      </c>
      <c r="M260" s="168" t="s">
        <v>552</v>
      </c>
      <c r="N260" s="165">
        <v>43787</v>
      </c>
      <c r="O260" s="1"/>
      <c r="P260" s="1"/>
      <c r="Q260" s="1"/>
      <c r="R260" s="6" t="s">
        <v>731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129</v>
      </c>
      <c r="B261" s="186">
        <v>43398</v>
      </c>
      <c r="C261" s="186"/>
      <c r="D261" s="187" t="s">
        <v>107</v>
      </c>
      <c r="E261" s="188" t="s">
        <v>570</v>
      </c>
      <c r="F261" s="188">
        <v>698.5</v>
      </c>
      <c r="G261" s="188"/>
      <c r="H261" s="188">
        <v>890</v>
      </c>
      <c r="I261" s="190">
        <v>890</v>
      </c>
      <c r="J261" s="160" t="s">
        <v>794</v>
      </c>
      <c r="K261" s="161">
        <f t="shared" si="124"/>
        <v>191.5</v>
      </c>
      <c r="L261" s="162">
        <f t="shared" si="125"/>
        <v>0.27415891195418757</v>
      </c>
      <c r="M261" s="157" t="s">
        <v>540</v>
      </c>
      <c r="N261" s="163">
        <v>44328</v>
      </c>
      <c r="O261" s="1"/>
      <c r="P261" s="1"/>
      <c r="Q261" s="1"/>
      <c r="R261" s="6" t="s">
        <v>727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130</v>
      </c>
      <c r="B262" s="186">
        <v>42877</v>
      </c>
      <c r="C262" s="186"/>
      <c r="D262" s="187" t="s">
        <v>360</v>
      </c>
      <c r="E262" s="188" t="s">
        <v>570</v>
      </c>
      <c r="F262" s="188">
        <v>127.6</v>
      </c>
      <c r="G262" s="188"/>
      <c r="H262" s="188">
        <v>138</v>
      </c>
      <c r="I262" s="190">
        <v>190</v>
      </c>
      <c r="J262" s="160" t="s">
        <v>734</v>
      </c>
      <c r="K262" s="161">
        <f t="shared" si="124"/>
        <v>10.400000000000006</v>
      </c>
      <c r="L262" s="162">
        <f t="shared" si="125"/>
        <v>8.1504702194357417E-2</v>
      </c>
      <c r="M262" s="157" t="s">
        <v>540</v>
      </c>
      <c r="N262" s="163">
        <v>43774</v>
      </c>
      <c r="O262" s="1"/>
      <c r="P262" s="1"/>
      <c r="Q262" s="1"/>
      <c r="R262" s="6" t="s">
        <v>731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131</v>
      </c>
      <c r="B263" s="186">
        <v>43158</v>
      </c>
      <c r="C263" s="186"/>
      <c r="D263" s="187" t="s">
        <v>735</v>
      </c>
      <c r="E263" s="188" t="s">
        <v>570</v>
      </c>
      <c r="F263" s="188">
        <v>317</v>
      </c>
      <c r="G263" s="188"/>
      <c r="H263" s="188">
        <v>382.5</v>
      </c>
      <c r="I263" s="190">
        <v>398</v>
      </c>
      <c r="J263" s="160" t="s">
        <v>736</v>
      </c>
      <c r="K263" s="161">
        <f t="shared" si="124"/>
        <v>65.5</v>
      </c>
      <c r="L263" s="162">
        <f t="shared" si="125"/>
        <v>0.20662460567823343</v>
      </c>
      <c r="M263" s="157" t="s">
        <v>540</v>
      </c>
      <c r="N263" s="163">
        <v>44238</v>
      </c>
      <c r="O263" s="1"/>
      <c r="P263" s="1"/>
      <c r="Q263" s="1"/>
      <c r="R263" s="6" t="s">
        <v>731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8">
        <v>132</v>
      </c>
      <c r="B264" s="199">
        <v>43164</v>
      </c>
      <c r="C264" s="199"/>
      <c r="D264" s="200" t="s">
        <v>144</v>
      </c>
      <c r="E264" s="201" t="s">
        <v>570</v>
      </c>
      <c r="F264" s="196">
        <f>510-14.4</f>
        <v>495.6</v>
      </c>
      <c r="G264" s="201"/>
      <c r="H264" s="201">
        <v>350</v>
      </c>
      <c r="I264" s="202">
        <v>672</v>
      </c>
      <c r="J264" s="170" t="s">
        <v>737</v>
      </c>
      <c r="K264" s="171">
        <f t="shared" si="124"/>
        <v>-145.60000000000002</v>
      </c>
      <c r="L264" s="172">
        <f t="shared" si="125"/>
        <v>-0.29378531073446329</v>
      </c>
      <c r="M264" s="168" t="s">
        <v>552</v>
      </c>
      <c r="N264" s="165">
        <v>43887</v>
      </c>
      <c r="O264" s="1"/>
      <c r="P264" s="1"/>
      <c r="Q264" s="1"/>
      <c r="R264" s="6" t="s">
        <v>727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8">
        <v>133</v>
      </c>
      <c r="B265" s="199">
        <v>43237</v>
      </c>
      <c r="C265" s="199"/>
      <c r="D265" s="200" t="s">
        <v>441</v>
      </c>
      <c r="E265" s="201" t="s">
        <v>570</v>
      </c>
      <c r="F265" s="196">
        <v>230.3</v>
      </c>
      <c r="G265" s="201"/>
      <c r="H265" s="201">
        <v>102.5</v>
      </c>
      <c r="I265" s="202">
        <v>348</v>
      </c>
      <c r="J265" s="170" t="s">
        <v>738</v>
      </c>
      <c r="K265" s="171">
        <f t="shared" si="124"/>
        <v>-127.80000000000001</v>
      </c>
      <c r="L265" s="172">
        <f t="shared" si="125"/>
        <v>-0.55492835432045162</v>
      </c>
      <c r="M265" s="168" t="s">
        <v>552</v>
      </c>
      <c r="N265" s="165">
        <v>43896</v>
      </c>
      <c r="O265" s="1"/>
      <c r="P265" s="1"/>
      <c r="Q265" s="1"/>
      <c r="R265" s="6" t="s">
        <v>727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134</v>
      </c>
      <c r="B266" s="186">
        <v>43258</v>
      </c>
      <c r="C266" s="186"/>
      <c r="D266" s="187" t="s">
        <v>413</v>
      </c>
      <c r="E266" s="188" t="s">
        <v>570</v>
      </c>
      <c r="F266" s="188">
        <f>342.5-5.1</f>
        <v>337.4</v>
      </c>
      <c r="G266" s="188"/>
      <c r="H266" s="188">
        <v>412.5</v>
      </c>
      <c r="I266" s="190">
        <v>439</v>
      </c>
      <c r="J266" s="160" t="s">
        <v>739</v>
      </c>
      <c r="K266" s="161">
        <f t="shared" si="124"/>
        <v>75.100000000000023</v>
      </c>
      <c r="L266" s="162">
        <f t="shared" si="125"/>
        <v>0.22258446947243635</v>
      </c>
      <c r="M266" s="157" t="s">
        <v>540</v>
      </c>
      <c r="N266" s="163">
        <v>44230</v>
      </c>
      <c r="O266" s="1"/>
      <c r="P266" s="1"/>
      <c r="Q266" s="1"/>
      <c r="R266" s="6" t="s">
        <v>731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9">
        <v>135</v>
      </c>
      <c r="B267" s="178">
        <v>43285</v>
      </c>
      <c r="C267" s="178"/>
      <c r="D267" s="179" t="s">
        <v>55</v>
      </c>
      <c r="E267" s="180" t="s">
        <v>570</v>
      </c>
      <c r="F267" s="180">
        <f>127.5-5.53</f>
        <v>121.97</v>
      </c>
      <c r="G267" s="181"/>
      <c r="H267" s="181">
        <v>122.5</v>
      </c>
      <c r="I267" s="181">
        <v>170</v>
      </c>
      <c r="J267" s="182" t="s">
        <v>766</v>
      </c>
      <c r="K267" s="183">
        <f t="shared" si="124"/>
        <v>0.53000000000000114</v>
      </c>
      <c r="L267" s="184">
        <f t="shared" si="125"/>
        <v>4.3453308190538747E-3</v>
      </c>
      <c r="M267" s="180" t="s">
        <v>661</v>
      </c>
      <c r="N267" s="178">
        <v>44431</v>
      </c>
      <c r="O267" s="1"/>
      <c r="P267" s="1"/>
      <c r="Q267" s="1"/>
      <c r="R267" s="6" t="s">
        <v>727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8">
        <v>136</v>
      </c>
      <c r="B268" s="199">
        <v>43294</v>
      </c>
      <c r="C268" s="199"/>
      <c r="D268" s="200" t="s">
        <v>351</v>
      </c>
      <c r="E268" s="201" t="s">
        <v>570</v>
      </c>
      <c r="F268" s="196">
        <v>46.5</v>
      </c>
      <c r="G268" s="201"/>
      <c r="H268" s="201">
        <v>17</v>
      </c>
      <c r="I268" s="202">
        <v>59</v>
      </c>
      <c r="J268" s="170" t="s">
        <v>740</v>
      </c>
      <c r="K268" s="171">
        <f t="shared" ref="K268:K276" si="126">H268-F268</f>
        <v>-29.5</v>
      </c>
      <c r="L268" s="172">
        <f t="shared" ref="L268:L276" si="127">K268/F268</f>
        <v>-0.63440860215053763</v>
      </c>
      <c r="M268" s="168" t="s">
        <v>552</v>
      </c>
      <c r="N268" s="165">
        <v>43887</v>
      </c>
      <c r="O268" s="1"/>
      <c r="P268" s="1"/>
      <c r="Q268" s="1"/>
      <c r="R268" s="6" t="s">
        <v>727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137</v>
      </c>
      <c r="B269" s="186">
        <v>43396</v>
      </c>
      <c r="C269" s="186"/>
      <c r="D269" s="187" t="s">
        <v>398</v>
      </c>
      <c r="E269" s="188" t="s">
        <v>570</v>
      </c>
      <c r="F269" s="188">
        <v>156.5</v>
      </c>
      <c r="G269" s="188"/>
      <c r="H269" s="188">
        <v>207.5</v>
      </c>
      <c r="I269" s="190">
        <v>191</v>
      </c>
      <c r="J269" s="160" t="s">
        <v>628</v>
      </c>
      <c r="K269" s="161">
        <f t="shared" si="126"/>
        <v>51</v>
      </c>
      <c r="L269" s="162">
        <f t="shared" si="127"/>
        <v>0.32587859424920129</v>
      </c>
      <c r="M269" s="157" t="s">
        <v>540</v>
      </c>
      <c r="N269" s="163">
        <v>44369</v>
      </c>
      <c r="O269" s="1"/>
      <c r="P269" s="1"/>
      <c r="Q269" s="1"/>
      <c r="R269" s="6" t="s">
        <v>727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138</v>
      </c>
      <c r="B270" s="186">
        <v>43439</v>
      </c>
      <c r="C270" s="186"/>
      <c r="D270" s="187" t="s">
        <v>316</v>
      </c>
      <c r="E270" s="188" t="s">
        <v>570</v>
      </c>
      <c r="F270" s="188">
        <v>259.5</v>
      </c>
      <c r="G270" s="188"/>
      <c r="H270" s="188">
        <v>320</v>
      </c>
      <c r="I270" s="190">
        <v>320</v>
      </c>
      <c r="J270" s="160" t="s">
        <v>628</v>
      </c>
      <c r="K270" s="161">
        <f t="shared" si="126"/>
        <v>60.5</v>
      </c>
      <c r="L270" s="162">
        <f t="shared" si="127"/>
        <v>0.23314065510597304</v>
      </c>
      <c r="M270" s="157" t="s">
        <v>540</v>
      </c>
      <c r="N270" s="163">
        <v>44323</v>
      </c>
      <c r="O270" s="1"/>
      <c r="P270" s="1"/>
      <c r="Q270" s="1"/>
      <c r="R270" s="6" t="s">
        <v>727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8">
        <v>139</v>
      </c>
      <c r="B271" s="199">
        <v>43439</v>
      </c>
      <c r="C271" s="199"/>
      <c r="D271" s="200" t="s">
        <v>741</v>
      </c>
      <c r="E271" s="201" t="s">
        <v>570</v>
      </c>
      <c r="F271" s="201">
        <v>715</v>
      </c>
      <c r="G271" s="201"/>
      <c r="H271" s="201">
        <v>445</v>
      </c>
      <c r="I271" s="202">
        <v>840</v>
      </c>
      <c r="J271" s="170" t="s">
        <v>742</v>
      </c>
      <c r="K271" s="171">
        <f t="shared" si="126"/>
        <v>-270</v>
      </c>
      <c r="L271" s="172">
        <f t="shared" si="127"/>
        <v>-0.3776223776223776</v>
      </c>
      <c r="M271" s="168" t="s">
        <v>552</v>
      </c>
      <c r="N271" s="165">
        <v>43800</v>
      </c>
      <c r="O271" s="1"/>
      <c r="P271" s="1"/>
      <c r="Q271" s="1"/>
      <c r="R271" s="6" t="s">
        <v>727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140</v>
      </c>
      <c r="B272" s="186">
        <v>43469</v>
      </c>
      <c r="C272" s="186"/>
      <c r="D272" s="187" t="s">
        <v>157</v>
      </c>
      <c r="E272" s="188" t="s">
        <v>570</v>
      </c>
      <c r="F272" s="188">
        <v>875</v>
      </c>
      <c r="G272" s="188"/>
      <c r="H272" s="188">
        <v>1165</v>
      </c>
      <c r="I272" s="190">
        <v>1185</v>
      </c>
      <c r="J272" s="160" t="s">
        <v>743</v>
      </c>
      <c r="K272" s="161">
        <f t="shared" si="126"/>
        <v>290</v>
      </c>
      <c r="L272" s="162">
        <f t="shared" si="127"/>
        <v>0.33142857142857141</v>
      </c>
      <c r="M272" s="157" t="s">
        <v>540</v>
      </c>
      <c r="N272" s="163">
        <v>43847</v>
      </c>
      <c r="O272" s="1"/>
      <c r="P272" s="1"/>
      <c r="Q272" s="1"/>
      <c r="R272" s="6" t="s">
        <v>727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141</v>
      </c>
      <c r="B273" s="186">
        <v>43559</v>
      </c>
      <c r="C273" s="186"/>
      <c r="D273" s="187" t="s">
        <v>332</v>
      </c>
      <c r="E273" s="188" t="s">
        <v>570</v>
      </c>
      <c r="F273" s="188">
        <f>387-14.63</f>
        <v>372.37</v>
      </c>
      <c r="G273" s="188"/>
      <c r="H273" s="188">
        <v>490</v>
      </c>
      <c r="I273" s="190">
        <v>490</v>
      </c>
      <c r="J273" s="160" t="s">
        <v>628</v>
      </c>
      <c r="K273" s="161">
        <f t="shared" si="126"/>
        <v>117.63</v>
      </c>
      <c r="L273" s="162">
        <f t="shared" si="127"/>
        <v>0.31589548030185027</v>
      </c>
      <c r="M273" s="157" t="s">
        <v>540</v>
      </c>
      <c r="N273" s="163">
        <v>43850</v>
      </c>
      <c r="O273" s="1"/>
      <c r="P273" s="1"/>
      <c r="Q273" s="1"/>
      <c r="R273" s="6" t="s">
        <v>727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8">
        <v>142</v>
      </c>
      <c r="B274" s="199">
        <v>43578</v>
      </c>
      <c r="C274" s="199"/>
      <c r="D274" s="200" t="s">
        <v>744</v>
      </c>
      <c r="E274" s="201" t="s">
        <v>542</v>
      </c>
      <c r="F274" s="201">
        <v>220</v>
      </c>
      <c r="G274" s="201"/>
      <c r="H274" s="201">
        <v>127.5</v>
      </c>
      <c r="I274" s="202">
        <v>284</v>
      </c>
      <c r="J274" s="170" t="s">
        <v>745</v>
      </c>
      <c r="K274" s="171">
        <f t="shared" si="126"/>
        <v>-92.5</v>
      </c>
      <c r="L274" s="172">
        <f t="shared" si="127"/>
        <v>-0.42045454545454547</v>
      </c>
      <c r="M274" s="168" t="s">
        <v>552</v>
      </c>
      <c r="N274" s="165">
        <v>43896</v>
      </c>
      <c r="O274" s="1"/>
      <c r="P274" s="1"/>
      <c r="Q274" s="1"/>
      <c r="R274" s="6" t="s">
        <v>727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143</v>
      </c>
      <c r="B275" s="186">
        <v>43622</v>
      </c>
      <c r="C275" s="186"/>
      <c r="D275" s="187" t="s">
        <v>450</v>
      </c>
      <c r="E275" s="188" t="s">
        <v>542</v>
      </c>
      <c r="F275" s="188">
        <v>332.8</v>
      </c>
      <c r="G275" s="188"/>
      <c r="H275" s="188">
        <v>405</v>
      </c>
      <c r="I275" s="190">
        <v>419</v>
      </c>
      <c r="J275" s="160" t="s">
        <v>746</v>
      </c>
      <c r="K275" s="161">
        <f t="shared" si="126"/>
        <v>72.199999999999989</v>
      </c>
      <c r="L275" s="162">
        <f t="shared" si="127"/>
        <v>0.21694711538461534</v>
      </c>
      <c r="M275" s="157" t="s">
        <v>540</v>
      </c>
      <c r="N275" s="163">
        <v>43860</v>
      </c>
      <c r="O275" s="1"/>
      <c r="P275" s="1"/>
      <c r="Q275" s="1"/>
      <c r="R275" s="6" t="s">
        <v>731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9">
        <v>144</v>
      </c>
      <c r="B276" s="178">
        <v>43641</v>
      </c>
      <c r="C276" s="178"/>
      <c r="D276" s="179" t="s">
        <v>150</v>
      </c>
      <c r="E276" s="180" t="s">
        <v>570</v>
      </c>
      <c r="F276" s="180">
        <v>386</v>
      </c>
      <c r="G276" s="181"/>
      <c r="H276" s="181">
        <v>395</v>
      </c>
      <c r="I276" s="181">
        <v>452</v>
      </c>
      <c r="J276" s="182" t="s">
        <v>747</v>
      </c>
      <c r="K276" s="183">
        <f t="shared" si="126"/>
        <v>9</v>
      </c>
      <c r="L276" s="184">
        <f t="shared" si="127"/>
        <v>2.3316062176165803E-2</v>
      </c>
      <c r="M276" s="180" t="s">
        <v>661</v>
      </c>
      <c r="N276" s="178">
        <v>43868</v>
      </c>
      <c r="O276" s="1"/>
      <c r="P276" s="1"/>
      <c r="Q276" s="1"/>
      <c r="R276" s="6" t="s">
        <v>731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9">
        <v>145</v>
      </c>
      <c r="B277" s="178">
        <v>43707</v>
      </c>
      <c r="C277" s="178"/>
      <c r="D277" s="179" t="s">
        <v>130</v>
      </c>
      <c r="E277" s="180" t="s">
        <v>570</v>
      </c>
      <c r="F277" s="180">
        <v>137.5</v>
      </c>
      <c r="G277" s="181"/>
      <c r="H277" s="181">
        <v>138.5</v>
      </c>
      <c r="I277" s="181">
        <v>190</v>
      </c>
      <c r="J277" s="182" t="s">
        <v>765</v>
      </c>
      <c r="K277" s="183">
        <f>H277-F277</f>
        <v>1</v>
      </c>
      <c r="L277" s="184">
        <f>K277/F277</f>
        <v>7.2727272727272727E-3</v>
      </c>
      <c r="M277" s="180" t="s">
        <v>661</v>
      </c>
      <c r="N277" s="178">
        <v>44432</v>
      </c>
      <c r="O277" s="1"/>
      <c r="P277" s="1"/>
      <c r="Q277" s="1"/>
      <c r="R277" s="6" t="s">
        <v>727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146</v>
      </c>
      <c r="B278" s="186">
        <v>43731</v>
      </c>
      <c r="C278" s="186"/>
      <c r="D278" s="187" t="s">
        <v>406</v>
      </c>
      <c r="E278" s="188" t="s">
        <v>570</v>
      </c>
      <c r="F278" s="188">
        <v>235</v>
      </c>
      <c r="G278" s="188"/>
      <c r="H278" s="188">
        <v>295</v>
      </c>
      <c r="I278" s="190">
        <v>296</v>
      </c>
      <c r="J278" s="160" t="s">
        <v>748</v>
      </c>
      <c r="K278" s="161">
        <f t="shared" ref="K278:K284" si="128">H278-F278</f>
        <v>60</v>
      </c>
      <c r="L278" s="162">
        <f t="shared" ref="L278:L284" si="129">K278/F278</f>
        <v>0.25531914893617019</v>
      </c>
      <c r="M278" s="157" t="s">
        <v>540</v>
      </c>
      <c r="N278" s="163">
        <v>43844</v>
      </c>
      <c r="O278" s="1"/>
      <c r="P278" s="1"/>
      <c r="Q278" s="1"/>
      <c r="R278" s="6" t="s">
        <v>731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147</v>
      </c>
      <c r="B279" s="186">
        <v>43752</v>
      </c>
      <c r="C279" s="186"/>
      <c r="D279" s="187" t="s">
        <v>749</v>
      </c>
      <c r="E279" s="188" t="s">
        <v>570</v>
      </c>
      <c r="F279" s="188">
        <v>277.5</v>
      </c>
      <c r="G279" s="188"/>
      <c r="H279" s="188">
        <v>333</v>
      </c>
      <c r="I279" s="190">
        <v>333</v>
      </c>
      <c r="J279" s="160" t="s">
        <v>750</v>
      </c>
      <c r="K279" s="161">
        <f t="shared" si="128"/>
        <v>55.5</v>
      </c>
      <c r="L279" s="162">
        <f t="shared" si="129"/>
        <v>0.2</v>
      </c>
      <c r="M279" s="157" t="s">
        <v>540</v>
      </c>
      <c r="N279" s="163">
        <v>43846</v>
      </c>
      <c r="O279" s="1"/>
      <c r="P279" s="1"/>
      <c r="Q279" s="1"/>
      <c r="R279" s="6" t="s">
        <v>727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5">
        <v>148</v>
      </c>
      <c r="B280" s="186">
        <v>43752</v>
      </c>
      <c r="C280" s="186"/>
      <c r="D280" s="187" t="s">
        <v>751</v>
      </c>
      <c r="E280" s="188" t="s">
        <v>570</v>
      </c>
      <c r="F280" s="188">
        <v>930</v>
      </c>
      <c r="G280" s="188"/>
      <c r="H280" s="188">
        <v>1165</v>
      </c>
      <c r="I280" s="190">
        <v>1200</v>
      </c>
      <c r="J280" s="160" t="s">
        <v>752</v>
      </c>
      <c r="K280" s="161">
        <f t="shared" si="128"/>
        <v>235</v>
      </c>
      <c r="L280" s="162">
        <f t="shared" si="129"/>
        <v>0.25268817204301075</v>
      </c>
      <c r="M280" s="157" t="s">
        <v>540</v>
      </c>
      <c r="N280" s="163">
        <v>43847</v>
      </c>
      <c r="O280" s="1"/>
      <c r="P280" s="1"/>
      <c r="Q280" s="1"/>
      <c r="R280" s="6" t="s">
        <v>731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149</v>
      </c>
      <c r="B281" s="186">
        <v>43753</v>
      </c>
      <c r="C281" s="186"/>
      <c r="D281" s="187" t="s">
        <v>753</v>
      </c>
      <c r="E281" s="188" t="s">
        <v>570</v>
      </c>
      <c r="F281" s="158">
        <v>111</v>
      </c>
      <c r="G281" s="188"/>
      <c r="H281" s="188">
        <v>141</v>
      </c>
      <c r="I281" s="190">
        <v>141</v>
      </c>
      <c r="J281" s="160" t="s">
        <v>555</v>
      </c>
      <c r="K281" s="161">
        <f t="shared" si="128"/>
        <v>30</v>
      </c>
      <c r="L281" s="162">
        <f t="shared" si="129"/>
        <v>0.27027027027027029</v>
      </c>
      <c r="M281" s="157" t="s">
        <v>540</v>
      </c>
      <c r="N281" s="163">
        <v>44328</v>
      </c>
      <c r="O281" s="1"/>
      <c r="P281" s="1"/>
      <c r="Q281" s="1"/>
      <c r="R281" s="6" t="s">
        <v>731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5">
        <v>150</v>
      </c>
      <c r="B282" s="186">
        <v>43753</v>
      </c>
      <c r="C282" s="186"/>
      <c r="D282" s="187" t="s">
        <v>754</v>
      </c>
      <c r="E282" s="188" t="s">
        <v>570</v>
      </c>
      <c r="F282" s="158">
        <v>296</v>
      </c>
      <c r="G282" s="188"/>
      <c r="H282" s="188">
        <v>370</v>
      </c>
      <c r="I282" s="190">
        <v>370</v>
      </c>
      <c r="J282" s="160" t="s">
        <v>628</v>
      </c>
      <c r="K282" s="161">
        <f t="shared" si="128"/>
        <v>74</v>
      </c>
      <c r="L282" s="162">
        <f t="shared" si="129"/>
        <v>0.25</v>
      </c>
      <c r="M282" s="157" t="s">
        <v>540</v>
      </c>
      <c r="N282" s="163">
        <v>43853</v>
      </c>
      <c r="O282" s="1"/>
      <c r="P282" s="1"/>
      <c r="Q282" s="1"/>
      <c r="R282" s="6" t="s">
        <v>731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151</v>
      </c>
      <c r="B283" s="186">
        <v>43754</v>
      </c>
      <c r="C283" s="186"/>
      <c r="D283" s="187" t="s">
        <v>755</v>
      </c>
      <c r="E283" s="188" t="s">
        <v>570</v>
      </c>
      <c r="F283" s="158">
        <v>300</v>
      </c>
      <c r="G283" s="188"/>
      <c r="H283" s="188">
        <v>382.5</v>
      </c>
      <c r="I283" s="190">
        <v>344</v>
      </c>
      <c r="J283" s="160" t="s">
        <v>798</v>
      </c>
      <c r="K283" s="161">
        <f t="shared" si="128"/>
        <v>82.5</v>
      </c>
      <c r="L283" s="162">
        <f t="shared" si="129"/>
        <v>0.27500000000000002</v>
      </c>
      <c r="M283" s="157" t="s">
        <v>540</v>
      </c>
      <c r="N283" s="163">
        <v>44238</v>
      </c>
      <c r="O283" s="1"/>
      <c r="P283" s="1"/>
      <c r="Q283" s="1"/>
      <c r="R283" s="6" t="s">
        <v>731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152</v>
      </c>
      <c r="B284" s="186">
        <v>43832</v>
      </c>
      <c r="C284" s="186"/>
      <c r="D284" s="187" t="s">
        <v>756</v>
      </c>
      <c r="E284" s="188" t="s">
        <v>570</v>
      </c>
      <c r="F284" s="158">
        <v>495</v>
      </c>
      <c r="G284" s="188"/>
      <c r="H284" s="188">
        <v>595</v>
      </c>
      <c r="I284" s="190">
        <v>590</v>
      </c>
      <c r="J284" s="160" t="s">
        <v>797</v>
      </c>
      <c r="K284" s="161">
        <f t="shared" si="128"/>
        <v>100</v>
      </c>
      <c r="L284" s="162">
        <f t="shared" si="129"/>
        <v>0.20202020202020202</v>
      </c>
      <c r="M284" s="157" t="s">
        <v>540</v>
      </c>
      <c r="N284" s="163">
        <v>44589</v>
      </c>
      <c r="O284" s="1"/>
      <c r="P284" s="1"/>
      <c r="Q284" s="1"/>
      <c r="R284" s="6" t="s">
        <v>731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5">
        <v>153</v>
      </c>
      <c r="B285" s="186">
        <v>43966</v>
      </c>
      <c r="C285" s="186"/>
      <c r="D285" s="187" t="s">
        <v>71</v>
      </c>
      <c r="E285" s="188" t="s">
        <v>570</v>
      </c>
      <c r="F285" s="158">
        <v>67.5</v>
      </c>
      <c r="G285" s="188"/>
      <c r="H285" s="188">
        <v>86</v>
      </c>
      <c r="I285" s="190">
        <v>86</v>
      </c>
      <c r="J285" s="160" t="s">
        <v>757</v>
      </c>
      <c r="K285" s="161">
        <f t="shared" ref="K285:K293" si="130">H285-F285</f>
        <v>18.5</v>
      </c>
      <c r="L285" s="162">
        <f t="shared" ref="L285:L293" si="131">K285/F285</f>
        <v>0.27407407407407408</v>
      </c>
      <c r="M285" s="157" t="s">
        <v>540</v>
      </c>
      <c r="N285" s="163">
        <v>44008</v>
      </c>
      <c r="O285" s="1"/>
      <c r="P285" s="1"/>
      <c r="Q285" s="1"/>
      <c r="R285" s="6" t="s">
        <v>731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5">
        <v>154</v>
      </c>
      <c r="B286" s="186">
        <v>44035</v>
      </c>
      <c r="C286" s="186"/>
      <c r="D286" s="187" t="s">
        <v>449</v>
      </c>
      <c r="E286" s="188" t="s">
        <v>570</v>
      </c>
      <c r="F286" s="158">
        <v>231</v>
      </c>
      <c r="G286" s="188"/>
      <c r="H286" s="188">
        <v>281</v>
      </c>
      <c r="I286" s="190">
        <v>281</v>
      </c>
      <c r="J286" s="160" t="s">
        <v>628</v>
      </c>
      <c r="K286" s="161">
        <f t="shared" si="130"/>
        <v>50</v>
      </c>
      <c r="L286" s="162">
        <f t="shared" si="131"/>
        <v>0.21645021645021645</v>
      </c>
      <c r="M286" s="157" t="s">
        <v>540</v>
      </c>
      <c r="N286" s="163">
        <v>44358</v>
      </c>
      <c r="O286" s="1"/>
      <c r="P286" s="1"/>
      <c r="Q286" s="1"/>
      <c r="R286" s="6" t="s">
        <v>731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5">
        <v>155</v>
      </c>
      <c r="B287" s="186">
        <v>44092</v>
      </c>
      <c r="C287" s="186"/>
      <c r="D287" s="187" t="s">
        <v>389</v>
      </c>
      <c r="E287" s="188" t="s">
        <v>570</v>
      </c>
      <c r="F287" s="188">
        <v>206</v>
      </c>
      <c r="G287" s="188"/>
      <c r="H287" s="188">
        <v>248</v>
      </c>
      <c r="I287" s="190">
        <v>248</v>
      </c>
      <c r="J287" s="160" t="s">
        <v>628</v>
      </c>
      <c r="K287" s="161">
        <f t="shared" si="130"/>
        <v>42</v>
      </c>
      <c r="L287" s="162">
        <f t="shared" si="131"/>
        <v>0.20388349514563106</v>
      </c>
      <c r="M287" s="157" t="s">
        <v>540</v>
      </c>
      <c r="N287" s="163">
        <v>44214</v>
      </c>
      <c r="O287" s="1"/>
      <c r="P287" s="1"/>
      <c r="Q287" s="1"/>
      <c r="R287" s="6" t="s">
        <v>731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5">
        <v>156</v>
      </c>
      <c r="B288" s="186">
        <v>44140</v>
      </c>
      <c r="C288" s="186"/>
      <c r="D288" s="187" t="s">
        <v>389</v>
      </c>
      <c r="E288" s="188" t="s">
        <v>570</v>
      </c>
      <c r="F288" s="188">
        <v>182.5</v>
      </c>
      <c r="G288" s="188"/>
      <c r="H288" s="188">
        <v>248</v>
      </c>
      <c r="I288" s="190">
        <v>248</v>
      </c>
      <c r="J288" s="160" t="s">
        <v>628</v>
      </c>
      <c r="K288" s="161">
        <f t="shared" si="130"/>
        <v>65.5</v>
      </c>
      <c r="L288" s="162">
        <f t="shared" si="131"/>
        <v>0.35890410958904112</v>
      </c>
      <c r="M288" s="157" t="s">
        <v>540</v>
      </c>
      <c r="N288" s="163">
        <v>44214</v>
      </c>
      <c r="O288" s="1"/>
      <c r="P288" s="1"/>
      <c r="Q288" s="1"/>
      <c r="R288" s="6" t="s">
        <v>731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5">
        <v>157</v>
      </c>
      <c r="B289" s="186">
        <v>44140</v>
      </c>
      <c r="C289" s="186"/>
      <c r="D289" s="187" t="s">
        <v>316</v>
      </c>
      <c r="E289" s="188" t="s">
        <v>570</v>
      </c>
      <c r="F289" s="188">
        <v>247.5</v>
      </c>
      <c r="G289" s="188"/>
      <c r="H289" s="188">
        <v>320</v>
      </c>
      <c r="I289" s="190">
        <v>320</v>
      </c>
      <c r="J289" s="160" t="s">
        <v>628</v>
      </c>
      <c r="K289" s="161">
        <f t="shared" si="130"/>
        <v>72.5</v>
      </c>
      <c r="L289" s="162">
        <f t="shared" si="131"/>
        <v>0.29292929292929293</v>
      </c>
      <c r="M289" s="157" t="s">
        <v>540</v>
      </c>
      <c r="N289" s="163">
        <v>44323</v>
      </c>
      <c r="O289" s="1"/>
      <c r="P289" s="1"/>
      <c r="Q289" s="1"/>
      <c r="R289" s="6" t="s">
        <v>731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5">
        <v>158</v>
      </c>
      <c r="B290" s="186">
        <v>44140</v>
      </c>
      <c r="C290" s="186"/>
      <c r="D290" s="187" t="s">
        <v>269</v>
      </c>
      <c r="E290" s="188" t="s">
        <v>570</v>
      </c>
      <c r="F290" s="158">
        <v>925</v>
      </c>
      <c r="G290" s="188"/>
      <c r="H290" s="188">
        <v>1095</v>
      </c>
      <c r="I290" s="190">
        <v>1093</v>
      </c>
      <c r="J290" s="160" t="s">
        <v>758</v>
      </c>
      <c r="K290" s="161">
        <f t="shared" si="130"/>
        <v>170</v>
      </c>
      <c r="L290" s="162">
        <f t="shared" si="131"/>
        <v>0.18378378378378379</v>
      </c>
      <c r="M290" s="157" t="s">
        <v>540</v>
      </c>
      <c r="N290" s="163">
        <v>44201</v>
      </c>
      <c r="O290" s="1"/>
      <c r="P290" s="1"/>
      <c r="Q290" s="1"/>
      <c r="R290" s="6" t="s">
        <v>731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5">
        <v>159</v>
      </c>
      <c r="B291" s="186">
        <v>44140</v>
      </c>
      <c r="C291" s="186"/>
      <c r="D291" s="187" t="s">
        <v>332</v>
      </c>
      <c r="E291" s="188" t="s">
        <v>570</v>
      </c>
      <c r="F291" s="158">
        <v>332.5</v>
      </c>
      <c r="G291" s="188"/>
      <c r="H291" s="188">
        <v>393</v>
      </c>
      <c r="I291" s="190">
        <v>406</v>
      </c>
      <c r="J291" s="160" t="s">
        <v>759</v>
      </c>
      <c r="K291" s="161">
        <f t="shared" si="130"/>
        <v>60.5</v>
      </c>
      <c r="L291" s="162">
        <f t="shared" si="131"/>
        <v>0.18195488721804512</v>
      </c>
      <c r="M291" s="157" t="s">
        <v>540</v>
      </c>
      <c r="N291" s="163">
        <v>44256</v>
      </c>
      <c r="O291" s="1"/>
      <c r="P291" s="1"/>
      <c r="Q291" s="1"/>
      <c r="R291" s="6" t="s">
        <v>731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5">
        <v>160</v>
      </c>
      <c r="B292" s="186">
        <v>44141</v>
      </c>
      <c r="C292" s="186"/>
      <c r="D292" s="187" t="s">
        <v>449</v>
      </c>
      <c r="E292" s="188" t="s">
        <v>570</v>
      </c>
      <c r="F292" s="158">
        <v>231</v>
      </c>
      <c r="G292" s="188"/>
      <c r="H292" s="188">
        <v>281</v>
      </c>
      <c r="I292" s="190">
        <v>281</v>
      </c>
      <c r="J292" s="160" t="s">
        <v>628</v>
      </c>
      <c r="K292" s="161">
        <f t="shared" si="130"/>
        <v>50</v>
      </c>
      <c r="L292" s="162">
        <f t="shared" si="131"/>
        <v>0.21645021645021645</v>
      </c>
      <c r="M292" s="157" t="s">
        <v>540</v>
      </c>
      <c r="N292" s="163">
        <v>44358</v>
      </c>
      <c r="O292" s="1"/>
      <c r="P292" s="1"/>
      <c r="Q292" s="1"/>
      <c r="R292" s="6" t="s">
        <v>731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5">
        <v>161</v>
      </c>
      <c r="B293" s="186">
        <v>44187</v>
      </c>
      <c r="C293" s="186"/>
      <c r="D293" s="187" t="s">
        <v>425</v>
      </c>
      <c r="E293" s="188" t="s">
        <v>570</v>
      </c>
      <c r="F293" s="158">
        <v>190</v>
      </c>
      <c r="G293" s="188"/>
      <c r="H293" s="188">
        <v>239</v>
      </c>
      <c r="I293" s="190">
        <v>239</v>
      </c>
      <c r="J293" s="160" t="s">
        <v>851</v>
      </c>
      <c r="K293" s="161">
        <f t="shared" si="130"/>
        <v>49</v>
      </c>
      <c r="L293" s="162">
        <f t="shared" si="131"/>
        <v>0.25789473684210529</v>
      </c>
      <c r="M293" s="157" t="s">
        <v>540</v>
      </c>
      <c r="N293" s="163">
        <v>44844</v>
      </c>
      <c r="O293" s="1"/>
      <c r="P293" s="1"/>
      <c r="Q293" s="1"/>
      <c r="R293" s="6" t="s">
        <v>731</v>
      </c>
    </row>
    <row r="294" spans="1:26" ht="12.75" customHeight="1">
      <c r="A294" s="185">
        <v>162</v>
      </c>
      <c r="B294" s="186">
        <v>44258</v>
      </c>
      <c r="C294" s="186"/>
      <c r="D294" s="187" t="s">
        <v>756</v>
      </c>
      <c r="E294" s="188" t="s">
        <v>570</v>
      </c>
      <c r="F294" s="158">
        <v>495</v>
      </c>
      <c r="G294" s="188"/>
      <c r="H294" s="188">
        <v>595</v>
      </c>
      <c r="I294" s="190">
        <v>590</v>
      </c>
      <c r="J294" s="160" t="s">
        <v>797</v>
      </c>
      <c r="K294" s="161">
        <f t="shared" ref="K294:K301" si="132">H294-F294</f>
        <v>100</v>
      </c>
      <c r="L294" s="162">
        <f t="shared" ref="L294:L301" si="133">K294/F294</f>
        <v>0.20202020202020202</v>
      </c>
      <c r="M294" s="157" t="s">
        <v>540</v>
      </c>
      <c r="N294" s="163">
        <v>44589</v>
      </c>
      <c r="O294" s="1"/>
      <c r="P294" s="1"/>
      <c r="R294" s="6" t="s">
        <v>731</v>
      </c>
    </row>
    <row r="295" spans="1:26" ht="12.75" customHeight="1">
      <c r="A295" s="185">
        <v>163</v>
      </c>
      <c r="B295" s="186">
        <v>44274</v>
      </c>
      <c r="C295" s="186"/>
      <c r="D295" s="187" t="s">
        <v>332</v>
      </c>
      <c r="E295" s="188" t="s">
        <v>570</v>
      </c>
      <c r="F295" s="158">
        <v>355</v>
      </c>
      <c r="G295" s="188"/>
      <c r="H295" s="188">
        <v>422.5</v>
      </c>
      <c r="I295" s="190">
        <v>420</v>
      </c>
      <c r="J295" s="160" t="s">
        <v>760</v>
      </c>
      <c r="K295" s="161">
        <f t="shared" si="132"/>
        <v>67.5</v>
      </c>
      <c r="L295" s="162">
        <f t="shared" si="133"/>
        <v>0.19014084507042253</v>
      </c>
      <c r="M295" s="157" t="s">
        <v>540</v>
      </c>
      <c r="N295" s="163">
        <v>44361</v>
      </c>
      <c r="O295" s="1"/>
      <c r="R295" s="203" t="s">
        <v>731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5">
        <v>164</v>
      </c>
      <c r="B296" s="186">
        <v>44295</v>
      </c>
      <c r="C296" s="186"/>
      <c r="D296" s="187" t="s">
        <v>761</v>
      </c>
      <c r="E296" s="188" t="s">
        <v>570</v>
      </c>
      <c r="F296" s="158">
        <v>555</v>
      </c>
      <c r="G296" s="188"/>
      <c r="H296" s="188">
        <v>663</v>
      </c>
      <c r="I296" s="190">
        <v>663</v>
      </c>
      <c r="J296" s="160" t="s">
        <v>762</v>
      </c>
      <c r="K296" s="161">
        <f t="shared" si="132"/>
        <v>108</v>
      </c>
      <c r="L296" s="162">
        <f t="shared" si="133"/>
        <v>0.19459459459459461</v>
      </c>
      <c r="M296" s="157" t="s">
        <v>540</v>
      </c>
      <c r="N296" s="163">
        <v>44321</v>
      </c>
      <c r="O296" s="1"/>
      <c r="P296" s="1"/>
      <c r="Q296" s="1"/>
      <c r="R296" s="203" t="s">
        <v>731</v>
      </c>
    </row>
    <row r="297" spans="1:26" ht="12.75" customHeight="1">
      <c r="A297" s="185">
        <v>165</v>
      </c>
      <c r="B297" s="186">
        <v>44308</v>
      </c>
      <c r="C297" s="186"/>
      <c r="D297" s="187" t="s">
        <v>360</v>
      </c>
      <c r="E297" s="188" t="s">
        <v>570</v>
      </c>
      <c r="F297" s="158">
        <v>126.5</v>
      </c>
      <c r="G297" s="188"/>
      <c r="H297" s="188">
        <v>155</v>
      </c>
      <c r="I297" s="190">
        <v>155</v>
      </c>
      <c r="J297" s="160" t="s">
        <v>628</v>
      </c>
      <c r="K297" s="161">
        <f t="shared" si="132"/>
        <v>28.5</v>
      </c>
      <c r="L297" s="162">
        <f t="shared" si="133"/>
        <v>0.22529644268774704</v>
      </c>
      <c r="M297" s="157" t="s">
        <v>540</v>
      </c>
      <c r="N297" s="163">
        <v>44362</v>
      </c>
      <c r="O297" s="1"/>
      <c r="R297" s="203" t="s">
        <v>731</v>
      </c>
    </row>
    <row r="298" spans="1:26" ht="12.75" customHeight="1">
      <c r="A298" s="230">
        <v>166</v>
      </c>
      <c r="B298" s="231">
        <v>44368</v>
      </c>
      <c r="C298" s="231"/>
      <c r="D298" s="232" t="s">
        <v>377</v>
      </c>
      <c r="E298" s="233" t="s">
        <v>570</v>
      </c>
      <c r="F298" s="234">
        <v>287.5</v>
      </c>
      <c r="G298" s="233"/>
      <c r="H298" s="233">
        <v>245</v>
      </c>
      <c r="I298" s="235">
        <v>344</v>
      </c>
      <c r="J298" s="170" t="s">
        <v>792</v>
      </c>
      <c r="K298" s="171">
        <f t="shared" si="132"/>
        <v>-42.5</v>
      </c>
      <c r="L298" s="172">
        <f t="shared" si="133"/>
        <v>-0.14782608695652175</v>
      </c>
      <c r="M298" s="168" t="s">
        <v>552</v>
      </c>
      <c r="N298" s="165">
        <v>44508</v>
      </c>
      <c r="O298" s="1"/>
      <c r="R298" s="203" t="s">
        <v>731</v>
      </c>
    </row>
    <row r="299" spans="1:26" ht="12.75" customHeight="1">
      <c r="A299" s="185">
        <v>167</v>
      </c>
      <c r="B299" s="186">
        <v>44368</v>
      </c>
      <c r="C299" s="186"/>
      <c r="D299" s="187" t="s">
        <v>449</v>
      </c>
      <c r="E299" s="188" t="s">
        <v>570</v>
      </c>
      <c r="F299" s="158">
        <v>241</v>
      </c>
      <c r="G299" s="188"/>
      <c r="H299" s="188">
        <v>298</v>
      </c>
      <c r="I299" s="190">
        <v>320</v>
      </c>
      <c r="J299" s="160" t="s">
        <v>628</v>
      </c>
      <c r="K299" s="161">
        <f t="shared" si="132"/>
        <v>57</v>
      </c>
      <c r="L299" s="162">
        <f t="shared" si="133"/>
        <v>0.23651452282157676</v>
      </c>
      <c r="M299" s="157" t="s">
        <v>540</v>
      </c>
      <c r="N299" s="163">
        <v>44802</v>
      </c>
      <c r="O299" s="41"/>
      <c r="R299" s="203" t="s">
        <v>731</v>
      </c>
    </row>
    <row r="300" spans="1:26" ht="12.75" customHeight="1">
      <c r="A300" s="185">
        <v>168</v>
      </c>
      <c r="B300" s="186">
        <v>44406</v>
      </c>
      <c r="C300" s="186"/>
      <c r="D300" s="187" t="s">
        <v>360</v>
      </c>
      <c r="E300" s="188" t="s">
        <v>570</v>
      </c>
      <c r="F300" s="158">
        <v>162.5</v>
      </c>
      <c r="G300" s="188"/>
      <c r="H300" s="188">
        <v>200</v>
      </c>
      <c r="I300" s="190">
        <v>200</v>
      </c>
      <c r="J300" s="160" t="s">
        <v>628</v>
      </c>
      <c r="K300" s="161">
        <f t="shared" si="132"/>
        <v>37.5</v>
      </c>
      <c r="L300" s="162">
        <f t="shared" si="133"/>
        <v>0.23076923076923078</v>
      </c>
      <c r="M300" s="157" t="s">
        <v>540</v>
      </c>
      <c r="N300" s="163">
        <v>44802</v>
      </c>
      <c r="O300" s="1"/>
      <c r="R300" s="203" t="s">
        <v>731</v>
      </c>
    </row>
    <row r="301" spans="1:26" ht="12.75" customHeight="1">
      <c r="A301" s="185">
        <v>169</v>
      </c>
      <c r="B301" s="186">
        <v>44462</v>
      </c>
      <c r="C301" s="186"/>
      <c r="D301" s="187" t="s">
        <v>767</v>
      </c>
      <c r="E301" s="188" t="s">
        <v>570</v>
      </c>
      <c r="F301" s="158">
        <v>1235</v>
      </c>
      <c r="G301" s="188"/>
      <c r="H301" s="188">
        <v>1505</v>
      </c>
      <c r="I301" s="190">
        <v>1500</v>
      </c>
      <c r="J301" s="160" t="s">
        <v>628</v>
      </c>
      <c r="K301" s="161">
        <f t="shared" si="132"/>
        <v>270</v>
      </c>
      <c r="L301" s="162">
        <f t="shared" si="133"/>
        <v>0.21862348178137653</v>
      </c>
      <c r="M301" s="157" t="s">
        <v>540</v>
      </c>
      <c r="N301" s="163">
        <v>44564</v>
      </c>
      <c r="O301" s="1"/>
      <c r="R301" s="203" t="s">
        <v>731</v>
      </c>
    </row>
    <row r="302" spans="1:26" ht="12.75" customHeight="1">
      <c r="A302" s="215">
        <v>170</v>
      </c>
      <c r="B302" s="216">
        <v>44480</v>
      </c>
      <c r="C302" s="216"/>
      <c r="D302" s="217" t="s">
        <v>769</v>
      </c>
      <c r="E302" s="218" t="s">
        <v>570</v>
      </c>
      <c r="F302" s="219" t="s">
        <v>772</v>
      </c>
      <c r="G302" s="218"/>
      <c r="H302" s="218"/>
      <c r="I302" s="218">
        <v>145</v>
      </c>
      <c r="J302" s="220" t="s">
        <v>543</v>
      </c>
      <c r="K302" s="215"/>
      <c r="L302" s="216"/>
      <c r="M302" s="216"/>
      <c r="N302" s="217"/>
      <c r="O302" s="41"/>
      <c r="R302" s="203" t="s">
        <v>731</v>
      </c>
    </row>
    <row r="303" spans="1:26" ht="12.75" customHeight="1">
      <c r="A303" s="221">
        <v>171</v>
      </c>
      <c r="B303" s="222">
        <v>44481</v>
      </c>
      <c r="C303" s="222"/>
      <c r="D303" s="223" t="s">
        <v>258</v>
      </c>
      <c r="E303" s="224" t="s">
        <v>570</v>
      </c>
      <c r="F303" s="225" t="s">
        <v>771</v>
      </c>
      <c r="G303" s="224"/>
      <c r="H303" s="224"/>
      <c r="I303" s="224">
        <v>380</v>
      </c>
      <c r="J303" s="226" t="s">
        <v>543</v>
      </c>
      <c r="K303" s="221"/>
      <c r="L303" s="222"/>
      <c r="M303" s="222"/>
      <c r="N303" s="223"/>
      <c r="O303" s="41"/>
      <c r="R303" s="203" t="s">
        <v>731</v>
      </c>
    </row>
    <row r="304" spans="1:26" ht="12.75" customHeight="1">
      <c r="A304" s="185">
        <v>172</v>
      </c>
      <c r="B304" s="186">
        <v>44481</v>
      </c>
      <c r="C304" s="186"/>
      <c r="D304" s="187" t="s">
        <v>384</v>
      </c>
      <c r="E304" s="188" t="s">
        <v>570</v>
      </c>
      <c r="F304" s="158">
        <v>45.5</v>
      </c>
      <c r="G304" s="188"/>
      <c r="H304" s="188">
        <v>56.5</v>
      </c>
      <c r="I304" s="190">
        <v>56</v>
      </c>
      <c r="J304" s="160" t="s">
        <v>887</v>
      </c>
      <c r="K304" s="161">
        <f>H304-F304</f>
        <v>11</v>
      </c>
      <c r="L304" s="162">
        <f>K304/F304</f>
        <v>0.24175824175824176</v>
      </c>
      <c r="M304" s="157" t="s">
        <v>540</v>
      </c>
      <c r="N304" s="163">
        <v>44881</v>
      </c>
      <c r="O304" s="41"/>
      <c r="R304" s="203"/>
    </row>
    <row r="305" spans="1:18" ht="12.75" customHeight="1">
      <c r="A305" s="185">
        <v>173</v>
      </c>
      <c r="B305" s="186">
        <v>44551</v>
      </c>
      <c r="C305" s="186"/>
      <c r="D305" s="187" t="s">
        <v>118</v>
      </c>
      <c r="E305" s="188" t="s">
        <v>570</v>
      </c>
      <c r="F305" s="158">
        <v>2300</v>
      </c>
      <c r="G305" s="188"/>
      <c r="H305" s="188">
        <f>(2820+2200)/2</f>
        <v>2510</v>
      </c>
      <c r="I305" s="190">
        <v>3000</v>
      </c>
      <c r="J305" s="160" t="s">
        <v>805</v>
      </c>
      <c r="K305" s="161">
        <f>H305-F305</f>
        <v>210</v>
      </c>
      <c r="L305" s="162">
        <f>K305/F305</f>
        <v>9.1304347826086957E-2</v>
      </c>
      <c r="M305" s="157" t="s">
        <v>540</v>
      </c>
      <c r="N305" s="163">
        <v>44649</v>
      </c>
      <c r="O305" s="1"/>
      <c r="R305" s="203"/>
    </row>
    <row r="306" spans="1:18" ht="12.75" customHeight="1">
      <c r="A306" s="227">
        <v>174</v>
      </c>
      <c r="B306" s="222">
        <v>44606</v>
      </c>
      <c r="C306" s="227"/>
      <c r="D306" s="227" t="s">
        <v>404</v>
      </c>
      <c r="E306" s="224" t="s">
        <v>570</v>
      </c>
      <c r="F306" s="224" t="s">
        <v>800</v>
      </c>
      <c r="G306" s="224"/>
      <c r="H306" s="224"/>
      <c r="I306" s="224">
        <v>764</v>
      </c>
      <c r="J306" s="224" t="s">
        <v>543</v>
      </c>
      <c r="K306" s="224"/>
      <c r="L306" s="224"/>
      <c r="M306" s="224"/>
      <c r="N306" s="227"/>
      <c r="O306" s="41"/>
      <c r="R306" s="203"/>
    </row>
    <row r="307" spans="1:18" ht="12.75" customHeight="1">
      <c r="A307" s="185">
        <v>175</v>
      </c>
      <c r="B307" s="186">
        <v>44613</v>
      </c>
      <c r="C307" s="186"/>
      <c r="D307" s="187" t="s">
        <v>767</v>
      </c>
      <c r="E307" s="188" t="s">
        <v>570</v>
      </c>
      <c r="F307" s="158">
        <v>1255</v>
      </c>
      <c r="G307" s="188"/>
      <c r="H307" s="188">
        <v>1515</v>
      </c>
      <c r="I307" s="190">
        <v>1510</v>
      </c>
      <c r="J307" s="160" t="s">
        <v>628</v>
      </c>
      <c r="K307" s="161">
        <f>H307-F307</f>
        <v>260</v>
      </c>
      <c r="L307" s="162">
        <f>K307/F307</f>
        <v>0.20717131474103587</v>
      </c>
      <c r="M307" s="157" t="s">
        <v>540</v>
      </c>
      <c r="N307" s="163">
        <v>44834</v>
      </c>
      <c r="O307" s="41"/>
      <c r="R307" s="203"/>
    </row>
    <row r="308" spans="1:18" ht="12.75" customHeight="1">
      <c r="A308">
        <v>176</v>
      </c>
      <c r="B308" s="222">
        <v>44670</v>
      </c>
      <c r="C308" s="222"/>
      <c r="D308" s="227" t="s">
        <v>505</v>
      </c>
      <c r="E308" s="260" t="s">
        <v>570</v>
      </c>
      <c r="F308" s="224" t="s">
        <v>807</v>
      </c>
      <c r="G308" s="224"/>
      <c r="H308" s="224"/>
      <c r="I308" s="224">
        <v>553</v>
      </c>
      <c r="J308" s="224" t="s">
        <v>543</v>
      </c>
      <c r="K308" s="224"/>
      <c r="L308" s="224"/>
      <c r="M308" s="224"/>
      <c r="N308" s="224"/>
      <c r="O308" s="41"/>
      <c r="R308" s="203"/>
    </row>
    <row r="309" spans="1:18" ht="12.75" customHeight="1">
      <c r="A309" s="185">
        <v>177</v>
      </c>
      <c r="B309" s="186">
        <v>44746</v>
      </c>
      <c r="C309" s="186"/>
      <c r="D309" s="187" t="s">
        <v>841</v>
      </c>
      <c r="E309" s="188" t="s">
        <v>570</v>
      </c>
      <c r="F309" s="158">
        <v>207.5</v>
      </c>
      <c r="G309" s="188"/>
      <c r="H309" s="188">
        <v>254</v>
      </c>
      <c r="I309" s="190">
        <v>254</v>
      </c>
      <c r="J309" s="160" t="s">
        <v>628</v>
      </c>
      <c r="K309" s="161">
        <f>H309-F309</f>
        <v>46.5</v>
      </c>
      <c r="L309" s="162">
        <f>K309/F309</f>
        <v>0.22409638554216868</v>
      </c>
      <c r="M309" s="157" t="s">
        <v>540</v>
      </c>
      <c r="N309" s="163">
        <v>44792</v>
      </c>
      <c r="O309" s="1"/>
      <c r="R309" s="203"/>
    </row>
    <row r="310" spans="1:18" ht="12.75" customHeight="1">
      <c r="A310" s="185">
        <v>178</v>
      </c>
      <c r="B310" s="186">
        <v>44775</v>
      </c>
      <c r="C310" s="186"/>
      <c r="D310" s="187" t="s">
        <v>451</v>
      </c>
      <c r="E310" s="188" t="s">
        <v>570</v>
      </c>
      <c r="F310" s="158">
        <v>31.25</v>
      </c>
      <c r="G310" s="188"/>
      <c r="H310" s="188">
        <v>38.75</v>
      </c>
      <c r="I310" s="190">
        <v>38</v>
      </c>
      <c r="J310" s="160" t="s">
        <v>628</v>
      </c>
      <c r="K310" s="161">
        <f t="shared" ref="K310" si="134">H310-F310</f>
        <v>7.5</v>
      </c>
      <c r="L310" s="162">
        <f t="shared" ref="L310" si="135">K310/F310</f>
        <v>0.24</v>
      </c>
      <c r="M310" s="157" t="s">
        <v>540</v>
      </c>
      <c r="N310" s="163">
        <v>44844</v>
      </c>
      <c r="O310" s="41"/>
      <c r="R310" s="54"/>
    </row>
    <row r="311" spans="1:18" ht="12.75" customHeight="1">
      <c r="A311" s="221">
        <v>179</v>
      </c>
      <c r="B311" s="222">
        <v>44841</v>
      </c>
      <c r="C311" s="227"/>
      <c r="D311" s="227" t="s">
        <v>849</v>
      </c>
      <c r="E311" s="260" t="s">
        <v>570</v>
      </c>
      <c r="F311" s="224" t="s">
        <v>850</v>
      </c>
      <c r="G311" s="224"/>
      <c r="H311" s="224"/>
      <c r="I311" s="224">
        <v>840</v>
      </c>
      <c r="J311" s="224" t="s">
        <v>543</v>
      </c>
      <c r="K311" s="224"/>
      <c r="L311" s="224"/>
      <c r="M311" s="224"/>
      <c r="N311" s="224"/>
      <c r="O311" s="41"/>
      <c r="Q311" s="206"/>
      <c r="R311" s="54"/>
    </row>
    <row r="312" spans="1:18" ht="12.75" customHeight="1">
      <c r="A312" s="221">
        <v>180</v>
      </c>
      <c r="B312" s="222">
        <v>44844</v>
      </c>
      <c r="C312" s="227"/>
      <c r="D312" s="227" t="s">
        <v>406</v>
      </c>
      <c r="E312" s="260" t="s">
        <v>570</v>
      </c>
      <c r="F312" s="224" t="s">
        <v>852</v>
      </c>
      <c r="G312" s="224"/>
      <c r="H312" s="224"/>
      <c r="I312" s="224">
        <v>291</v>
      </c>
      <c r="J312" s="224" t="s">
        <v>543</v>
      </c>
      <c r="K312" s="224"/>
      <c r="L312" s="224"/>
      <c r="M312" s="224"/>
      <c r="N312" s="224"/>
      <c r="O312" s="41"/>
      <c r="Q312" s="206"/>
      <c r="R312" s="54"/>
    </row>
    <row r="313" spans="1:18" ht="12.75" customHeight="1">
      <c r="A313" s="221">
        <v>181</v>
      </c>
      <c r="B313" s="222">
        <v>44845</v>
      </c>
      <c r="C313" s="227"/>
      <c r="D313" s="227" t="s">
        <v>404</v>
      </c>
      <c r="E313" s="260" t="s">
        <v>570</v>
      </c>
      <c r="F313" s="224" t="s">
        <v>884</v>
      </c>
      <c r="G313" s="224"/>
      <c r="H313" s="224"/>
      <c r="I313" s="224">
        <v>765</v>
      </c>
      <c r="J313" s="224" t="s">
        <v>543</v>
      </c>
      <c r="K313" s="224"/>
      <c r="L313" s="224"/>
      <c r="M313" s="224"/>
      <c r="N313" s="224"/>
      <c r="O313" s="41"/>
      <c r="Q313" s="206"/>
      <c r="R313" s="54"/>
    </row>
    <row r="314" spans="1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B316" s="204" t="s">
        <v>763</v>
      </c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A320" s="205"/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1:18" ht="12.75" customHeight="1">
      <c r="A321" s="205"/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1:18" ht="12.75" customHeight="1">
      <c r="A322" s="53"/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1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1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1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1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1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1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1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1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1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1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1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</sheetData>
  <autoFilter ref="R1:R318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2022-12-21T02:56:16Z</dcterms:modified>
</cp:coreProperties>
</file>