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4" i="7"/>
  <c r="M64" s="1"/>
  <c r="K64"/>
  <c r="L103"/>
  <c r="M103" s="1"/>
  <c r="K103"/>
  <c r="L102"/>
  <c r="K102"/>
  <c r="L98"/>
  <c r="K98"/>
  <c r="L90"/>
  <c r="K90"/>
  <c r="L61"/>
  <c r="K61"/>
  <c r="L60"/>
  <c r="K60"/>
  <c r="L59"/>
  <c r="K59"/>
  <c r="M60" l="1"/>
  <c r="M90"/>
  <c r="M102"/>
  <c r="M98"/>
  <c r="M61"/>
  <c r="M59"/>
  <c r="L52"/>
  <c r="K52"/>
  <c r="L51"/>
  <c r="K51"/>
  <c r="L140"/>
  <c r="K140"/>
  <c r="K130"/>
  <c r="M130" s="1"/>
  <c r="K129"/>
  <c r="M129" s="1"/>
  <c r="K122"/>
  <c r="K121"/>
  <c r="L97"/>
  <c r="K97"/>
  <c r="L99"/>
  <c r="K99"/>
  <c r="L96"/>
  <c r="K96"/>
  <c r="L95"/>
  <c r="K95"/>
  <c r="K128"/>
  <c r="M128" s="1"/>
  <c r="K127"/>
  <c r="M127" s="1"/>
  <c r="L94"/>
  <c r="K94"/>
  <c r="L54"/>
  <c r="K54"/>
  <c r="L58"/>
  <c r="K58"/>
  <c r="L93"/>
  <c r="K93"/>
  <c r="L139"/>
  <c r="K139"/>
  <c r="L12"/>
  <c r="K12"/>
  <c r="K126"/>
  <c r="M126" s="1"/>
  <c r="L86"/>
  <c r="K86"/>
  <c r="L55"/>
  <c r="K55"/>
  <c r="L17"/>
  <c r="K17"/>
  <c r="K123"/>
  <c r="M123" s="1"/>
  <c r="L88"/>
  <c r="K88"/>
  <c r="L89"/>
  <c r="K89"/>
  <c r="L16"/>
  <c r="K16"/>
  <c r="L87"/>
  <c r="K87"/>
  <c r="L50"/>
  <c r="K50"/>
  <c r="L35"/>
  <c r="K35"/>
  <c r="K120"/>
  <c r="M120" s="1"/>
  <c r="L49"/>
  <c r="K49"/>
  <c r="L48"/>
  <c r="K48"/>
  <c r="L47"/>
  <c r="K47"/>
  <c r="L82"/>
  <c r="K82"/>
  <c r="L15"/>
  <c r="K15"/>
  <c r="L30"/>
  <c r="K30"/>
  <c r="K119"/>
  <c r="M119" s="1"/>
  <c r="L85"/>
  <c r="K85"/>
  <c r="L43"/>
  <c r="K43"/>
  <c r="L45"/>
  <c r="K45"/>
  <c r="L38"/>
  <c r="K38"/>
  <c r="M50" l="1"/>
  <c r="M88"/>
  <c r="M95"/>
  <c r="M52"/>
  <c r="M12"/>
  <c r="M96"/>
  <c r="M139"/>
  <c r="M99"/>
  <c r="M140"/>
  <c r="M51"/>
  <c r="M86"/>
  <c r="M97"/>
  <c r="M55"/>
  <c r="M58"/>
  <c r="M93"/>
  <c r="M94"/>
  <c r="M54"/>
  <c r="M17"/>
  <c r="M16"/>
  <c r="M89"/>
  <c r="M87"/>
  <c r="M35"/>
  <c r="M45"/>
  <c r="M49"/>
  <c r="M30"/>
  <c r="M85"/>
  <c r="M47"/>
  <c r="M48"/>
  <c r="M82"/>
  <c r="M15"/>
  <c r="M43"/>
  <c r="M38"/>
  <c r="K118"/>
  <c r="M118" s="1"/>
  <c r="L83"/>
  <c r="K83"/>
  <c r="L81"/>
  <c r="K81"/>
  <c r="L84"/>
  <c r="K84"/>
  <c r="L32"/>
  <c r="K32"/>
  <c r="L39"/>
  <c r="K39"/>
  <c r="K117"/>
  <c r="M117" s="1"/>
  <c r="L42"/>
  <c r="K42"/>
  <c r="L44"/>
  <c r="K44"/>
  <c r="K116"/>
  <c r="M116" s="1"/>
  <c r="L41"/>
  <c r="K41"/>
  <c r="L80"/>
  <c r="K80"/>
  <c r="L77"/>
  <c r="K77"/>
  <c r="L14"/>
  <c r="K14"/>
  <c r="L11"/>
  <c r="K11"/>
  <c r="L40"/>
  <c r="K40"/>
  <c r="L34"/>
  <c r="K34"/>
  <c r="L79"/>
  <c r="K79"/>
  <c r="M32" l="1"/>
  <c r="M42"/>
  <c r="M11"/>
  <c r="M39"/>
  <c r="M83"/>
  <c r="M44"/>
  <c r="M40"/>
  <c r="M81"/>
  <c r="M84"/>
  <c r="M34"/>
  <c r="M77"/>
  <c r="M80"/>
  <c r="M41"/>
  <c r="M14"/>
  <c r="M79"/>
  <c r="L78"/>
  <c r="K78"/>
  <c r="L76"/>
  <c r="K76"/>
  <c r="L37"/>
  <c r="K37"/>
  <c r="K110"/>
  <c r="M110" s="1"/>
  <c r="K112"/>
  <c r="M112" s="1"/>
  <c r="K115"/>
  <c r="M115" s="1"/>
  <c r="K114"/>
  <c r="M114" s="1"/>
  <c r="L36"/>
  <c r="K36"/>
  <c r="L74"/>
  <c r="K74"/>
  <c r="M72"/>
  <c r="L72"/>
  <c r="K72"/>
  <c r="M37" l="1"/>
  <c r="M78"/>
  <c r="M76"/>
  <c r="M74"/>
  <c r="M36"/>
  <c r="L31" l="1"/>
  <c r="K31"/>
  <c r="K113"/>
  <c r="M113" s="1"/>
  <c r="L33"/>
  <c r="K33"/>
  <c r="K316"/>
  <c r="L316" s="1"/>
  <c r="L75"/>
  <c r="K75"/>
  <c r="K111"/>
  <c r="M111" s="1"/>
  <c r="L29"/>
  <c r="K29"/>
  <c r="L28"/>
  <c r="K28"/>
  <c r="M33" l="1"/>
  <c r="M28"/>
  <c r="M31"/>
  <c r="M75"/>
  <c r="M29"/>
  <c r="L13"/>
  <c r="K13"/>
  <c r="M13" l="1"/>
  <c r="L10" l="1"/>
  <c r="K10"/>
  <c r="M10" l="1"/>
  <c r="K313" l="1"/>
  <c r="L313" s="1"/>
  <c r="M7" l="1"/>
  <c r="F301" l="1"/>
  <c r="K302"/>
  <c r="L302" s="1"/>
  <c r="K293"/>
  <c r="L293" s="1"/>
  <c r="K296"/>
  <c r="L296" s="1"/>
  <c r="K304" l="1"/>
  <c r="L304" s="1"/>
  <c r="F295"/>
  <c r="F294"/>
  <c r="F292"/>
  <c r="K292" s="1"/>
  <c r="L292" s="1"/>
  <c r="F272"/>
  <c r="F224"/>
  <c r="K303" l="1"/>
  <c r="L303" s="1"/>
  <c r="K301"/>
  <c r="L301" s="1"/>
  <c r="K307"/>
  <c r="L307" s="1"/>
  <c r="K308"/>
  <c r="L308" s="1"/>
  <c r="K300"/>
  <c r="L300" s="1"/>
  <c r="K310"/>
  <c r="L310" s="1"/>
  <c r="K306"/>
  <c r="L306" s="1"/>
  <c r="K299" l="1"/>
  <c r="L299" s="1"/>
  <c r="K288"/>
  <c r="L288" s="1"/>
  <c r="K290"/>
  <c r="L290" s="1"/>
  <c r="K287"/>
  <c r="L287" s="1"/>
  <c r="K289"/>
  <c r="L289" s="1"/>
  <c r="K218"/>
  <c r="L218" s="1"/>
  <c r="K271"/>
  <c r="L271" s="1"/>
  <c r="K285"/>
  <c r="L285" s="1"/>
  <c r="K286"/>
  <c r="L286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4"/>
  <c r="L274" s="1"/>
  <c r="K273"/>
  <c r="L273" s="1"/>
  <c r="K272"/>
  <c r="L272" s="1"/>
  <c r="K268"/>
  <c r="L268" s="1"/>
  <c r="K267"/>
  <c r="L267" s="1"/>
  <c r="K266"/>
  <c r="L266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2"/>
  <c r="L242" s="1"/>
  <c r="K240"/>
  <c r="L240" s="1"/>
  <c r="K239"/>
  <c r="L239" s="1"/>
  <c r="K238"/>
  <c r="L238" s="1"/>
  <c r="K236"/>
  <c r="L236" s="1"/>
  <c r="K235"/>
  <c r="L235" s="1"/>
  <c r="K234"/>
  <c r="L234" s="1"/>
  <c r="K233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H223"/>
  <c r="K223" s="1"/>
  <c r="L223" s="1"/>
  <c r="K220"/>
  <c r="L220" s="1"/>
  <c r="K219"/>
  <c r="L219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H189"/>
  <c r="K189" s="1"/>
  <c r="L189" s="1"/>
  <c r="F188"/>
  <c r="K188" s="1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D7" i="6"/>
  <c r="K6" i="4"/>
  <c r="K6" i="3"/>
  <c r="L6" i="2"/>
</calcChain>
</file>

<file path=xl/sharedStrings.xml><?xml version="1.0" encoding="utf-8"?>
<sst xmlns="http://schemas.openxmlformats.org/spreadsheetml/2006/main" count="7980" uniqueCount="3931">
  <si>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</si>
  <si>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</si>
  <si>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</si>
  <si>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</si>
  <si>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</si>
  <si>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</si>
  <si>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</si>
  <si>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</si>
  <si>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</si>
  <si>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</si>
  <si>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</si>
  <si>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</si>
  <si>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</si>
  <si>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</si>
  <si>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</si>
  <si>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</si>
  <si>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</si>
  <si>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</si>
  <si>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</si>
  <si>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</si>
  <si>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</si>
  <si>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</si>
  <si>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</si>
  <si>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</si>
  <si>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</si>
  <si>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</si>
  <si>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</si>
  <si>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</si>
  <si>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</si>
  <si>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</si>
  <si>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</si>
  <si>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</si>
  <si>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</si>
  <si>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</si>
  <si>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</si>
  <si>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</si>
  <si>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</si>
  <si>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</si>
  <si>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</si>
  <si>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</si>
  <si>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</si>
  <si>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</si>
  <si>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</si>
  <si>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</si>
  <si>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</si>
  <si>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</si>
  <si>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</si>
  <si>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</si>
  <si>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</si>
  <si>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</si>
  <si>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</si>
  <si>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</si>
  <si>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</si>
  <si>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</si>
  <si>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</si>
  <si>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</si>
  <si>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</si>
  <si>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</si>
  <si>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</si>
  <si>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</si>
  <si>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</si>
  <si>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</si>
  <si>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</si>
  <si>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</si>
  <si>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</si>
  <si>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</si>
  <si>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</si>
  <si>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</si>
  <si>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</si>
  <si>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</si>
  <si>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</si>
  <si>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</si>
  <si>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</si>
  <si>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</si>
  <si>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</si>
  <si>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</si>
  <si>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</si>
  <si>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</si>
  <si>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</si>
  <si>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</si>
  <si>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</si>
  <si>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</si>
  <si>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</si>
  <si>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</si>
  <si>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</si>
  <si>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</si>
  <si>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</si>
  <si>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</si>
  <si>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</si>
  <si>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</si>
  <si>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</si>
  <si>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</si>
  <si>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</si>
  <si>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</si>
  <si>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</si>
  <si>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</si>
  <si>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</si>
  <si>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</si>
  <si>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</si>
  <si>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</si>
  <si>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</si>
  <si>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</si>
  <si>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</si>
  <si>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</si>
  <si>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</si>
  <si>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</si>
  <si>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</si>
  <si>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</si>
  <si>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</si>
  <si>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</si>
  <si>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</si>
  <si>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</si>
  <si>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</si>
  <si>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</si>
  <si>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</si>
  <si>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</si>
  <si>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</si>
  <si>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</si>
  <si>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</si>
  <si>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</si>
  <si>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</si>
  <si>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</si>
  <si>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</si>
  <si>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</si>
  <si>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</si>
  <si>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</si>
  <si>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</si>
  <si>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</si>
  <si>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</si>
  <si>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</si>
  <si>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</si>
  <si>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</si>
  <si>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</si>
  <si>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</si>
  <si>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</si>
  <si>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</si>
  <si>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</si>
  <si>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</si>
  <si>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</si>
  <si>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</si>
  <si>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</si>
  <si>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</si>
  <si>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</si>
  <si>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</si>
  <si>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</si>
  <si>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</si>
  <si>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</si>
  <si>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</si>
  <si>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</si>
  <si>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</si>
  <si>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</si>
  <si>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</si>
  <si>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</si>
  <si>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</si>
  <si>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</si>
  <si>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</si>
  <si>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</si>
  <si>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</si>
  <si>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</si>
  <si>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</si>
  <si>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</si>
  <si>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</si>
  <si>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</si>
  <si>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</si>
  <si>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</si>
  <si>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</si>
  <si>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</si>
  <si>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</si>
  <si>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</si>
  <si>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</si>
  <si>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</si>
  <si>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</si>
  <si>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</si>
  <si>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</si>
  <si>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</si>
  <si>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</si>
  <si>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</si>
  <si>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</si>
  <si>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</si>
  <si>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</si>
  <si>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</si>
  <si>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</si>
  <si>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</si>
  <si>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</si>
  <si>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</si>
  <si>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</si>
  <si>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</si>
  <si>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</si>
  <si>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</si>
  <si>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</si>
  <si>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</si>
  <si>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</si>
  <si>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</si>
  <si>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</si>
  <si>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</si>
  <si>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</si>
  <si>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</si>
  <si>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</si>
  <si>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</si>
  <si>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</si>
  <si>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</si>
  <si>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</si>
  <si>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</si>
  <si>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</si>
  <si>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</si>
  <si>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</si>
  <si>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</si>
  <si>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</si>
  <si>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</si>
  <si>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</si>
  <si>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</si>
  <si>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</si>
  <si>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</si>
  <si>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</si>
  <si>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</si>
  <si>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</si>
  <si>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</si>
  <si>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</si>
  <si>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</si>
  <si>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</si>
  <si>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</si>
  <si>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</si>
  <si>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</si>
  <si>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</si>
  <si>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</si>
  <si>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</si>
  <si>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</si>
  <si>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</si>
  <si>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</si>
  <si>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</si>
  <si>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</si>
  <si>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</si>
  <si>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</si>
  <si>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</si>
  <si>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</si>
  <si>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</si>
  <si>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</si>
  <si>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</si>
  <si>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</si>
  <si>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</si>
  <si>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</si>
  <si>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</si>
  <si>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</si>
  <si>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</si>
  <si>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</si>
  <si>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</si>
  <si>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</si>
  <si>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</si>
  <si>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</si>
  <si>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</si>
  <si>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</si>
  <si>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</si>
  <si>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</si>
  <si>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</si>
  <si>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</si>
  <si>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</si>
  <si>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</si>
  <si>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</si>
  <si>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</si>
  <si>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</si>
  <si>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</si>
  <si>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</si>
  <si>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</si>
  <si>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</si>
  <si>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</si>
  <si>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</si>
  <si>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</si>
  <si>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</si>
  <si>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</si>
  <si>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</si>
  <si>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</si>
  <si>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</si>
  <si>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</si>
  <si>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</si>
  <si>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</si>
  <si>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</si>
  <si>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</si>
  <si>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</si>
  <si>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</si>
  <si>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</si>
  <si>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</si>
  <si>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</si>
  <si>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</si>
  <si>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</si>
  <si>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</si>
  <si>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</si>
  <si>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</si>
  <si>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</si>
  <si>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</si>
  <si>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</si>
  <si>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</si>
  <si>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</si>
  <si>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</si>
  <si>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</si>
  <si>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</si>
  <si>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</si>
  <si>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</si>
  <si>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</si>
  <si>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</si>
  <si>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</si>
  <si>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</si>
  <si>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</si>
  <si>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</si>
  <si>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</si>
  <si>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</si>
  <si>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</si>
  <si>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</si>
  <si>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</si>
  <si>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</si>
  <si>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</si>
  <si>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</si>
  <si>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</si>
  <si>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</si>
  <si>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</si>
  <si>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</si>
  <si>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</si>
  <si>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</si>
  <si>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</si>
  <si>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</si>
  <si>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</si>
  <si>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</si>
  <si>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</si>
  <si>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</si>
  <si>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</si>
  <si>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</si>
  <si>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</si>
  <si>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</si>
  <si>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</si>
  <si>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</si>
  <si>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</si>
  <si>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</si>
  <si>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</si>
  <si>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</si>
  <si>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</si>
  <si>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</si>
  <si>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</si>
  <si>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</si>
  <si>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</si>
  <si>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</si>
  <si>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</si>
  <si>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</si>
  <si>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</si>
  <si>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</si>
  <si>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</si>
  <si>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</si>
  <si>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</si>
  <si>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</si>
  <si>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</si>
  <si>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</si>
  <si>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</si>
  <si>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</si>
  <si>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</si>
  <si>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</si>
  <si>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</si>
  <si>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</si>
  <si>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</si>
  <si>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</si>
  <si>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</si>
  <si>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</si>
  <si>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</si>
  <si>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</si>
  <si>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</si>
  <si>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</si>
  <si>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</si>
  <si>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</si>
  <si>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</si>
  <si>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</si>
  <si>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</si>
  <si>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</si>
  <si>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</si>
  <si>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</si>
  <si>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</si>
  <si>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</si>
  <si>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</si>
  <si>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</si>
  <si>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</si>
  <si>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</si>
  <si>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</si>
  <si>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</si>
  <si>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</si>
  <si>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</si>
  <si>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</si>
  <si>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</si>
  <si>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</si>
  <si>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</si>
  <si>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</si>
  <si>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</si>
  <si>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</si>
  <si>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</si>
  <si>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</si>
  <si>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</si>
  <si>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</si>
  <si>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</si>
  <si>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</si>
  <si>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</si>
  <si>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</si>
  <si>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</si>
  <si>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</si>
  <si>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</si>
  <si>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</si>
  <si>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</si>
  <si>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</si>
  <si>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</si>
  <si>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</si>
  <si>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</si>
  <si>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</si>
  <si>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</si>
  <si>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</si>
  <si>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</si>
  <si>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</si>
  <si>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</si>
  <si>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</si>
  <si>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</si>
  <si>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</si>
  <si>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</si>
  <si>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</si>
  <si>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</si>
  <si>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</si>
  <si>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</si>
  <si>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</si>
  <si>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</si>
  <si>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</si>
  <si>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</si>
  <si>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</si>
  <si>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</si>
  <si>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</si>
  <si>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</si>
  <si>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</si>
  <si>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</si>
  <si>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</si>
  <si>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</si>
  <si>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</si>
  <si>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</si>
  <si>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</si>
  <si>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</si>
  <si>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</si>
  <si>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</si>
  <si>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</si>
  <si>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</si>
  <si>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</si>
  <si>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</si>
  <si>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</si>
  <si>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</si>
  <si>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</si>
  <si>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</si>
  <si>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</si>
  <si>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</si>
  <si>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</si>
  <si>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</si>
  <si>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</si>
  <si>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</si>
  <si>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</si>
  <si>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</si>
  <si>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</si>
  <si>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</si>
  <si>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</si>
  <si>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</si>
  <si>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</si>
  <si>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</si>
  <si>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</si>
  <si>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</si>
  <si>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</si>
  <si>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</si>
  <si>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</si>
  <si>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</si>
  <si>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</si>
  <si>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</si>
  <si>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</si>
  <si>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</si>
  <si>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</si>
  <si>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</si>
  <si>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</si>
  <si>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</si>
  <si>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</si>
  <si>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</si>
  <si>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</si>
  <si>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</si>
  <si>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</si>
  <si>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</si>
  <si>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</si>
  <si>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</si>
  <si>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</si>
  <si>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</si>
  <si>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</si>
  <si>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</si>
  <si>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</si>
  <si>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</si>
  <si>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</si>
  <si>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</si>
  <si>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</si>
  <si>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</si>
  <si>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</si>
  <si>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</si>
  <si>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</si>
  <si>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</si>
  <si>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</si>
  <si>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</si>
  <si>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</si>
  <si>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</si>
  <si>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</si>
  <si>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</si>
  <si>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</si>
  <si>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</si>
  <si>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</si>
  <si>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</si>
  <si>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</si>
  <si>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</si>
  <si>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</si>
  <si>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</si>
  <si>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</si>
  <si>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</si>
  <si>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</si>
  <si>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</si>
  <si>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</si>
  <si>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</si>
  <si>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</si>
  <si>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</si>
  <si>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</si>
  <si>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</si>
  <si>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</si>
  <si>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</si>
  <si>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</si>
  <si>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</si>
  <si>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</si>
  <si>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</si>
  <si>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</si>
  <si>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</si>
  <si>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</si>
  <si>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</si>
  <si>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</si>
  <si>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</si>
  <si>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</si>
  <si>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</si>
  <si>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</si>
  <si>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</si>
  <si>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</si>
  <si>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</si>
  <si>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</si>
  <si>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</si>
  <si>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</si>
  <si>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</si>
  <si>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</si>
  <si>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</si>
  <si>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</si>
  <si>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</si>
  <si>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</si>
  <si>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</si>
  <si>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</si>
  <si>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</si>
  <si>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</si>
  <si>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</si>
  <si>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</si>
  <si>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</si>
  <si>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</si>
  <si>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</si>
  <si>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</si>
  <si>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</si>
  <si>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</si>
  <si>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</si>
  <si>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</si>
  <si>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</si>
  <si>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</si>
  <si>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</si>
  <si>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</si>
  <si>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</si>
  <si>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</si>
  <si>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</si>
  <si>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</si>
  <si>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</si>
  <si>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</si>
  <si>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</si>
  <si>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</si>
  <si>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</si>
  <si>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</si>
  <si>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</si>
  <si>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</si>
  <si>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</si>
  <si>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</si>
  <si>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</si>
  <si>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</si>
  <si>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</si>
  <si>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</si>
  <si>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</si>
  <si>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</si>
  <si>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</si>
  <si>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</si>
  <si>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</si>
  <si>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</si>
  <si>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</si>
  <si>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</si>
  <si>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</si>
  <si>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</si>
  <si>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</si>
  <si>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</si>
  <si>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</si>
  <si>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</si>
  <si>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</si>
  <si>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</si>
  <si>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</si>
  <si>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</si>
  <si>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</si>
  <si>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</si>
  <si>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</si>
  <si>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</si>
  <si>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</si>
  <si>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</si>
  <si>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</si>
  <si>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</si>
  <si>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</si>
  <si>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</si>
  <si>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</si>
  <si>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</si>
  <si>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</si>
  <si>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</si>
  <si>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</si>
  <si>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</si>
  <si>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</si>
  <si>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</si>
  <si>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</si>
  <si>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</si>
  <si>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</si>
  <si>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</si>
  <si>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</si>
  <si>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</si>
  <si>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</si>
  <si>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</si>
  <si>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</si>
  <si>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</si>
  <si>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</si>
  <si>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</si>
  <si>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</si>
  <si>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</si>
  <si>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</si>
  <si>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</si>
  <si>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</si>
  <si>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</si>
  <si>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</si>
  <si>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</si>
  <si>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</si>
  <si>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</si>
  <si>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</si>
  <si>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</si>
  <si>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</si>
  <si>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</si>
  <si>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</si>
  <si>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</si>
  <si>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</si>
  <si>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</si>
  <si>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</si>
  <si>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</si>
  <si>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</si>
  <si>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</si>
  <si>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</si>
  <si>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</si>
  <si>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</si>
  <si>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</si>
  <si>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</si>
  <si>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</si>
  <si>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</si>
  <si>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</si>
  <si>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</si>
  <si>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</si>
  <si>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</si>
  <si>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</si>
  <si>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</si>
  <si>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</si>
  <si>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</si>
  <si>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</si>
  <si>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</si>
  <si>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</si>
  <si>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</si>
  <si>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</si>
  <si>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</si>
  <si>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</si>
  <si>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</si>
  <si>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</si>
  <si>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</si>
  <si>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</si>
  <si>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</si>
  <si>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</si>
  <si>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</si>
  <si>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</si>
  <si>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</si>
  <si>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</si>
  <si>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</si>
  <si>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</si>
  <si>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</si>
  <si>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</si>
  <si>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</si>
  <si>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</si>
  <si>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</si>
  <si>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</si>
  <si>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</si>
  <si>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</si>
  <si>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</si>
  <si>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</si>
  <si>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</si>
  <si>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</si>
  <si>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</si>
  <si>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</si>
  <si>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</si>
  <si>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</si>
  <si>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</si>
  <si>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</si>
  <si>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</si>
  <si>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</si>
  <si>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</si>
  <si>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</si>
  <si>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</si>
  <si>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</si>
  <si>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</si>
  <si>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</si>
  <si>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</si>
  <si>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</si>
  <si>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</si>
  <si>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</si>
  <si>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</si>
  <si>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</si>
  <si>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</si>
  <si>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</si>
  <si>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</si>
  <si>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</si>
  <si>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</si>
  <si>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</si>
  <si>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</si>
  <si>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</si>
  <si>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</si>
  <si>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</si>
  <si>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</si>
  <si>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</si>
  <si>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</si>
  <si>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</si>
  <si>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</si>
  <si>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</si>
  <si>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</si>
  <si>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</si>
  <si>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</si>
  <si>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</si>
  <si>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</si>
  <si>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</si>
  <si>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</si>
  <si>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</si>
  <si>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</si>
  <si>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</si>
  <si>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</si>
  <si>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</si>
  <si>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</si>
  <si>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</si>
  <si>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</si>
  <si>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</si>
  <si>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</si>
  <si>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</si>
  <si>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</si>
  <si>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</si>
  <si>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</si>
  <si>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</si>
  <si>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</si>
  <si>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</si>
  <si>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</si>
  <si>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</si>
  <si>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</si>
  <si>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</si>
  <si>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</si>
  <si>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</si>
  <si>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</si>
  <si>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</si>
  <si>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</si>
  <si>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</si>
  <si>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</si>
  <si>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</si>
  <si>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</si>
  <si>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</si>
  <si>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</si>
  <si>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</si>
  <si>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</si>
  <si>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</si>
  <si>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</si>
  <si>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</si>
  <si>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</si>
  <si>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</si>
  <si>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</si>
  <si>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</si>
  <si>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</si>
  <si>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</si>
  <si>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</si>
  <si>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</si>
  <si>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</si>
  <si>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</si>
  <si>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</si>
  <si>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</si>
  <si>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</si>
  <si>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</si>
  <si>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</si>
  <si>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</si>
  <si>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</si>
  <si>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</si>
  <si>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</si>
  <si>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</si>
  <si>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</si>
  <si>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</si>
  <si>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</si>
  <si>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</si>
  <si>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</si>
  <si>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</si>
  <si>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</si>
  <si>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</si>
  <si>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</si>
  <si>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</si>
  <si>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</si>
  <si>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</si>
  <si>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</si>
  <si>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</si>
  <si>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</si>
  <si>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</si>
  <si>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</si>
  <si>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</si>
  <si>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</si>
  <si>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</si>
  <si>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</si>
  <si>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</si>
  <si>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</si>
  <si>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</si>
  <si>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</si>
  <si>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</si>
  <si>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</si>
  <si>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</si>
  <si>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</si>
  <si>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</si>
  <si>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</si>
  <si>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</si>
  <si>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</si>
  <si>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</si>
  <si>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</si>
  <si>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</si>
  <si>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</si>
  <si>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</si>
  <si>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</si>
  <si>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</si>
  <si>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</si>
  <si>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</si>
  <si>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</si>
  <si>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</si>
  <si>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</si>
  <si>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</si>
  <si>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</si>
  <si>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</si>
  <si>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</si>
  <si>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</si>
  <si>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</si>
  <si>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</si>
  <si>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</si>
  <si>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</si>
  <si>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</si>
  <si>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</si>
  <si>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</si>
  <si>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</si>
  <si>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</si>
  <si>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</si>
  <si>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</si>
  <si>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</si>
  <si>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</si>
  <si>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</si>
  <si>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</si>
  <si>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</si>
  <si>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</si>
  <si>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</si>
  <si>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</si>
  <si>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</si>
  <si>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</si>
  <si>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</si>
  <si>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</si>
  <si>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</si>
  <si>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</si>
  <si>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</si>
  <si>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</si>
  <si>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</si>
  <si>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</si>
  <si>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</si>
  <si>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</si>
  <si>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</si>
  <si>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</si>
  <si>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</si>
  <si>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</si>
  <si>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</si>
  <si>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</si>
  <si>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</si>
  <si>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</si>
  <si>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</si>
  <si>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</si>
  <si>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</si>
  <si>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</si>
  <si>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</si>
  <si>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</si>
  <si>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</si>
  <si>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</si>
  <si>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</si>
  <si>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</si>
  <si>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</si>
  <si>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</si>
  <si>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</si>
  <si>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</si>
  <si>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</si>
  <si>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</si>
  <si>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</si>
  <si>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</si>
  <si>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</si>
  <si>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</si>
  <si>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</si>
  <si>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</si>
  <si>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</si>
  <si>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</si>
  <si>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</si>
  <si>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</si>
  <si>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</si>
  <si>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</si>
  <si>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</si>
  <si>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</si>
  <si>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</si>
  <si>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</si>
  <si>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</si>
  <si>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</si>
  <si>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</si>
  <si>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</si>
  <si>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</si>
  <si>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</si>
  <si>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</si>
  <si>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</si>
  <si>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</si>
  <si>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</si>
  <si>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</si>
  <si>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</si>
  <si>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</si>
  <si>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</si>
  <si>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</si>
  <si>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</si>
  <si>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</si>
  <si>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</si>
  <si>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</si>
  <si>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</si>
  <si>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</si>
  <si>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</si>
  <si>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</si>
  <si>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</si>
  <si>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</si>
  <si>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</si>
  <si>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</si>
  <si>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</si>
  <si>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</si>
  <si>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</si>
  <si>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</si>
  <si>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</si>
  <si>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</si>
  <si>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</si>
  <si>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</si>
  <si>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</si>
  <si>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</si>
  <si>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</si>
  <si>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</si>
  <si>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</si>
  <si>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</si>
  <si>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</si>
  <si>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</si>
  <si>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</si>
  <si>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</si>
  <si>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</si>
  <si>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</si>
  <si>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</si>
  <si>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</si>
  <si>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</si>
  <si>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</si>
  <si>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</si>
  <si>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</si>
  <si>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</si>
  <si>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</si>
  <si>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</si>
  <si>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</si>
  <si>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</si>
  <si>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</si>
  <si>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</si>
  <si>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</si>
  <si>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</si>
  <si>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</si>
  <si>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</si>
  <si>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</si>
  <si>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</si>
  <si>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</si>
  <si>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</si>
  <si>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</si>
  <si>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</si>
  <si>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</si>
  <si>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</si>
  <si>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</si>
  <si>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</si>
  <si>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</si>
  <si>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</si>
  <si>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</si>
  <si>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</si>
  <si>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</si>
  <si>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</si>
  <si>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</si>
  <si>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</si>
  <si>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</si>
  <si>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</si>
  <si>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</si>
  <si>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</si>
  <si>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</si>
  <si>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</si>
  <si>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</si>
  <si>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</si>
  <si>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</si>
  <si>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</si>
  <si>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</si>
  <si>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</si>
  <si>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</si>
  <si>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</si>
  <si>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</si>
  <si>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</si>
  <si>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</si>
  <si>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</si>
  <si>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</si>
  <si>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</si>
  <si>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</si>
  <si>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</si>
  <si>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</si>
  <si>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</si>
  <si>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</si>
  <si>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</si>
  <si>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</si>
  <si>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</si>
  <si>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</si>
  <si>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</si>
  <si>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</si>
  <si>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</si>
  <si>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</si>
  <si>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</si>
  <si>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</si>
  <si>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</si>
  <si>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</si>
  <si>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</si>
  <si>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</si>
  <si>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</si>
  <si>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</si>
  <si>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</si>
  <si>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</si>
  <si>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</si>
  <si>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</si>
  <si>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</si>
  <si>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</si>
  <si>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</si>
  <si>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</si>
  <si>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</si>
  <si>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</si>
  <si>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</si>
  <si>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</si>
  <si>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</si>
  <si>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</si>
  <si>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</si>
  <si>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</si>
  <si>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</si>
  <si>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</si>
  <si>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</si>
  <si>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</si>
  <si>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</si>
  <si>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</si>
  <si>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</si>
  <si>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</si>
  <si>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</si>
  <si>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</si>
  <si>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</si>
  <si>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</si>
  <si>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</si>
  <si>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</si>
  <si>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</si>
  <si>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</si>
  <si>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</si>
  <si>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</si>
  <si>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</si>
  <si>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</si>
  <si>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</si>
  <si>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</si>
  <si>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</si>
  <si>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</si>
  <si>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</si>
  <si>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</si>
  <si>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</si>
  <si>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</si>
  <si>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</si>
  <si>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</si>
  <si>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</si>
  <si>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</si>
  <si>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</si>
  <si>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</si>
  <si>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</si>
  <si>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</si>
  <si>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</si>
  <si>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</si>
  <si>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</si>
  <si>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</si>
  <si>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</si>
  <si>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</si>
  <si>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</si>
  <si>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</si>
  <si>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</si>
  <si>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</si>
  <si>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</si>
  <si>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</si>
  <si>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</si>
  <si>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</si>
  <si>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</si>
  <si>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</si>
  <si>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</si>
  <si>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</si>
  <si>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</si>
  <si>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</si>
  <si>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</si>
  <si>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</si>
  <si>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</si>
  <si>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</si>
  <si>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</si>
  <si>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</si>
  <si>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</si>
  <si>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</si>
  <si>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</si>
  <si>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</si>
  <si>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</si>
  <si>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</si>
  <si>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</si>
  <si>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</si>
  <si>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</si>
  <si>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</si>
  <si>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</si>
  <si>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</si>
  <si>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</si>
  <si>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</si>
  <si>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</si>
  <si>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</si>
  <si>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</si>
  <si>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</si>
  <si>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</si>
  <si>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</si>
  <si>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</si>
  <si>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</si>
  <si>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</si>
  <si>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</si>
  <si>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</si>
  <si>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</si>
  <si>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</si>
  <si>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</si>
  <si>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</si>
  <si>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</si>
  <si>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</si>
  <si>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</si>
  <si>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</si>
  <si>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</si>
  <si>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</si>
  <si>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</si>
  <si>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</si>
  <si>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</si>
  <si>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</si>
  <si>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</si>
  <si>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</si>
  <si>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</si>
  <si>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</si>
  <si>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</si>
  <si>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</si>
  <si>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</si>
  <si>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</si>
  <si>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</si>
  <si>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</si>
  <si>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</si>
  <si>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</si>
  <si>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</si>
  <si>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</si>
  <si>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</si>
  <si>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</si>
  <si>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</si>
  <si>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</si>
  <si>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</si>
  <si>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</si>
  <si>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</si>
  <si>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</si>
  <si>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</si>
  <si>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</si>
  <si>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</si>
  <si>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</si>
  <si>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</si>
  <si>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</si>
  <si>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</si>
  <si>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</si>
  <si>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</si>
  <si>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</si>
  <si>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</si>
  <si>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</si>
  <si>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</si>
  <si>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</si>
  <si>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</si>
  <si>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</si>
  <si>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</si>
  <si>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</si>
  <si>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</si>
  <si>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</si>
  <si>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</si>
  <si>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</si>
  <si>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</si>
  <si>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</si>
  <si>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</si>
  <si>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</si>
  <si>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</si>
  <si>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</si>
  <si>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</si>
  <si>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</si>
  <si>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</si>
  <si>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</si>
  <si>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</si>
  <si>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</si>
  <si>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</si>
  <si>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</si>
  <si>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</si>
  <si>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</si>
  <si>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</si>
  <si>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</si>
  <si>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</si>
  <si>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</si>
  <si>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</si>
  <si>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</si>
  <si>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</si>
  <si>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</si>
  <si>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</si>
  <si>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</si>
  <si>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</si>
  <si>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</si>
  <si>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</si>
  <si>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</si>
  <si>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</si>
  <si>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</si>
  <si>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</si>
  <si>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</si>
  <si>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</si>
  <si>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</si>
  <si>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</si>
  <si>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</si>
  <si>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</si>
  <si>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</si>
  <si>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</si>
  <si>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</si>
  <si>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</si>
  <si>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</si>
  <si>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</si>
  <si>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</si>
  <si>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</si>
  <si>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</si>
  <si>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</si>
  <si>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</si>
  <si>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</si>
  <si>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</si>
  <si>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</si>
  <si>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</si>
  <si>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</si>
  <si>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</si>
  <si>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</si>
  <si>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</si>
  <si>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</si>
  <si>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</si>
  <si>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</si>
  <si>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</si>
  <si>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</si>
  <si>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</si>
  <si>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</si>
  <si>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</si>
  <si>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</si>
  <si>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</si>
  <si>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</si>
  <si>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</si>
  <si>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</si>
  <si>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</si>
  <si>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</si>
  <si>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</si>
  <si>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</si>
  <si>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</si>
  <si>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</si>
  <si>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</si>
  <si>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</si>
  <si>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</si>
  <si>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</si>
  <si>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</si>
  <si>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</si>
  <si>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</si>
  <si>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</si>
  <si>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</si>
  <si>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</si>
  <si>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</si>
  <si>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</si>
  <si>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</si>
  <si>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</si>
  <si>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</si>
  <si>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</si>
  <si>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</si>
  <si>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</si>
  <si>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</si>
  <si>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</si>
  <si>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</si>
  <si>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</si>
  <si>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</si>
  <si>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</si>
  <si>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</si>
  <si>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</si>
  <si>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</si>
  <si>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</si>
  <si>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</si>
  <si>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</si>
  <si>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</si>
  <si>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</si>
  <si>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</si>
  <si>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</si>
  <si>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</si>
  <si>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</si>
  <si>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</si>
  <si>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</si>
  <si>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</si>
  <si>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</si>
  <si>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</si>
  <si>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</si>
  <si>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</si>
  <si>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</si>
  <si>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</si>
  <si>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</si>
  <si>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</si>
  <si>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</si>
  <si>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</si>
  <si>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</si>
  <si>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</si>
  <si>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</si>
  <si>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</si>
  <si>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</si>
  <si>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</si>
  <si>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</si>
  <si>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</si>
  <si>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</si>
  <si>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</si>
  <si>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</si>
  <si>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</si>
  <si>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</si>
  <si>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</si>
  <si>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</si>
  <si>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</si>
  <si>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</si>
  <si>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</si>
  <si>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</si>
  <si>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</si>
  <si>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</si>
  <si>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</si>
  <si>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</si>
  <si>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</si>
  <si>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</si>
  <si>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</si>
  <si>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</si>
  <si>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</si>
  <si>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</si>
  <si>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</si>
  <si>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</si>
  <si>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</si>
  <si>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</si>
  <si>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</si>
  <si>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</si>
  <si>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</si>
  <si>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</si>
  <si>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</si>
  <si>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</si>
  <si>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</si>
  <si>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</si>
  <si>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</si>
  <si>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</si>
  <si>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</si>
  <si>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</si>
  <si>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</si>
  <si>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</si>
  <si>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</si>
  <si>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</si>
  <si>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</si>
  <si>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</si>
  <si>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</si>
  <si>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</si>
  <si>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</si>
  <si>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</si>
  <si>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</si>
  <si>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</si>
  <si>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</si>
  <si>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</si>
  <si>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</si>
  <si>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</si>
  <si>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</si>
  <si>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</si>
  <si>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</si>
  <si>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</si>
  <si>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</si>
  <si>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</si>
  <si>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</si>
  <si>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</si>
  <si>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</si>
  <si>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</si>
  <si>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</si>
  <si>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</si>
  <si>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</si>
  <si>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</si>
  <si>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</si>
  <si>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</si>
  <si>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</si>
  <si>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</si>
  <si>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</si>
  <si>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</si>
  <si>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</si>
  <si>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</si>
  <si>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</si>
  <si>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</si>
  <si>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</si>
  <si>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</si>
  <si>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</si>
  <si>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</si>
  <si>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</si>
  <si>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</si>
  <si>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</si>
  <si>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</si>
  <si>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</si>
  <si>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</si>
  <si>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</si>
  <si>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</si>
  <si>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</si>
  <si>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</si>
  <si>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</si>
  <si>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</si>
  <si>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</si>
  <si>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</si>
  <si>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</si>
  <si>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</si>
  <si>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</si>
  <si>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</si>
  <si>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</si>
  <si>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</si>
  <si>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</si>
  <si>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</si>
  <si>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</si>
  <si>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</si>
  <si>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</si>
  <si>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</si>
  <si>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</si>
  <si>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</si>
  <si>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</si>
  <si>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</si>
  <si>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</si>
  <si>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</si>
  <si>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</si>
  <si>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</si>
  <si>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</si>
  <si>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</si>
  <si>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</si>
  <si>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</si>
  <si>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</si>
  <si>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</si>
  <si>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</si>
  <si>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</si>
  <si>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</si>
  <si>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</si>
  <si>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</si>
  <si>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</si>
  <si>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</si>
  <si>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</si>
  <si>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</si>
  <si>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</si>
  <si>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</si>
  <si>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</si>
  <si>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</si>
  <si>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</si>
  <si>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</si>
  <si>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</si>
  <si>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</si>
  <si>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</si>
  <si>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</si>
  <si>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</si>
  <si>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</si>
  <si>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</si>
  <si>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</si>
  <si>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</si>
  <si>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</si>
  <si>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</si>
  <si>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</si>
  <si>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</si>
  <si>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</si>
  <si>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</si>
  <si>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</si>
  <si>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</si>
  <si>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</si>
  <si>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</si>
  <si>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</si>
  <si>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</si>
  <si>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</si>
  <si>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</si>
  <si>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</si>
  <si>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</si>
  <si>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</si>
  <si>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</si>
  <si>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</si>
  <si>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</si>
  <si>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</si>
  <si>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</si>
  <si>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</si>
  <si>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</si>
  <si>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</si>
  <si>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</si>
  <si>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</si>
  <si>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</si>
  <si>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</si>
  <si>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</si>
  <si>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</si>
  <si>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</si>
  <si>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</si>
  <si>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</si>
  <si>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</si>
  <si>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</si>
  <si>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</si>
  <si>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</si>
  <si>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</si>
  <si>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</si>
  <si>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</si>
  <si>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</si>
  <si>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</si>
  <si>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</si>
  <si>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</si>
  <si>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</si>
  <si>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</si>
  <si>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</si>
  <si>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</si>
  <si>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</si>
  <si>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</si>
  <si>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</si>
  <si>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</si>
  <si>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</si>
  <si>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</si>
  <si>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</si>
  <si>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</si>
  <si>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</si>
  <si>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</si>
  <si>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</si>
  <si>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</si>
  <si>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</si>
  <si>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</si>
  <si>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</si>
  <si>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</si>
  <si>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</si>
  <si>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</si>
  <si>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</si>
  <si>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</si>
  <si>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</si>
  <si>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</si>
  <si>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</si>
  <si>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</si>
  <si>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</si>
  <si>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</si>
  <si>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</si>
  <si>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</si>
  <si>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</si>
  <si>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</si>
  <si>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</si>
  <si>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</si>
  <si>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</si>
  <si>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</si>
  <si>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</si>
  <si>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</si>
  <si>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</si>
  <si>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</si>
  <si>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</si>
  <si>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</si>
  <si>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</si>
  <si>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</si>
  <si>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</si>
  <si>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</si>
  <si>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</si>
  <si>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</si>
  <si>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</si>
  <si>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</si>
  <si>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</si>
  <si>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</si>
  <si>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</si>
  <si>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</si>
  <si>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</si>
  <si>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</si>
  <si>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</si>
  <si>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</si>
  <si>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</si>
  <si>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</si>
  <si>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</si>
  <si>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</si>
  <si>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</si>
  <si>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</si>
  <si>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</si>
  <si>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</si>
  <si>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</si>
  <si>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</si>
  <si>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</si>
  <si>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</si>
  <si>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</si>
  <si>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</si>
  <si>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</si>
  <si>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</si>
  <si>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</si>
  <si>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</si>
  <si>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</si>
  <si>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</si>
  <si>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</si>
  <si>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</si>
  <si>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</si>
  <si>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</si>
  <si>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</si>
  <si>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</si>
  <si>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</si>
  <si>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</si>
  <si>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</si>
  <si>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</si>
  <si>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</si>
  <si>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</si>
  <si>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</si>
  <si>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</si>
  <si>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</si>
  <si>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</si>
  <si>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</si>
  <si>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</si>
  <si>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</si>
  <si>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</si>
  <si>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</si>
  <si>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</si>
  <si>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</si>
  <si>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</si>
  <si>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</si>
  <si>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</si>
  <si>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</si>
  <si>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</si>
  <si>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</si>
  <si>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</si>
  <si>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</si>
  <si>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</si>
  <si>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</si>
  <si>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</si>
  <si>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</si>
  <si>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</si>
  <si>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</si>
  <si>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</si>
  <si>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</si>
  <si>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</si>
  <si>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</si>
  <si>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</si>
  <si>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</si>
  <si>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</si>
  <si>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</si>
  <si>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</si>
  <si>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</si>
  <si>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</si>
  <si>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</si>
  <si>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</si>
  <si>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</si>
  <si>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</si>
  <si>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</si>
  <si>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</si>
  <si>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</si>
  <si>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</si>
  <si>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</si>
  <si>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</si>
  <si>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</si>
  <si>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</si>
  <si>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</si>
  <si>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</si>
  <si>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</si>
  <si>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</si>
  <si>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</si>
  <si>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</si>
  <si>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</si>
  <si>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</si>
  <si>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</si>
  <si>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</si>
  <si>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</si>
  <si>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</si>
  <si>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</si>
  <si>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</si>
  <si>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</si>
  <si>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</si>
  <si>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</si>
  <si>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</si>
  <si>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</si>
  <si>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</si>
  <si>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</si>
  <si>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</si>
  <si>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</si>
  <si>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</si>
  <si>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</si>
  <si>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</si>
  <si>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</si>
  <si>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</si>
  <si>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</si>
  <si>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</si>
  <si>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</si>
  <si>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</si>
  <si>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</si>
  <si>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</si>
  <si>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</si>
  <si>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</si>
  <si>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</si>
  <si>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</si>
  <si>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</si>
  <si>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</si>
  <si>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</si>
  <si>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</si>
  <si>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</si>
  <si>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</si>
  <si>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</si>
  <si>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</si>
  <si>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</si>
  <si>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</si>
  <si>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</si>
  <si>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</si>
  <si>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</si>
  <si>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</si>
  <si>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</si>
  <si>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</si>
  <si>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</si>
  <si>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</si>
  <si>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</si>
  <si>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</si>
  <si>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</si>
  <si>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</si>
  <si>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</si>
  <si>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</si>
  <si>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</si>
  <si>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</si>
  <si>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</si>
  <si>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</si>
  <si>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</si>
  <si>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</si>
  <si>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</si>
  <si>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</si>
  <si>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</si>
  <si>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</si>
  <si>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</si>
  <si>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</si>
  <si>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</si>
  <si>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</si>
  <si>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</si>
  <si>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</si>
  <si>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</si>
  <si>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</si>
  <si>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</si>
  <si>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</si>
  <si>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</si>
  <si>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</si>
  <si>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</si>
  <si>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</si>
  <si>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</si>
  <si>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</si>
  <si>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</si>
  <si>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</si>
  <si>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</si>
  <si>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</si>
  <si>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</si>
  <si>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</si>
  <si>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</si>
  <si>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</si>
  <si>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</si>
  <si>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</si>
  <si>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</si>
  <si>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</si>
  <si>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</si>
  <si>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</si>
  <si>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</si>
  <si>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</si>
  <si>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</si>
  <si>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</si>
  <si>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</si>
  <si>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</si>
  <si>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</si>
  <si>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</si>
  <si>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</si>
  <si>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</si>
  <si>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</si>
  <si>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</si>
  <si>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</si>
  <si>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</si>
  <si>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</si>
  <si>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</si>
  <si>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</si>
  <si>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</si>
  <si>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</si>
  <si>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</si>
  <si>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</si>
  <si>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</si>
  <si>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</si>
  <si>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</si>
  <si>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</si>
  <si>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</si>
  <si>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</si>
  <si>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</si>
  <si>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</si>
  <si>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</si>
  <si>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</si>
  <si>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</si>
  <si>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</si>
  <si>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</si>
  <si>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</si>
  <si>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</si>
  <si>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</si>
  <si>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</si>
  <si>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</si>
  <si>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</si>
  <si>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</si>
  <si>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</si>
  <si>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</si>
  <si>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</si>
  <si>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</si>
  <si>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</si>
  <si>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</si>
  <si>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</si>
  <si>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</si>
  <si>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</si>
  <si>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</si>
  <si>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</si>
  <si>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</si>
  <si>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</si>
  <si>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</si>
  <si>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</si>
  <si>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</si>
  <si>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</si>
  <si>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</si>
  <si>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</si>
  <si>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</si>
  <si>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</si>
  <si>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</si>
  <si>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</si>
  <si>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</si>
  <si>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</si>
  <si>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</si>
  <si>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</si>
  <si>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</si>
  <si>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</si>
  <si>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</si>
  <si>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</si>
  <si>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</si>
  <si>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</si>
  <si>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</si>
  <si>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</si>
  <si>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</si>
  <si>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</si>
  <si>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</si>
  <si>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</si>
  <si>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</si>
  <si>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</si>
  <si>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</si>
  <si>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</si>
  <si>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</si>
  <si>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</si>
  <si>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</si>
  <si>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</si>
  <si>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</si>
  <si>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</si>
  <si>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</si>
  <si>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</si>
  <si>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</si>
  <si>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</si>
  <si>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</si>
  <si>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</si>
  <si>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</si>
  <si>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</si>
  <si>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</si>
  <si>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</si>
  <si>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</si>
  <si>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</si>
  <si>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</si>
  <si>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</si>
  <si>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</si>
  <si>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</si>
  <si>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</si>
  <si>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</si>
  <si>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</si>
  <si>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</si>
  <si>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</si>
  <si>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</si>
  <si>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</si>
  <si>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</si>
  <si>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</si>
  <si>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</si>
  <si>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</si>
  <si>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</si>
  <si>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</si>
  <si>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</si>
  <si>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</si>
  <si>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</si>
  <si>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</si>
  <si>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</si>
  <si>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</si>
  <si>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</si>
  <si>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</si>
  <si>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</si>
  <si>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</si>
  <si>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</si>
  <si>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</si>
  <si>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</si>
  <si>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</si>
  <si>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</si>
  <si>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</si>
  <si>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</si>
  <si>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</si>
  <si>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</si>
  <si>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</si>
  <si>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</si>
  <si>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</si>
  <si>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</si>
  <si>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</si>
  <si>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</si>
  <si>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</si>
  <si>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</si>
  <si>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</si>
  <si>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</si>
  <si>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</si>
  <si>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</si>
  <si>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</si>
  <si>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</si>
  <si>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</si>
  <si>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</si>
  <si>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</si>
  <si>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</si>
  <si>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</si>
  <si>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</si>
  <si>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</si>
  <si>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</si>
  <si>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</si>
  <si>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</si>
  <si>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</si>
  <si>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</si>
  <si>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</si>
  <si>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</si>
  <si>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</si>
  <si>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</si>
  <si>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</si>
  <si>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</si>
  <si>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</si>
  <si>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</si>
  <si>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</si>
  <si>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</si>
  <si>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</si>
  <si>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</si>
  <si>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</si>
  <si>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</si>
  <si>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</si>
  <si>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</si>
  <si>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</si>
  <si>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</si>
  <si>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</si>
  <si>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</si>
  <si>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</si>
  <si>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</si>
  <si>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</si>
  <si>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</si>
  <si>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</si>
  <si>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</si>
  <si>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</si>
  <si>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</si>
  <si>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</si>
  <si>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</si>
  <si>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</si>
  <si>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</si>
  <si>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</si>
  <si>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</si>
  <si>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</si>
  <si>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</si>
  <si>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</si>
  <si>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</si>
  <si>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</si>
  <si>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</si>
  <si>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</si>
  <si>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</si>
  <si>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</si>
  <si>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</si>
  <si>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</si>
  <si>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</si>
  <si>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</si>
  <si>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</si>
  <si>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</si>
  <si>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</si>
  <si>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</si>
  <si>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</si>
  <si>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</si>
  <si>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</si>
  <si>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</si>
  <si>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</si>
  <si>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</si>
  <si>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</si>
  <si>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</si>
  <si>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</si>
  <si>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</si>
  <si>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</si>
  <si>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</si>
  <si>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</si>
  <si>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</si>
  <si>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</si>
  <si>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</si>
  <si>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</si>
  <si>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</si>
  <si>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</si>
  <si>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</si>
  <si>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</si>
  <si>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</si>
  <si>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</si>
  <si>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</si>
  <si>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</si>
  <si>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</si>
  <si>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</si>
  <si>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</si>
  <si>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</si>
  <si>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</si>
  <si>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</si>
  <si>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</si>
  <si>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</si>
  <si>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</si>
  <si>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</si>
  <si>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</si>
  <si>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</si>
  <si>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</si>
  <si>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</si>
  <si>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</si>
  <si>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</si>
  <si>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</si>
  <si>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</si>
  <si>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</si>
  <si>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</si>
  <si>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</si>
  <si>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</si>
  <si>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</si>
  <si>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</si>
  <si>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</si>
  <si>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</si>
  <si>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</si>
  <si>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</si>
  <si>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</si>
  <si>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</si>
  <si>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</si>
  <si>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</si>
  <si>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</si>
  <si>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</si>
  <si>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</si>
  <si>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</si>
  <si>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</si>
  <si>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</si>
  <si>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</si>
  <si>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</si>
  <si>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</si>
  <si>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</si>
  <si>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</si>
  <si>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</si>
  <si>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</si>
  <si>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</si>
  <si>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</si>
  <si>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</si>
  <si>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</si>
  <si>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</si>
  <si>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</si>
  <si>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</si>
  <si>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</si>
  <si>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</si>
  <si>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</si>
  <si>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</si>
  <si>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</si>
  <si>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</si>
  <si>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</si>
  <si>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</si>
  <si>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</si>
  <si>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</si>
  <si>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</si>
  <si>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</si>
  <si>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</si>
  <si>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</si>
  <si>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</si>
  <si>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</si>
  <si>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</si>
  <si>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</si>
  <si>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</si>
  <si>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</si>
  <si>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</si>
  <si>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</si>
  <si>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</si>
  <si>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</si>
  <si>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</si>
  <si>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</si>
  <si>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</si>
  <si>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</si>
  <si>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</si>
  <si>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</si>
  <si>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</si>
  <si>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</si>
  <si>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</si>
  <si>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</si>
  <si>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</si>
  <si>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</si>
  <si>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</si>
  <si>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</si>
  <si>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</si>
  <si>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</si>
  <si>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</si>
  <si>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</si>
  <si>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</si>
  <si>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</si>
  <si>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</si>
  <si>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</si>
  <si>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</si>
  <si>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</si>
  <si>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</si>
  <si>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</si>
  <si>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</si>
  <si>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</si>
  <si>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</si>
  <si>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</si>
  <si>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</si>
  <si>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</si>
  <si>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</si>
  <si>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</si>
  <si>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</si>
  <si>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</si>
  <si>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</si>
  <si>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</si>
  <si>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</si>
  <si>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</si>
  <si>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</si>
  <si>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</si>
  <si>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</si>
  <si>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</si>
  <si>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</si>
  <si>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</si>
  <si>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</si>
  <si>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</si>
  <si>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</si>
  <si>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</si>
  <si>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</si>
  <si>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</si>
  <si>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</si>
  <si>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</si>
  <si>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</si>
  <si>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</si>
  <si>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</si>
  <si>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</si>
  <si>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</si>
  <si>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</si>
  <si>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</si>
  <si>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</si>
  <si>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</si>
  <si>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</si>
  <si>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</si>
  <si>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</si>
  <si>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</si>
  <si>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</si>
  <si>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</si>
  <si>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</si>
  <si>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</si>
  <si>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</si>
  <si>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</si>
  <si>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</si>
  <si>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</si>
  <si>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</si>
  <si>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</si>
  <si>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</si>
  <si>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</si>
  <si>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</si>
  <si>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</si>
  <si>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</si>
  <si>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</si>
  <si>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</si>
  <si>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</si>
  <si>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</si>
  <si>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</si>
  <si>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</si>
  <si>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</si>
  <si>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</si>
  <si>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</si>
  <si>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</si>
  <si>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</si>
  <si>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</si>
  <si>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</si>
  <si>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</si>
  <si>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</si>
  <si>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</si>
  <si>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</si>
  <si>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</si>
  <si>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</si>
  <si>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</si>
  <si>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</si>
  <si>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</si>
  <si>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</si>
  <si>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</si>
  <si>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</si>
  <si>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</si>
  <si>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</si>
  <si>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</si>
  <si>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</si>
  <si>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</si>
  <si>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</si>
  <si>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</si>
  <si>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</si>
  <si>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</si>
  <si>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</si>
  <si>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</si>
  <si>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</si>
  <si>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</si>
  <si>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</si>
  <si>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</si>
  <si>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</si>
  <si>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</si>
  <si>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</si>
  <si>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</si>
  <si>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</si>
  <si>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</si>
  <si>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</si>
  <si>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</si>
  <si>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</si>
  <si>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</si>
  <si>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</si>
  <si>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</si>
  <si>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</si>
  <si>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</si>
  <si>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</si>
  <si>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</si>
  <si>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</si>
  <si>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</si>
  <si>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</si>
  <si>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</si>
  <si>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</si>
  <si>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</si>
  <si>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</si>
  <si>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</si>
  <si>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</si>
  <si>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</si>
  <si>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</si>
  <si>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</si>
  <si>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</si>
  <si>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</si>
  <si>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</si>
  <si>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</si>
  <si>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</si>
  <si>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</si>
  <si>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</si>
  <si>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</si>
  <si>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</si>
  <si>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</si>
  <si>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</si>
  <si>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</si>
  <si>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</si>
  <si>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</si>
  <si>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</si>
  <si>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</si>
  <si>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</si>
  <si>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</si>
  <si>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</si>
  <si>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</si>
  <si>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</si>
  <si>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</si>
  <si>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</si>
  <si>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</si>
  <si>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</si>
  <si>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</si>
  <si>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</si>
  <si>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</si>
  <si>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</si>
  <si>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</si>
  <si>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</si>
  <si>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</si>
  <si>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</si>
  <si>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</si>
  <si>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</si>
  <si>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</si>
  <si>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</si>
  <si>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</si>
  <si>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</si>
  <si>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</si>
  <si>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</si>
  <si>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</si>
  <si>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</si>
  <si>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</si>
  <si>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</si>
  <si>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</si>
  <si>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</si>
  <si>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</si>
  <si>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</si>
  <si>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</si>
  <si>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</si>
  <si>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</si>
  <si>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</si>
  <si>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</si>
  <si>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</si>
  <si>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</si>
  <si>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</si>
  <si>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</si>
  <si>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</si>
  <si>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</si>
  <si>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</si>
  <si>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</si>
  <si>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</si>
  <si>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</si>
  <si>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</si>
  <si>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</si>
  <si>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</si>
  <si>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</si>
  <si>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</si>
  <si>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</si>
  <si>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</si>
  <si>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</si>
  <si>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</si>
  <si>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</si>
  <si>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</si>
  <si>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</si>
  <si>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</si>
  <si>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</si>
  <si>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</si>
  <si>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</si>
  <si>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</si>
  <si>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</si>
  <si>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</si>
  <si>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</si>
  <si>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</si>
  <si>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</si>
  <si>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</si>
  <si>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</si>
  <si>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</si>
  <si>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</si>
  <si>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</si>
  <si>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</si>
  <si>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</si>
  <si>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</si>
  <si>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</si>
  <si>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</si>
  <si>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</si>
  <si>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</si>
  <si>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</si>
  <si>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</si>
  <si>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</si>
  <si>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</si>
  <si>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</si>
  <si>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</si>
  <si>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</si>
  <si>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</si>
  <si>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</si>
  <si>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</si>
  <si>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</si>
  <si>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</si>
  <si>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</si>
  <si>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</si>
  <si>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</si>
  <si>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</si>
  <si>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</si>
  <si>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</si>
  <si>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</si>
  <si>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</si>
  <si>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</si>
  <si>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</si>
  <si>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</si>
  <si>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</si>
  <si>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</si>
  <si>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</si>
  <si>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</si>
  <si>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</si>
  <si>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</si>
  <si>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</si>
  <si>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</si>
  <si>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</si>
  <si>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</si>
  <si>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</si>
  <si>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</si>
  <si>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</si>
  <si>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</si>
  <si>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</si>
  <si>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</si>
  <si>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</si>
  <si>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</si>
  <si>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</si>
  <si>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</si>
  <si>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</si>
  <si>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</si>
  <si>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</si>
  <si>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</si>
  <si>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</si>
  <si>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</si>
  <si>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</si>
  <si>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</si>
  <si>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</si>
  <si>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</si>
  <si>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</si>
  <si>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</si>
  <si>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</si>
  <si>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</si>
  <si>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</si>
  <si>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</si>
  <si>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</si>
  <si>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</si>
  <si>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</si>
  <si>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</si>
  <si>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</si>
  <si>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</si>
  <si>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</si>
  <si>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</si>
  <si>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</si>
  <si>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</si>
  <si>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</si>
  <si>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</si>
  <si>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</si>
  <si>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</si>
  <si>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</si>
  <si>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</si>
  <si>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</si>
  <si>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</si>
  <si>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</si>
  <si>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</si>
  <si>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</si>
  <si>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</si>
  <si>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</si>
  <si>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</si>
  <si>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</si>
  <si>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</si>
  <si>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</si>
  <si>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</si>
  <si>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</si>
  <si>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</si>
  <si>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</si>
  <si>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</si>
  <si>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</si>
  <si>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</si>
  <si>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</si>
  <si>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</si>
  <si>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</si>
  <si>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</si>
  <si>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</si>
  <si>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</si>
  <si>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</si>
  <si>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</si>
  <si>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</si>
  <si>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</si>
  <si>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</si>
  <si>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</si>
  <si>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</si>
  <si>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</si>
  <si>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</si>
  <si>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</si>
  <si>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</si>
  <si>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</si>
  <si>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</si>
  <si>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</si>
  <si>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</si>
  <si>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</si>
  <si>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</si>
  <si>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</si>
  <si>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</si>
  <si>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</si>
  <si>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</si>
  <si>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</si>
  <si>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</si>
  <si>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</si>
  <si>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</si>
  <si>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</si>
  <si>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</si>
  <si>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</si>
  <si>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</si>
  <si>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</si>
  <si>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</si>
  <si>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</si>
  <si>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</si>
  <si>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</si>
  <si>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</si>
  <si>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</si>
  <si>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</si>
  <si>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</si>
  <si>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</si>
  <si>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</si>
  <si>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</si>
  <si>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</si>
  <si>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</si>
  <si>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</si>
  <si>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</si>
  <si>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</si>
  <si>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</si>
  <si>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</si>
  <si>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</si>
  <si>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</si>
  <si>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</si>
  <si>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</si>
  <si>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</si>
  <si>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</si>
  <si>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</si>
  <si>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</si>
  <si>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</si>
  <si>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</si>
  <si>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</si>
  <si>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</si>
  <si>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</si>
  <si>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</si>
  <si>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</si>
  <si>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</si>
  <si>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</si>
  <si>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</si>
  <si>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</si>
  <si>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</si>
  <si>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</si>
  <si>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</si>
  <si>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</si>
  <si>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</si>
  <si>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</si>
  <si>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</si>
  <si>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</si>
  <si>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</si>
  <si>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</si>
  <si>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</si>
  <si>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</si>
  <si>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</si>
  <si>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</si>
  <si>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</si>
  <si>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</si>
  <si>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</si>
  <si>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</si>
  <si>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</si>
  <si>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</si>
  <si>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</si>
  <si>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</si>
  <si>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</si>
  <si>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</si>
  <si>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</si>
  <si>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</si>
  <si>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</si>
  <si>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</si>
  <si>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</si>
  <si>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</si>
  <si>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</si>
  <si>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</si>
  <si>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</si>
  <si>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</si>
  <si>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</si>
  <si>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</si>
  <si>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</si>
  <si>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</si>
  <si>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</si>
  <si>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</si>
  <si>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</si>
  <si>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</si>
  <si>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</si>
  <si>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</si>
  <si>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</si>
  <si>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</si>
  <si>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</si>
  <si>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</si>
  <si>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</si>
  <si>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</si>
  <si>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</si>
  <si>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</si>
  <si>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</si>
  <si>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</si>
  <si>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</si>
  <si>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</si>
  <si>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</si>
  <si>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</si>
  <si>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</si>
  <si>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</si>
  <si>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</si>
  <si>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</si>
  <si>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</si>
  <si>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</si>
  <si>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</si>
  <si>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</si>
  <si>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</si>
  <si>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</si>
  <si>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</si>
  <si>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</si>
  <si>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</si>
  <si>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</si>
  <si>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</si>
  <si>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</si>
  <si>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</si>
  <si>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</si>
  <si>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</si>
  <si>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</si>
  <si>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</si>
  <si>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</si>
  <si>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</si>
  <si>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</si>
  <si>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</si>
  <si>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</si>
  <si>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</si>
  <si>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</si>
  <si>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</si>
  <si>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</si>
  <si>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</si>
  <si>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</si>
  <si>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</si>
  <si>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</si>
  <si>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</si>
  <si>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</si>
  <si>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</si>
  <si>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</si>
  <si>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</si>
  <si>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</si>
  <si>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</si>
  <si>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</si>
  <si>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</si>
  <si>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</si>
  <si>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</si>
  <si>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</si>
  <si>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</si>
  <si>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</si>
  <si>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</si>
  <si>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</si>
  <si>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</si>
  <si>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</si>
  <si>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</si>
  <si>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</si>
  <si>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</si>
  <si>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</si>
  <si>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</si>
  <si>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</si>
  <si>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</si>
  <si>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</si>
  <si>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</si>
  <si>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</si>
  <si>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</si>
  <si>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</si>
  <si>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</si>
  <si>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</si>
  <si>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</si>
  <si>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</si>
  <si>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</si>
  <si>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</si>
  <si>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</si>
  <si>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</si>
  <si>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</si>
  <si>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</si>
  <si>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</si>
  <si>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</si>
  <si>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</si>
  <si>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</si>
  <si>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</si>
  <si>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</si>
  <si>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</si>
  <si>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</si>
  <si>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</si>
  <si>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</si>
  <si>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</si>
  <si>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</si>
  <si>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</si>
  <si>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</si>
  <si>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</si>
  <si>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</si>
  <si>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</si>
  <si>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</si>
  <si>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</si>
  <si>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</si>
  <si>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</si>
  <si>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</si>
  <si>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</si>
  <si>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</si>
  <si>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</si>
  <si>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</si>
  <si>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</si>
  <si>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</si>
  <si>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</si>
  <si>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</si>
  <si>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</si>
  <si>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</si>
  <si>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</si>
  <si>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</si>
  <si>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</si>
  <si>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</si>
  <si>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</si>
  <si>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</si>
  <si>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</si>
  <si>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</si>
  <si>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</si>
  <si>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</si>
  <si>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</si>
  <si>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</si>
  <si>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</si>
  <si>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</si>
  <si>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</si>
  <si>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</si>
  <si>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</si>
  <si>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</si>
  <si>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</si>
  <si>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</si>
  <si>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</si>
  <si>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</si>
  <si>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</si>
  <si>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</si>
  <si>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</si>
  <si>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</si>
  <si>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</si>
  <si>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</si>
  <si>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</si>
  <si>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</si>
  <si>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</si>
  <si>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</si>
  <si>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</si>
  <si>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</si>
  <si>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</si>
  <si>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</si>
  <si>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</si>
  <si>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</si>
  <si>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</si>
  <si>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</si>
  <si>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</si>
  <si>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</si>
  <si>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</si>
  <si>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</si>
  <si>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</si>
  <si>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</si>
  <si>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</si>
  <si>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</si>
  <si>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</si>
  <si>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</si>
  <si>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</si>
  <si>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</si>
  <si>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</si>
  <si>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</si>
  <si>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</si>
  <si>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</si>
  <si>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</si>
  <si>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</si>
  <si>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</si>
  <si>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</si>
  <si>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</si>
  <si>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</si>
  <si>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</si>
  <si>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</si>
  <si>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</si>
  <si>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</si>
  <si>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</si>
  <si>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</si>
  <si>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</si>
  <si>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</si>
  <si>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</si>
  <si>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</si>
  <si>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</si>
  <si>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</si>
  <si>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</si>
  <si>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</si>
  <si>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</si>
  <si>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</si>
  <si>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</si>
  <si>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</si>
  <si>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</si>
  <si>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</si>
  <si>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</si>
  <si>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</si>
  <si>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</si>
  <si>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</si>
  <si>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</si>
  <si>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</si>
  <si>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</si>
  <si>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</si>
  <si>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</si>
  <si>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</si>
  <si>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</si>
  <si>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</si>
  <si>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</si>
  <si>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</si>
  <si>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</si>
  <si>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</si>
  <si>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</si>
  <si>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</si>
  <si>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</si>
  <si>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</si>
  <si>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</si>
  <si>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</si>
  <si>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</si>
  <si>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</si>
  <si>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</si>
  <si>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</si>
  <si>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</si>
  <si>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</si>
  <si>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</si>
  <si>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</si>
  <si>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</si>
  <si>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</si>
  <si>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</si>
  <si>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</si>
  <si>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</si>
  <si>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</si>
  <si>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</si>
  <si>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</si>
  <si>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</si>
  <si>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</si>
  <si>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</si>
  <si>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</si>
  <si>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</si>
  <si>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</si>
  <si>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</si>
  <si>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</si>
  <si>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</si>
  <si>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</si>
  <si>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</si>
  <si>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</si>
  <si>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</si>
  <si>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</si>
  <si>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</si>
  <si>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</si>
  <si>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</si>
  <si>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</si>
  <si>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</si>
  <si>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</si>
  <si>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</si>
  <si>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</si>
  <si>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</si>
  <si>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</si>
  <si>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</si>
  <si>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</si>
  <si>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</si>
  <si>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</si>
  <si>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</si>
  <si>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</si>
  <si>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</si>
  <si>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</si>
  <si>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</si>
  <si>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</si>
  <si>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</si>
  <si>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</si>
  <si>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</si>
  <si>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</si>
  <si>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</si>
  <si>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</si>
  <si>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</si>
  <si>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</si>
  <si>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</si>
  <si>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</si>
  <si>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</si>
  <si>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</si>
  <si>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</si>
  <si>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</si>
  <si>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</si>
  <si>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</si>
  <si>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</si>
  <si>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</si>
  <si>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</si>
  <si>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</si>
  <si>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</si>
  <si>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</si>
  <si>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</si>
  <si>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</si>
  <si>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</si>
  <si>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</si>
  <si>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</si>
  <si>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</si>
  <si>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</si>
  <si>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</si>
  <si>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</si>
  <si>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</si>
  <si>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</si>
  <si>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</si>
  <si>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</si>
  <si>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</si>
  <si>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</si>
  <si>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</si>
  <si>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</si>
  <si>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</si>
  <si>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</si>
  <si>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</si>
  <si>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</si>
  <si>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</si>
  <si>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</si>
  <si>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</si>
  <si>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</si>
  <si>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</si>
  <si>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</si>
  <si>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</si>
  <si>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</si>
  <si>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</si>
  <si>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</si>
  <si>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</si>
  <si>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</si>
  <si>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</si>
  <si>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</si>
  <si>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</si>
  <si>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</si>
  <si>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</si>
  <si>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</si>
  <si>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</si>
  <si>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</si>
  <si>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</si>
  <si>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</si>
  <si>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</si>
  <si>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</si>
  <si>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</si>
  <si>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</si>
  <si>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</si>
  <si>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</si>
  <si>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</si>
  <si>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</si>
  <si>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</si>
  <si>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</si>
  <si>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</si>
  <si>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</si>
  <si>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</si>
  <si>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</si>
  <si>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</si>
  <si>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</si>
  <si>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</si>
  <si>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</si>
  <si>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</si>
  <si>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</si>
  <si>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</si>
  <si>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</si>
  <si>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</si>
  <si>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</si>
  <si>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</si>
  <si>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</si>
  <si>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</si>
  <si>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</si>
  <si>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</si>
  <si>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</si>
  <si>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</si>
  <si>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</si>
  <si>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</si>
  <si>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</si>
  <si>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</si>
  <si>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</si>
  <si>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</si>
  <si>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</si>
  <si>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</si>
  <si>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</si>
  <si>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</si>
  <si>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</si>
  <si>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</si>
  <si>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</si>
  <si>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</si>
  <si>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</si>
  <si>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</si>
  <si>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</si>
  <si>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</si>
  <si>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</si>
  <si>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</si>
  <si>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</si>
  <si>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</si>
  <si>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</si>
  <si>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</si>
  <si>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</si>
  <si>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</si>
  <si>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</si>
  <si>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</si>
  <si>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</si>
  <si>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</si>
  <si>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</si>
  <si>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</si>
  <si>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</si>
  <si>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</si>
  <si>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</si>
  <si>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</si>
  <si>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</si>
  <si>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</si>
  <si>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</si>
  <si>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</si>
  <si>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</si>
  <si>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</si>
  <si>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</si>
  <si>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</si>
  <si>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</si>
  <si>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</si>
  <si>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</si>
  <si>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</si>
  <si>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</si>
  <si>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</si>
  <si>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</si>
  <si>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</si>
  <si>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</si>
  <si>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</si>
  <si>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</si>
  <si>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</si>
  <si>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</si>
  <si>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</si>
  <si>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</si>
  <si>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</si>
  <si>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</si>
  <si>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</si>
  <si>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</si>
  <si>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</si>
  <si>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</si>
  <si>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</si>
  <si>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</si>
  <si>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</si>
  <si>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</si>
  <si>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</si>
  <si>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</si>
  <si>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</si>
  <si>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</si>
  <si>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</si>
  <si>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</si>
  <si>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</si>
  <si>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</si>
  <si>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</si>
  <si>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</si>
  <si>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</si>
  <si>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</si>
  <si>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</si>
  <si>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</si>
  <si>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</si>
  <si>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</si>
  <si>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</si>
  <si>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</si>
  <si>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</si>
  <si>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</si>
  <si>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</si>
  <si>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</si>
  <si>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</si>
  <si>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</si>
  <si>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</si>
  <si>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</si>
  <si>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</si>
  <si>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</si>
  <si>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</si>
  <si>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</si>
  <si>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</si>
  <si>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</si>
  <si>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</si>
  <si>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</si>
  <si>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</si>
  <si>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</si>
  <si>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</si>
  <si>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</si>
  <si>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</si>
  <si>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</si>
  <si>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</si>
  <si>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</si>
  <si>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</si>
  <si>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</si>
  <si>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</si>
  <si>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</si>
  <si>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</si>
  <si>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</si>
  <si>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</si>
  <si>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</si>
  <si>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</si>
  <si>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</si>
  <si>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</si>
  <si>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</si>
  <si>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</si>
  <si>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</si>
  <si>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</si>
  <si>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</si>
  <si>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</si>
  <si>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</si>
  <si>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</si>
  <si>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</si>
  <si>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</si>
  <si>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</si>
  <si>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</si>
  <si>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</si>
  <si>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</si>
  <si>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</si>
  <si>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</si>
  <si>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</si>
  <si>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</si>
  <si>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</si>
  <si>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</si>
  <si>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</si>
  <si>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</si>
  <si>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</si>
  <si>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</si>
  <si>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</si>
  <si>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</si>
  <si>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</si>
  <si>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</si>
  <si>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</si>
  <si>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</si>
  <si>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</si>
  <si>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</si>
  <si>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</si>
  <si>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</si>
  <si>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</si>
  <si>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</si>
  <si>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</si>
  <si>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</si>
  <si>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</si>
  <si>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</si>
  <si>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</si>
  <si>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</si>
  <si>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</si>
  <si>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</si>
  <si>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</si>
  <si>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</si>
  <si>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</si>
  <si>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</si>
  <si>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</si>
  <si>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</si>
  <si>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</si>
  <si>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</si>
  <si>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</si>
  <si>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</si>
  <si>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</si>
  <si>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</si>
  <si>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</si>
  <si>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</si>
  <si>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</si>
  <si>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</si>
  <si>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</si>
  <si>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</si>
  <si>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</si>
  <si>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</si>
  <si>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</si>
  <si>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</si>
  <si>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</si>
  <si>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</si>
  <si>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</si>
  <si>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</si>
  <si>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</si>
  <si>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</si>
  <si>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</si>
  <si>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</si>
  <si>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</si>
  <si>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</si>
  <si>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</si>
  <si>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</si>
  <si>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</si>
  <si>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</si>
  <si>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</si>
  <si>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</si>
  <si>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</si>
  <si>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</si>
  <si>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</si>
  <si>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</si>
  <si>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</si>
  <si>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</si>
  <si>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</si>
  <si>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</si>
  <si>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</si>
  <si>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</si>
  <si>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</si>
  <si>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</si>
  <si>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</si>
  <si>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</si>
  <si>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</si>
  <si>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</si>
  <si>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</si>
  <si>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</si>
  <si>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</si>
  <si>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</si>
  <si>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</si>
  <si>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</si>
  <si>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</si>
  <si>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</si>
  <si>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</si>
  <si>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</si>
  <si>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</si>
  <si>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</si>
  <si>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</si>
  <si>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</si>
  <si>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</si>
  <si>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</si>
  <si>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</si>
  <si>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</si>
  <si>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</si>
  <si>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</si>
  <si>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</si>
  <si>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</si>
  <si>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</si>
  <si>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</si>
  <si>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</si>
  <si>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</si>
  <si>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</si>
  <si>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</si>
  <si>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</si>
  <si>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</si>
  <si>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</si>
  <si>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</si>
  <si>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</si>
  <si>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</si>
  <si>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</si>
  <si>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</si>
  <si>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</si>
  <si>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</si>
  <si>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</si>
  <si>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</si>
  <si>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</si>
  <si>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</si>
  <si>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</si>
  <si>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</si>
  <si>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</si>
  <si>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</si>
  <si>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</si>
  <si>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</si>
  <si>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</si>
  <si>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</si>
  <si>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</si>
  <si>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</si>
  <si>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</si>
  <si>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</si>
  <si>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</si>
  <si>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</si>
  <si>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</si>
  <si>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</si>
  <si>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</si>
  <si>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</si>
  <si>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</si>
  <si>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</si>
  <si>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</si>
  <si>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</si>
  <si>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</si>
  <si>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</si>
  <si>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</si>
  <si>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</si>
  <si>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</si>
  <si>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</si>
  <si>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</si>
  <si>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</si>
  <si>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</si>
  <si>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</si>
  <si>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</si>
  <si>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</si>
  <si>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</si>
  <si>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</si>
  <si>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</si>
  <si>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</si>
  <si>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</si>
  <si>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</si>
  <si>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</si>
  <si>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</si>
  <si>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</si>
  <si>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</si>
  <si>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</si>
  <si>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</si>
  <si>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</si>
  <si>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</si>
  <si>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</si>
  <si>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</si>
  <si>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</si>
  <si>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</si>
  <si>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</si>
  <si>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</si>
  <si>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</si>
  <si>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</si>
  <si>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</si>
  <si>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</si>
  <si>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</si>
  <si>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</si>
  <si>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</si>
  <si>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</si>
  <si>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</si>
  <si>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</si>
  <si>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</si>
  <si>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</si>
  <si>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</si>
  <si>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</si>
  <si>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</si>
  <si>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</si>
  <si>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</si>
  <si>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</si>
  <si>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</si>
  <si>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</si>
  <si>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</si>
  <si>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</si>
  <si>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</si>
  <si>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</si>
  <si>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</si>
  <si>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</si>
  <si>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</si>
  <si>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</si>
  <si>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</si>
  <si>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</si>
  <si>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</si>
  <si>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</si>
  <si>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</si>
  <si>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</si>
  <si>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</si>
  <si>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</si>
  <si>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</si>
  <si>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</si>
  <si>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</si>
  <si>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</si>
  <si>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</si>
  <si>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</si>
  <si>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</si>
  <si>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</si>
  <si>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</si>
  <si>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</si>
  <si>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</si>
  <si>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</si>
  <si>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</si>
  <si>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</si>
  <si>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</si>
  <si>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</si>
  <si>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</si>
  <si>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</si>
  <si>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</si>
  <si>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</si>
  <si>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</si>
  <si>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</si>
  <si>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</si>
  <si>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</si>
  <si>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</si>
  <si>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</si>
  <si>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</si>
  <si>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</si>
  <si>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</si>
  <si>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</si>
  <si>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</si>
  <si>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</si>
  <si>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</si>
  <si>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</si>
  <si>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</si>
  <si>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</si>
  <si>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</si>
  <si>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</si>
  <si>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</si>
  <si>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</si>
  <si>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</si>
  <si>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</si>
  <si>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</si>
  <si>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</si>
  <si>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</si>
  <si>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</si>
  <si>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</si>
  <si>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</si>
  <si>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</si>
  <si>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</si>
  <si>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</si>
  <si>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</si>
  <si>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</si>
  <si>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</si>
  <si>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</si>
  <si>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</si>
  <si>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</si>
  <si>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</si>
  <si>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</si>
  <si>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</si>
  <si>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</si>
  <si>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</si>
  <si>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</si>
  <si>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</si>
  <si>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</si>
  <si>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</si>
  <si>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</si>
  <si>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</si>
  <si>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</si>
  <si>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</si>
  <si>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</si>
  <si>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</si>
  <si>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</si>
  <si>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</si>
  <si>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</si>
  <si>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</si>
  <si>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</si>
  <si>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</si>
  <si>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</si>
  <si>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</si>
  <si>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</si>
  <si>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</si>
  <si>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</si>
  <si>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</si>
  <si>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</si>
  <si>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</si>
  <si>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</si>
  <si>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</si>
  <si>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</si>
  <si>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</si>
  <si>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</si>
  <si>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</si>
  <si>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</si>
  <si>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</si>
  <si>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</si>
  <si>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</si>
  <si>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</si>
  <si>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</si>
  <si>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</si>
  <si>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</si>
  <si>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</si>
  <si>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</si>
  <si>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</si>
  <si>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</si>
  <si>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</si>
  <si>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</si>
  <si>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</si>
  <si>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</si>
  <si>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</si>
  <si>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</si>
  <si>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</si>
  <si>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</si>
  <si>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</si>
  <si>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</si>
  <si>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</si>
  <si>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</si>
  <si>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</si>
  <si>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</si>
  <si>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</si>
  <si>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</si>
  <si>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</si>
  <si>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</si>
  <si>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</si>
  <si>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</si>
  <si>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</si>
  <si>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</si>
  <si>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</si>
  <si>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</si>
  <si>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</si>
  <si>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</si>
  <si>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</si>
  <si>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</si>
  <si>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</si>
  <si>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</si>
  <si>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</si>
  <si>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</si>
  <si>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</si>
  <si>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</si>
  <si>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</si>
  <si>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</si>
  <si>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</si>
  <si>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</si>
  <si>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</si>
  <si>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</si>
  <si>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</si>
  <si>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</si>
  <si>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</si>
  <si>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</si>
  <si>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</si>
  <si>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</si>
  <si>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</si>
  <si>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</si>
  <si>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</si>
  <si>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</si>
  <si>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</si>
  <si>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</si>
  <si>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</si>
  <si>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</si>
  <si>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</si>
  <si>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</si>
  <si>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</si>
  <si>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</si>
  <si>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</si>
  <si>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</si>
  <si>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</si>
  <si>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</si>
  <si>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</si>
  <si>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</si>
  <si>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</si>
  <si>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</si>
  <si>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</si>
  <si>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</si>
  <si>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</si>
  <si>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</si>
  <si>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</si>
  <si>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</si>
  <si>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</si>
  <si>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</si>
  <si>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</si>
  <si>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</si>
  <si>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</si>
  <si>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</si>
  <si>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</si>
  <si>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</si>
  <si>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</si>
  <si>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</si>
  <si>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</si>
  <si>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</si>
  <si>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</si>
  <si>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</si>
  <si>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</si>
  <si>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</si>
  <si>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</si>
  <si>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</si>
  <si>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</si>
  <si>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</si>
  <si>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</si>
  <si>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</si>
  <si>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</si>
  <si>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</si>
  <si>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</si>
  <si>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</si>
  <si>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</si>
  <si>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</si>
  <si>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</si>
  <si>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</si>
  <si>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</si>
  <si>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</si>
  <si>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</si>
  <si>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</si>
  <si>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</si>
  <si>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</si>
  <si>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</si>
  <si>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</si>
  <si>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</si>
  <si>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</si>
  <si>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</si>
  <si>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</si>
  <si>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</si>
  <si>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</si>
  <si>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</si>
  <si>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</si>
  <si>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</si>
  <si>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</si>
  <si>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</si>
  <si>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</si>
  <si>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</si>
  <si>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</si>
  <si>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</si>
  <si>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</si>
  <si>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</si>
  <si>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</si>
  <si>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</si>
  <si>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</si>
  <si>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</si>
  <si>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</si>
  <si>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</si>
  <si>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</si>
  <si>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</si>
  <si>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</si>
  <si>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</si>
  <si>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</si>
  <si>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</si>
  <si>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</si>
  <si>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</si>
  <si>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</si>
  <si>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</si>
  <si>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</si>
  <si>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</si>
  <si>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</si>
  <si>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</si>
  <si>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</si>
  <si>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</si>
  <si>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</si>
  <si>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</si>
  <si>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</si>
  <si>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</si>
  <si>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</si>
  <si>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</si>
  <si>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</si>
  <si>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</si>
  <si>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</si>
  <si>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</si>
  <si>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</si>
  <si>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</si>
  <si>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</si>
  <si>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</si>
  <si>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</si>
  <si>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</si>
  <si>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</si>
  <si>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</si>
  <si>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</si>
  <si>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</si>
  <si>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</si>
  <si>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</si>
  <si>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</si>
  <si>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</si>
  <si>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</si>
  <si>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</si>
  <si>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</si>
  <si>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</si>
  <si>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</si>
  <si>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</si>
  <si>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</si>
  <si>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</si>
  <si>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</si>
  <si>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</si>
  <si>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</si>
  <si>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</si>
  <si>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</si>
  <si>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</si>
  <si>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</si>
  <si>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</si>
  <si>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</si>
  <si>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</si>
  <si>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</si>
  <si>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</si>
  <si>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</si>
  <si>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</si>
  <si>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</si>
  <si>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</si>
  <si>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</si>
  <si>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</si>
  <si>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</si>
  <si>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</si>
  <si>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</si>
  <si>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</si>
  <si>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</si>
  <si>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</si>
  <si>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</si>
  <si>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</si>
  <si>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</si>
  <si>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</si>
  <si>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</si>
  <si>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</si>
  <si>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</si>
  <si>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</si>
  <si>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</si>
  <si>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</si>
  <si>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</si>
  <si>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</si>
  <si>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</si>
  <si>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</si>
  <si>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</si>
  <si>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</si>
  <si>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</si>
  <si>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</si>
  <si>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</si>
  <si>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</si>
  <si>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</si>
  <si>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</si>
  <si>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</si>
  <si>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</si>
  <si>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</si>
  <si>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</si>
  <si>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</si>
  <si>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</si>
  <si>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</si>
  <si>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</si>
  <si>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</si>
  <si>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</si>
  <si>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</si>
  <si>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</si>
  <si>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</si>
  <si>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</si>
  <si>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</si>
  <si>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</si>
  <si>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</si>
  <si>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</si>
  <si>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</si>
  <si>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</si>
  <si>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</si>
  <si>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</si>
  <si>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</si>
  <si>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</si>
  <si>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</si>
  <si>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</si>
  <si>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</si>
  <si>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</si>
  <si>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</si>
  <si>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</si>
  <si>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</si>
  <si>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</si>
  <si>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</si>
  <si>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</si>
  <si>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</si>
  <si>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</si>
  <si>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</si>
  <si>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</si>
  <si>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</si>
  <si>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</si>
  <si>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</si>
  <si>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</si>
  <si>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</si>
  <si>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</si>
  <si>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</si>
  <si>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</si>
  <si>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</si>
  <si>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</si>
  <si>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</si>
  <si>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</si>
  <si>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</si>
  <si>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</si>
  <si>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</si>
  <si>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</si>
  <si>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</si>
  <si>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</si>
  <si>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</si>
  <si>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</si>
  <si>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</si>
  <si>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</si>
  <si>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</si>
  <si>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</si>
  <si>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</si>
  <si>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</si>
  <si>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</si>
  <si>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</si>
  <si>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</si>
  <si>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</si>
  <si>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</si>
  <si>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</si>
  <si>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</si>
  <si>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</si>
  <si>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</si>
  <si>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</si>
  <si>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</si>
  <si>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</si>
  <si>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</si>
  <si>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</si>
  <si>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</si>
  <si>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</si>
  <si>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</si>
  <si>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</si>
  <si>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</si>
  <si>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</si>
  <si>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</si>
  <si>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</si>
  <si>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</si>
  <si>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</si>
  <si>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</si>
  <si>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</si>
  <si>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</si>
  <si>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</si>
  <si>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</si>
  <si>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</si>
  <si>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</si>
  <si>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</si>
  <si>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</si>
  <si>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</si>
  <si>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</si>
  <si>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</si>
  <si>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</si>
  <si>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</si>
  <si>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</si>
  <si>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</si>
  <si>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</si>
  <si>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</si>
  <si>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</si>
  <si>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</si>
  <si>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</si>
  <si>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</si>
  <si>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</si>
  <si>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</si>
  <si>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</si>
  <si>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</si>
  <si>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</si>
  <si>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</si>
  <si>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</si>
  <si>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</si>
  <si>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376-377</t>
  </si>
  <si>
    <t>390-395</t>
  </si>
  <si>
    <t>Loss of Rs.30/-</t>
  </si>
  <si>
    <t>Snowman Logistics Ltd.</t>
  </si>
  <si>
    <t>ADANI LOGISTICS LIMITED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</si>
  <si>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</si>
  <si>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</si>
  <si>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</si>
  <si>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</si>
  <si>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</si>
  <si>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</si>
  <si>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</si>
  <si>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</si>
  <si>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</si>
  <si>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</si>
  <si>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</si>
  <si>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</si>
  <si>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</si>
  <si>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</si>
  <si>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</si>
  <si>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</si>
  <si>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3710-3720</t>
  </si>
  <si>
    <t>3820-3850</t>
  </si>
  <si>
    <t>COLPAL DEC FUT</t>
  </si>
  <si>
    <t>90-92</t>
  </si>
  <si>
    <t>15.5-16.5</t>
  </si>
  <si>
    <t>DABUR 520 CE DEC</t>
  </si>
  <si>
    <t xml:space="preserve">DABUR 510 CE DEC </t>
  </si>
  <si>
    <t>11.5-12.5</t>
  </si>
  <si>
    <t>PIDILITIND  DEC FUT</t>
  </si>
  <si>
    <t>HKG</t>
  </si>
  <si>
    <t>QUADRANT</t>
  </si>
  <si>
    <t>IDBI BANK LIMITED</t>
  </si>
  <si>
    <t>Part Profit of Rs.8.5/-</t>
  </si>
  <si>
    <t>Profit of Rs.2.85/-</t>
  </si>
  <si>
    <t>736-738</t>
  </si>
  <si>
    <t>770-775</t>
  </si>
  <si>
    <t>NIFTY 31-DEC 13300 PE</t>
  </si>
  <si>
    <t>Loss of Rs.20/-</t>
  </si>
  <si>
    <t>Profit of Rs.18/-</t>
  </si>
  <si>
    <t>SCTL</t>
  </si>
  <si>
    <t>Majesco Limited</t>
  </si>
  <si>
    <t>Profit of Rs.82.5/-</t>
  </si>
  <si>
    <t>Part Profit of Rs.142.5/-</t>
  </si>
  <si>
    <t>HINDUNILVR  DEC FUT</t>
  </si>
  <si>
    <t>2380-2400</t>
  </si>
  <si>
    <t>Profit of Rs.28/-</t>
  </si>
  <si>
    <t>196-197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</si>
  <si>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</si>
  <si>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</si>
  <si>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</si>
  <si>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</si>
  <si>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</si>
  <si>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</si>
  <si>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</si>
  <si>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</si>
  <si>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</si>
  <si>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</si>
  <si>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</si>
  <si>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997-1001</t>
  </si>
  <si>
    <t>1100-1140</t>
  </si>
  <si>
    <t>HITECHWIND</t>
  </si>
  <si>
    <t>GRAVITON RESEARCH CAPITAL LLP</t>
  </si>
  <si>
    <t>THIRD ALPHA LLP</t>
  </si>
  <si>
    <t>JK Tyre &amp; Industries Ltd</t>
  </si>
  <si>
    <t>EDGEFIELD SECURITIES LIMITED</t>
  </si>
  <si>
    <t>570-575</t>
  </si>
  <si>
    <t>BHARATFORG  DEC FUT</t>
  </si>
  <si>
    <t>13725-13735</t>
  </si>
  <si>
    <t xml:space="preserve"> TVSMOTOR DEC FUT</t>
  </si>
  <si>
    <t>485-480</t>
  </si>
  <si>
    <t>GODREJCP DEC FUT</t>
  </si>
  <si>
    <t>719-721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</si>
  <si>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</si>
  <si>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</si>
  <si>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</si>
  <si>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</si>
  <si>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</si>
  <si>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</si>
  <si>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ANJANIFIN</t>
  </si>
  <si>
    <t>SHARAD KUMAR DARAK</t>
  </si>
  <si>
    <t>SHRADDHA CHHAYA DEVELOPERS LLP</t>
  </si>
  <si>
    <t>MJCO</t>
  </si>
  <si>
    <t>RCL</t>
  </si>
  <si>
    <t>SHANGAR</t>
  </si>
  <si>
    <t>RAMESHBHAI CHINUBHAI SHAH</t>
  </si>
  <si>
    <t>BEML Limited</t>
  </si>
  <si>
    <t>Ind Terrain Fashions Ltd</t>
  </si>
  <si>
    <t>MONEY GROW INVESTMENT</t>
  </si>
  <si>
    <t>Tarmat Limited</t>
  </si>
  <si>
    <t>MALABAR INDIA FUND LIMITED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</si>
  <si>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</si>
  <si>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</si>
  <si>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</si>
  <si>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</si>
  <si>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</si>
  <si>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</si>
  <si>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507-510</t>
  </si>
  <si>
    <t>540-550</t>
  </si>
  <si>
    <t>85.5-85.9</t>
  </si>
  <si>
    <t xml:space="preserve"> ZENSARTECH</t>
  </si>
  <si>
    <t>1609-1611</t>
  </si>
  <si>
    <t>INDUSTOWER</t>
  </si>
  <si>
    <t>AFEL</t>
  </si>
  <si>
    <t>MANISH PARMAR</t>
  </si>
  <si>
    <t>AMRAFIN</t>
  </si>
  <si>
    <t>VISHAL RAJNIKANT BHANSALI HUF</t>
  </si>
  <si>
    <t>RAJNIKANT MAFATLAL BHANSALI</t>
  </si>
  <si>
    <t>JYATSHNABEN RAJNIKANT BHANSALI</t>
  </si>
  <si>
    <t>VISHAL RAJNIKANT BHANSALI</t>
  </si>
  <si>
    <t>RIKI RAJNIKANT BHANSALI</t>
  </si>
  <si>
    <t>RAJNIKANT M.BHANSALI HUF</t>
  </si>
  <si>
    <t>FAIRY VISHAL BHANSALI</t>
  </si>
  <si>
    <t>MAFATLAL KALIDAS BHANSALI - HUF</t>
  </si>
  <si>
    <t>DKL BROKING&amp; INFRA</t>
  </si>
  <si>
    <t>ANMOL</t>
  </si>
  <si>
    <t>SUNIL KUMAR MITTAL</t>
  </si>
  <si>
    <t>SAHIL AGGARWAL</t>
  </si>
  <si>
    <t>AANCHAL KISHORE GUPTA</t>
  </si>
  <si>
    <t>RAHUL GUPTA HUF</t>
  </si>
  <si>
    <t>SUNITA GUPTA</t>
  </si>
  <si>
    <t>RAHUL GUPTA</t>
  </si>
  <si>
    <t>MAMTA SINGHAL</t>
  </si>
  <si>
    <t>ARAMBHAN</t>
  </si>
  <si>
    <t>INDRA GAGGAR</t>
  </si>
  <si>
    <t>WESTBRIDGE AIF I</t>
  </si>
  <si>
    <t>REDWOOD INVESTMENT LTD</t>
  </si>
  <si>
    <t>BCPL</t>
  </si>
  <si>
    <t>PHOENIX OVERSEAS LIMITED</t>
  </si>
  <si>
    <t>SHERWOOD SECURITIES PVT LTD</t>
  </si>
  <si>
    <t>BITL</t>
  </si>
  <si>
    <t>SOURAVSHARMA</t>
  </si>
  <si>
    <t>GGL</t>
  </si>
  <si>
    <t>KOKILABEN BIPINBHAI VAGHELA</t>
  </si>
  <si>
    <t>ASHOKKUMAR SABURBHAI CHAVDA</t>
  </si>
  <si>
    <t>GULAPHALIYABEGUM</t>
  </si>
  <si>
    <t>ADIKESAVALU RAJENDRAN</t>
  </si>
  <si>
    <t>WF ASIAN RECONNAISSANCE FUND LIMITED</t>
  </si>
  <si>
    <t>PACIFIC HORIZON INVESTMENT TRUST PLC</t>
  </si>
  <si>
    <t>PATANJALI GOVIND KESWANI</t>
  </si>
  <si>
    <t>RAJASTHAN GLOBAL SECURITIES PRIVATE LIMITED</t>
  </si>
  <si>
    <t>BALAJI AGENCIES</t>
  </si>
  <si>
    <t>GIRIJA SUDHAKAR RAM</t>
  </si>
  <si>
    <t>KETAN BANSILAL MEHTA</t>
  </si>
  <si>
    <t>SUNDAR RADHAKRISHNAN</t>
  </si>
  <si>
    <t>ASHANK DATTA DESAI</t>
  </si>
  <si>
    <t>NETPIX</t>
  </si>
  <si>
    <t>HARSHA RAJESHBHAI JHAVERI</t>
  </si>
  <si>
    <t>ARYAMAN BROKING LIMITED</t>
  </si>
  <si>
    <t>PRISMMEDI</t>
  </si>
  <si>
    <t>SUNIL KUMAR RANA</t>
  </si>
  <si>
    <t>ANUJ SOLANKI</t>
  </si>
  <si>
    <t>PTIL</t>
  </si>
  <si>
    <t>CHITRA GANDHI GANDHI</t>
  </si>
  <si>
    <t>ESAAR INDIA LIMITED</t>
  </si>
  <si>
    <t>PURPLE</t>
  </si>
  <si>
    <t>VAGHELA PRAKASH KANTILAL</t>
  </si>
  <si>
    <t>LEELAMMATHENUMKALJOSEPH</t>
  </si>
  <si>
    <t>MANOJKUMARGPOCHAM</t>
  </si>
  <si>
    <t>SAMEERIQBAL</t>
  </si>
  <si>
    <t>KARAN PAL SINGH</t>
  </si>
  <si>
    <t>JASMEET KAUR ARORA</t>
  </si>
  <si>
    <t>NEETA RAJESH GOTHI</t>
  </si>
  <si>
    <t>CHARTERED HOLDINGS INDIA PRIVATE LIMITED</t>
  </si>
  <si>
    <t>MIKER FINANCIAL CONSULTANTS PRIVATE LIMITED .</t>
  </si>
  <si>
    <t>SHIVA</t>
  </si>
  <si>
    <t>SPRAYKING</t>
  </si>
  <si>
    <t>SANJAY</t>
  </si>
  <si>
    <t>RAHUL MANUBHAI KAMDAR</t>
  </si>
  <si>
    <t>SPS</t>
  </si>
  <si>
    <t>JAVERI FISCAL SERVICES LIMITED</t>
  </si>
  <si>
    <t>R.J. SHARES &amp; SECURITIES PVT LTD</t>
  </si>
  <si>
    <t>SUPRBPA</t>
  </si>
  <si>
    <t>PRADEEPKUMARTANA JANKIRAMULU NAIDU</t>
  </si>
  <si>
    <t>UNIPHOS</t>
  </si>
  <si>
    <t>CHEMICALS NERKA CHEMICALS PRIVATE LTD</t>
  </si>
  <si>
    <t>ARUN CHANDRASEN ASHAR</t>
  </si>
  <si>
    <t>Affle (India) Limited</t>
  </si>
  <si>
    <t>NOMURA INDIA INVESTMENT FUND MOTHER FUND</t>
  </si>
  <si>
    <t>THE NOMURA TRUST AND BANKING CO. LTD AS THE TRUSTEE OF NOMURA INDIAN STOCK MOTHER FUND</t>
  </si>
  <si>
    <t>EMPLOYEES PROVIDENT FUND BOARD MANAGED BY NOMURA ASSET MANAGEMENT MALAYSIA SDN BHD</t>
  </si>
  <si>
    <t>Apl Apollo Tubes Ltd</t>
  </si>
  <si>
    <t>ROHAN GUPTA</t>
  </si>
  <si>
    <t>Aptech Limited</t>
  </si>
  <si>
    <t>PARAM CAPITAL</t>
  </si>
  <si>
    <t>Lemon Tree Hotels Ltd</t>
  </si>
  <si>
    <t>IVY ICON SOLUTIONS LLP</t>
  </si>
  <si>
    <t>C J SHAH &amp; CO</t>
  </si>
  <si>
    <t>LUCKY HOLDINGS PRIVATE LIMITED</t>
  </si>
  <si>
    <t>RAJASTHAN GLOBAL SECURITIES PVT LTD</t>
  </si>
  <si>
    <t>MINDSPACE</t>
  </si>
  <si>
    <t>Mindspace Business P REIT</t>
  </si>
  <si>
    <t>THE VANGUARD GROUP  INC A/C VANGUARD EMERG. MKTS STOCK INDEXFD A SERIES OF V I E I F</t>
  </si>
  <si>
    <t>Sanco Industries Ltd.</t>
  </si>
  <si>
    <t>PALLADIUM FINSERVE PRIVATE LIMITED</t>
  </si>
  <si>
    <t>Sanginita Chemicals Limit</t>
  </si>
  <si>
    <t>LALITA RAI</t>
  </si>
  <si>
    <t>SIGMA</t>
  </si>
  <si>
    <t>Sigma Solve Limited</t>
  </si>
  <si>
    <t>SUFAL INVESTMENT</t>
  </si>
  <si>
    <t>ADHEESH KABRA HUF</t>
  </si>
  <si>
    <t>TD Power Systems Ltd.</t>
  </si>
  <si>
    <t>SHREE BHUVANAKARAM TRADINVEST PVT LTD</t>
  </si>
  <si>
    <t>Zee News Limited</t>
  </si>
  <si>
    <t>PARTH INFIN BROKERS PVT LTD</t>
  </si>
  <si>
    <t>AFFLE HOLDINGS PTE LTD</t>
  </si>
  <si>
    <t>APL INFRASTRUCTURE PVT. LTD.</t>
  </si>
  <si>
    <t>Compuage Infocom Ltd</t>
  </si>
  <si>
    <t>KITARA INDIA MICRO CAP GROWTH FUND</t>
  </si>
  <si>
    <t>SPANK MANAGEMENT SERVICES PRIVATE LIMITED</t>
  </si>
  <si>
    <t>KETAN MEHTA</t>
  </si>
  <si>
    <t>MARSHALL</t>
  </si>
  <si>
    <t>Marshall Machines Ltd</t>
  </si>
  <si>
    <t>INDERJIT KAUR</t>
  </si>
  <si>
    <t>Salzer Electronics Ltd.</t>
  </si>
  <si>
    <t>PUJA MUKUL VARMA</t>
  </si>
  <si>
    <t>PAREKH  BHAMINI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</si>
</sst>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7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4" fontId="7" fillId="59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164" fontId="7" fillId="59" borderId="39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44186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5" sqref="Q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44186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27" t="s">
        <v>16</v>
      </c>
      <c r="B9" s="629" t="s">
        <v>17</v>
      </c>
      <c r="C9" s="629" t="s">
        <v>18</v>
      </c>
      <c r="D9" s="273" t="s">
        <v>19</v>
      </c>
      <c r="E9" s="273" t="s">
        <v>20</v>
      </c>
      <c r="F9" s="624" t="s">
        <v>21</v>
      </c>
      <c r="G9" s="625"/>
      <c r="H9" s="626"/>
      <c r="I9" s="624" t="s">
        <v>22</v>
      </c>
      <c r="J9" s="625"/>
      <c r="K9" s="626"/>
      <c r="L9" s="273"/>
      <c r="M9" s="280"/>
      <c r="N9" s="280"/>
      <c r="O9" s="280"/>
    </row>
    <row r="10" spans="1:15" ht="59.25" customHeight="1">
      <c r="A10" s="628"/>
      <c r="B10" s="630" t="s">
        <v>17</v>
      </c>
      <c r="C10" s="630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30735.75</v>
      </c>
      <c r="E11" s="302">
        <v>30660.433333333331</v>
      </c>
      <c r="F11" s="314">
        <v>30455.416666666661</v>
      </c>
      <c r="G11" s="314">
        <v>30175.083333333328</v>
      </c>
      <c r="H11" s="314">
        <v>29970.066666666658</v>
      </c>
      <c r="I11" s="314">
        <v>30940.766666666663</v>
      </c>
      <c r="J11" s="314">
        <v>31145.783333333333</v>
      </c>
      <c r="K11" s="314">
        <v>31426.116666666665</v>
      </c>
      <c r="L11" s="301">
        <v>30865.45</v>
      </c>
      <c r="M11" s="301">
        <v>30380.1</v>
      </c>
      <c r="N11" s="318">
        <v>1719100</v>
      </c>
      <c r="O11" s="319">
        <v>-3.9930749469451583E-2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13774.05</v>
      </c>
      <c r="E12" s="315">
        <v>13751.383333333333</v>
      </c>
      <c r="F12" s="316">
        <v>13703.666666666666</v>
      </c>
      <c r="G12" s="316">
        <v>13633.283333333333</v>
      </c>
      <c r="H12" s="316">
        <v>13585.566666666666</v>
      </c>
      <c r="I12" s="316">
        <v>13821.766666666666</v>
      </c>
      <c r="J12" s="316">
        <v>13869.483333333334</v>
      </c>
      <c r="K12" s="316">
        <v>13939.866666666667</v>
      </c>
      <c r="L12" s="303">
        <v>13799.1</v>
      </c>
      <c r="M12" s="303">
        <v>13681</v>
      </c>
      <c r="N12" s="318">
        <v>15041475</v>
      </c>
      <c r="O12" s="319">
        <v>1.1897373798531749E-2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1650.9</v>
      </c>
      <c r="E13" s="315">
        <v>1644.0166666666667</v>
      </c>
      <c r="F13" s="316">
        <v>1632.5333333333333</v>
      </c>
      <c r="G13" s="316">
        <v>1614.1666666666667</v>
      </c>
      <c r="H13" s="316">
        <v>1602.6833333333334</v>
      </c>
      <c r="I13" s="316">
        <v>1662.3833333333332</v>
      </c>
      <c r="J13" s="316">
        <v>1673.8666666666663</v>
      </c>
      <c r="K13" s="316">
        <v>1692.2333333333331</v>
      </c>
      <c r="L13" s="303">
        <v>1655.5</v>
      </c>
      <c r="M13" s="303">
        <v>1625.65</v>
      </c>
      <c r="N13" s="318">
        <v>3026000</v>
      </c>
      <c r="O13" s="319">
        <v>-5.0368743135101209E-2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456.6</v>
      </c>
      <c r="E14" s="315">
        <v>457.68333333333334</v>
      </c>
      <c r="F14" s="316">
        <v>450.41666666666669</v>
      </c>
      <c r="G14" s="316">
        <v>444.23333333333335</v>
      </c>
      <c r="H14" s="316">
        <v>436.9666666666667</v>
      </c>
      <c r="I14" s="316">
        <v>463.86666666666667</v>
      </c>
      <c r="J14" s="316">
        <v>471.13333333333333</v>
      </c>
      <c r="K14" s="316">
        <v>477.31666666666666</v>
      </c>
      <c r="L14" s="303">
        <v>464.95</v>
      </c>
      <c r="M14" s="303">
        <v>451.5</v>
      </c>
      <c r="N14" s="318">
        <v>17512000</v>
      </c>
      <c r="O14" s="319">
        <v>-1.0174089984173637E-2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464.95</v>
      </c>
      <c r="E15" s="315">
        <v>466.48333333333335</v>
      </c>
      <c r="F15" s="316">
        <v>458.4666666666667</v>
      </c>
      <c r="G15" s="316">
        <v>451.98333333333335</v>
      </c>
      <c r="H15" s="316">
        <v>443.9666666666667</v>
      </c>
      <c r="I15" s="316">
        <v>472.9666666666667</v>
      </c>
      <c r="J15" s="316">
        <v>480.98333333333335</v>
      </c>
      <c r="K15" s="316">
        <v>487.4666666666667</v>
      </c>
      <c r="L15" s="303">
        <v>474.5</v>
      </c>
      <c r="M15" s="303">
        <v>460</v>
      </c>
      <c r="N15" s="318">
        <v>51730000</v>
      </c>
      <c r="O15" s="319">
        <v>-7.8158714936466082E-3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942.35</v>
      </c>
      <c r="E16" s="315">
        <v>940.73333333333323</v>
      </c>
      <c r="F16" s="316">
        <v>931.96666666666647</v>
      </c>
      <c r="G16" s="316">
        <v>921.58333333333326</v>
      </c>
      <c r="H16" s="316">
        <v>912.81666666666649</v>
      </c>
      <c r="I16" s="316">
        <v>951.11666666666645</v>
      </c>
      <c r="J16" s="316">
        <v>959.8833333333331</v>
      </c>
      <c r="K16" s="316">
        <v>970.26666666666642</v>
      </c>
      <c r="L16" s="303">
        <v>949.5</v>
      </c>
      <c r="M16" s="303">
        <v>930.35</v>
      </c>
      <c r="N16" s="318">
        <v>1921000</v>
      </c>
      <c r="O16" s="319">
        <v>9.7087378640776698E-2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251.3</v>
      </c>
      <c r="E17" s="315">
        <v>250.20000000000002</v>
      </c>
      <c r="F17" s="316">
        <v>247.85000000000002</v>
      </c>
      <c r="G17" s="316">
        <v>244.4</v>
      </c>
      <c r="H17" s="316">
        <v>242.05</v>
      </c>
      <c r="I17" s="316">
        <v>253.65000000000003</v>
      </c>
      <c r="J17" s="316">
        <v>256</v>
      </c>
      <c r="K17" s="316">
        <v>259.45000000000005</v>
      </c>
      <c r="L17" s="303">
        <v>252.55</v>
      </c>
      <c r="M17" s="303">
        <v>246.75</v>
      </c>
      <c r="N17" s="318">
        <v>18333000</v>
      </c>
      <c r="O17" s="319">
        <v>-7.8419544563414267E-2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2393.1</v>
      </c>
      <c r="E18" s="315">
        <v>2398.0500000000002</v>
      </c>
      <c r="F18" s="316">
        <v>2366.6000000000004</v>
      </c>
      <c r="G18" s="316">
        <v>2340.1000000000004</v>
      </c>
      <c r="H18" s="316">
        <v>2308.6500000000005</v>
      </c>
      <c r="I18" s="316">
        <v>2424.5500000000002</v>
      </c>
      <c r="J18" s="316">
        <v>2456</v>
      </c>
      <c r="K18" s="316">
        <v>2482.5</v>
      </c>
      <c r="L18" s="303">
        <v>2429.5</v>
      </c>
      <c r="M18" s="303">
        <v>2371.5500000000002</v>
      </c>
      <c r="N18" s="318">
        <v>2175500</v>
      </c>
      <c r="O18" s="319">
        <v>-3.1604718450923656E-2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192.2</v>
      </c>
      <c r="E19" s="315">
        <v>193.63333333333333</v>
      </c>
      <c r="F19" s="316">
        <v>188.56666666666666</v>
      </c>
      <c r="G19" s="316">
        <v>184.93333333333334</v>
      </c>
      <c r="H19" s="316">
        <v>179.86666666666667</v>
      </c>
      <c r="I19" s="316">
        <v>197.26666666666665</v>
      </c>
      <c r="J19" s="316">
        <v>202.33333333333331</v>
      </c>
      <c r="K19" s="316">
        <v>205.96666666666664</v>
      </c>
      <c r="L19" s="303">
        <v>198.7</v>
      </c>
      <c r="M19" s="303">
        <v>190</v>
      </c>
      <c r="N19" s="318">
        <v>10630000</v>
      </c>
      <c r="O19" s="319">
        <v>7.1032745591939547E-2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98.6</v>
      </c>
      <c r="E20" s="315">
        <v>98.483333333333348</v>
      </c>
      <c r="F20" s="316">
        <v>97.016666666666694</v>
      </c>
      <c r="G20" s="316">
        <v>95.433333333333351</v>
      </c>
      <c r="H20" s="316">
        <v>93.966666666666697</v>
      </c>
      <c r="I20" s="316">
        <v>100.06666666666669</v>
      </c>
      <c r="J20" s="316">
        <v>101.53333333333333</v>
      </c>
      <c r="K20" s="316">
        <v>103.11666666666669</v>
      </c>
      <c r="L20" s="303">
        <v>99.95</v>
      </c>
      <c r="M20" s="303">
        <v>96.9</v>
      </c>
      <c r="N20" s="318">
        <v>40950000</v>
      </c>
      <c r="O20" s="319">
        <v>1.5408320493066256E-3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2607.4</v>
      </c>
      <c r="E21" s="315">
        <v>2607.5499999999997</v>
      </c>
      <c r="F21" s="316">
        <v>2577.4999999999995</v>
      </c>
      <c r="G21" s="316">
        <v>2547.6</v>
      </c>
      <c r="H21" s="316">
        <v>2517.5499999999997</v>
      </c>
      <c r="I21" s="316">
        <v>2637.4499999999994</v>
      </c>
      <c r="J21" s="316">
        <v>2667.4999999999995</v>
      </c>
      <c r="K21" s="316">
        <v>2697.3999999999992</v>
      </c>
      <c r="L21" s="303">
        <v>2637.6</v>
      </c>
      <c r="M21" s="303">
        <v>2577.65</v>
      </c>
      <c r="N21" s="318">
        <v>5408700</v>
      </c>
      <c r="O21" s="319">
        <v>3.1997710360618201E-2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887.4</v>
      </c>
      <c r="E22" s="315">
        <v>879.98333333333323</v>
      </c>
      <c r="F22" s="316">
        <v>870.46666666666647</v>
      </c>
      <c r="G22" s="316">
        <v>853.53333333333319</v>
      </c>
      <c r="H22" s="316">
        <v>844.01666666666642</v>
      </c>
      <c r="I22" s="316">
        <v>896.91666666666652</v>
      </c>
      <c r="J22" s="316">
        <v>906.43333333333317</v>
      </c>
      <c r="K22" s="316">
        <v>923.36666666666656</v>
      </c>
      <c r="L22" s="303">
        <v>889.5</v>
      </c>
      <c r="M22" s="303">
        <v>863.05</v>
      </c>
      <c r="N22" s="318">
        <v>10626200</v>
      </c>
      <c r="O22" s="319">
        <v>-2.3125186734389003E-2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610.79999999999995</v>
      </c>
      <c r="E23" s="315">
        <v>606.65</v>
      </c>
      <c r="F23" s="316">
        <v>601.15</v>
      </c>
      <c r="G23" s="316">
        <v>591.5</v>
      </c>
      <c r="H23" s="316">
        <v>586</v>
      </c>
      <c r="I23" s="316">
        <v>616.29999999999995</v>
      </c>
      <c r="J23" s="316">
        <v>621.79999999999995</v>
      </c>
      <c r="K23" s="316">
        <v>631.44999999999993</v>
      </c>
      <c r="L23" s="303">
        <v>612.15</v>
      </c>
      <c r="M23" s="303">
        <v>597</v>
      </c>
      <c r="N23" s="318">
        <v>48673200</v>
      </c>
      <c r="O23" s="319">
        <v>-2.4272311763290835E-2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3351.7</v>
      </c>
      <c r="E24" s="315">
        <v>3330.7666666666664</v>
      </c>
      <c r="F24" s="316">
        <v>3296.7833333333328</v>
      </c>
      <c r="G24" s="316">
        <v>3241.8666666666663</v>
      </c>
      <c r="H24" s="316">
        <v>3207.8833333333328</v>
      </c>
      <c r="I24" s="316">
        <v>3385.6833333333329</v>
      </c>
      <c r="J24" s="316">
        <v>3419.6666666666665</v>
      </c>
      <c r="K24" s="316">
        <v>3474.583333333333</v>
      </c>
      <c r="L24" s="303">
        <v>3364.75</v>
      </c>
      <c r="M24" s="303">
        <v>3275.85</v>
      </c>
      <c r="N24" s="318">
        <v>1847500</v>
      </c>
      <c r="O24" s="319">
        <v>1.0667396061269147E-2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9250.0499999999993</v>
      </c>
      <c r="E25" s="315">
        <v>9243.85</v>
      </c>
      <c r="F25" s="316">
        <v>9147.7000000000007</v>
      </c>
      <c r="G25" s="316">
        <v>9045.35</v>
      </c>
      <c r="H25" s="316">
        <v>8949.2000000000007</v>
      </c>
      <c r="I25" s="316">
        <v>9346.2000000000007</v>
      </c>
      <c r="J25" s="316">
        <v>9442.3499999999985</v>
      </c>
      <c r="K25" s="316">
        <v>9544.7000000000007</v>
      </c>
      <c r="L25" s="303">
        <v>9340</v>
      </c>
      <c r="M25" s="303">
        <v>9141.5</v>
      </c>
      <c r="N25" s="318">
        <v>891250</v>
      </c>
      <c r="O25" s="319">
        <v>-1.6008832459287883E-2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5251.4</v>
      </c>
      <c r="E26" s="315">
        <v>5236.8</v>
      </c>
      <c r="F26" s="316">
        <v>5181.6000000000004</v>
      </c>
      <c r="G26" s="316">
        <v>5111.8</v>
      </c>
      <c r="H26" s="316">
        <v>5056.6000000000004</v>
      </c>
      <c r="I26" s="316">
        <v>5306.6</v>
      </c>
      <c r="J26" s="316">
        <v>5361.7999999999993</v>
      </c>
      <c r="K26" s="316">
        <v>5431.6</v>
      </c>
      <c r="L26" s="303">
        <v>5292</v>
      </c>
      <c r="M26" s="303">
        <v>5167</v>
      </c>
      <c r="N26" s="318">
        <v>6537500</v>
      </c>
      <c r="O26" s="319">
        <v>-1.7766592795702963E-2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1618.4</v>
      </c>
      <c r="E27" s="315">
        <v>1628.8500000000001</v>
      </c>
      <c r="F27" s="316">
        <v>1601.7500000000002</v>
      </c>
      <c r="G27" s="316">
        <v>1585.1000000000001</v>
      </c>
      <c r="H27" s="316">
        <v>1558.0000000000002</v>
      </c>
      <c r="I27" s="316">
        <v>1645.5000000000002</v>
      </c>
      <c r="J27" s="316">
        <v>1672.6000000000001</v>
      </c>
      <c r="K27" s="316">
        <v>1689.2500000000002</v>
      </c>
      <c r="L27" s="303">
        <v>1655.95</v>
      </c>
      <c r="M27" s="303">
        <v>1612.2</v>
      </c>
      <c r="N27" s="318">
        <v>1895600</v>
      </c>
      <c r="O27" s="319">
        <v>3.8127515356915906E-3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409.55</v>
      </c>
      <c r="E28" s="315">
        <v>410</v>
      </c>
      <c r="F28" s="316">
        <v>404.05</v>
      </c>
      <c r="G28" s="316">
        <v>398.55</v>
      </c>
      <c r="H28" s="316">
        <v>392.6</v>
      </c>
      <c r="I28" s="316">
        <v>415.5</v>
      </c>
      <c r="J28" s="316">
        <v>421.45000000000005</v>
      </c>
      <c r="K28" s="316">
        <v>426.95</v>
      </c>
      <c r="L28" s="303">
        <v>415.95</v>
      </c>
      <c r="M28" s="303">
        <v>404.5</v>
      </c>
      <c r="N28" s="318">
        <v>10213200</v>
      </c>
      <c r="O28" s="319">
        <v>-1.4588398749565822E-2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62.9</v>
      </c>
      <c r="E29" s="315">
        <v>62.783333333333331</v>
      </c>
      <c r="F29" s="316">
        <v>61.716666666666661</v>
      </c>
      <c r="G29" s="316">
        <v>60.533333333333331</v>
      </c>
      <c r="H29" s="316">
        <v>59.466666666666661</v>
      </c>
      <c r="I29" s="316">
        <v>63.966666666666661</v>
      </c>
      <c r="J29" s="316">
        <v>65.033333333333331</v>
      </c>
      <c r="K29" s="316">
        <v>66.216666666666669</v>
      </c>
      <c r="L29" s="303">
        <v>63.85</v>
      </c>
      <c r="M29" s="303">
        <v>61.6</v>
      </c>
      <c r="N29" s="318">
        <v>57040000</v>
      </c>
      <c r="O29" s="319">
        <v>1.139772896526778E-2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1589.7</v>
      </c>
      <c r="E30" s="315">
        <v>1592.4333333333332</v>
      </c>
      <c r="F30" s="316">
        <v>1579.8666666666663</v>
      </c>
      <c r="G30" s="316">
        <v>1570.0333333333331</v>
      </c>
      <c r="H30" s="316">
        <v>1557.4666666666662</v>
      </c>
      <c r="I30" s="316">
        <v>1602.2666666666664</v>
      </c>
      <c r="J30" s="316">
        <v>1614.8333333333335</v>
      </c>
      <c r="K30" s="316">
        <v>1624.6666666666665</v>
      </c>
      <c r="L30" s="303">
        <v>1605</v>
      </c>
      <c r="M30" s="303">
        <v>1582.6</v>
      </c>
      <c r="N30" s="318">
        <v>1286450</v>
      </c>
      <c r="O30" s="319">
        <v>6.021505376344086E-3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121.25</v>
      </c>
      <c r="E31" s="315">
        <v>120.81666666666668</v>
      </c>
      <c r="F31" s="316">
        <v>118.83333333333336</v>
      </c>
      <c r="G31" s="316">
        <v>116.41666666666669</v>
      </c>
      <c r="H31" s="316">
        <v>114.43333333333337</v>
      </c>
      <c r="I31" s="316">
        <v>123.23333333333335</v>
      </c>
      <c r="J31" s="316">
        <v>125.21666666666667</v>
      </c>
      <c r="K31" s="316">
        <v>127.63333333333334</v>
      </c>
      <c r="L31" s="303">
        <v>122.8</v>
      </c>
      <c r="M31" s="303">
        <v>118.4</v>
      </c>
      <c r="N31" s="318">
        <v>35210800</v>
      </c>
      <c r="O31" s="319">
        <v>-2.9331657238633981E-2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711.75</v>
      </c>
      <c r="E32" s="315">
        <v>711.9666666666667</v>
      </c>
      <c r="F32" s="316">
        <v>704.93333333333339</v>
      </c>
      <c r="G32" s="316">
        <v>698.11666666666667</v>
      </c>
      <c r="H32" s="316">
        <v>691.08333333333337</v>
      </c>
      <c r="I32" s="316">
        <v>718.78333333333342</v>
      </c>
      <c r="J32" s="316">
        <v>725.81666666666672</v>
      </c>
      <c r="K32" s="316">
        <v>732.63333333333344</v>
      </c>
      <c r="L32" s="303">
        <v>719</v>
      </c>
      <c r="M32" s="303">
        <v>705.15</v>
      </c>
      <c r="N32" s="318">
        <v>2506900</v>
      </c>
      <c r="O32" s="319">
        <v>1.5597147950089126E-2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556.65</v>
      </c>
      <c r="E33" s="315">
        <v>555.55000000000007</v>
      </c>
      <c r="F33" s="316">
        <v>547.10000000000014</v>
      </c>
      <c r="G33" s="316">
        <v>537.55000000000007</v>
      </c>
      <c r="H33" s="316">
        <v>529.10000000000014</v>
      </c>
      <c r="I33" s="316">
        <v>565.10000000000014</v>
      </c>
      <c r="J33" s="316">
        <v>573.55000000000018</v>
      </c>
      <c r="K33" s="316">
        <v>583.10000000000014</v>
      </c>
      <c r="L33" s="303">
        <v>564</v>
      </c>
      <c r="M33" s="303">
        <v>546</v>
      </c>
      <c r="N33" s="318">
        <v>5620500</v>
      </c>
      <c r="O33" s="319">
        <v>-4.0952137189659586E-2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512.4</v>
      </c>
      <c r="E34" s="315">
        <v>511.0333333333333</v>
      </c>
      <c r="F34" s="316">
        <v>506.46666666666658</v>
      </c>
      <c r="G34" s="316">
        <v>500.5333333333333</v>
      </c>
      <c r="H34" s="316">
        <v>495.96666666666658</v>
      </c>
      <c r="I34" s="316">
        <v>516.96666666666658</v>
      </c>
      <c r="J34" s="316">
        <v>521.53333333333319</v>
      </c>
      <c r="K34" s="316">
        <v>527.46666666666658</v>
      </c>
      <c r="L34" s="303">
        <v>515.6</v>
      </c>
      <c r="M34" s="303">
        <v>505.1</v>
      </c>
      <c r="N34" s="318">
        <v>101941974</v>
      </c>
      <c r="O34" s="319">
        <v>1.5821921545092477E-3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36</v>
      </c>
      <c r="E35" s="315">
        <v>35.616666666666667</v>
      </c>
      <c r="F35" s="316">
        <v>35.033333333333331</v>
      </c>
      <c r="G35" s="316">
        <v>34.066666666666663</v>
      </c>
      <c r="H35" s="316">
        <v>33.483333333333327</v>
      </c>
      <c r="I35" s="316">
        <v>36.583333333333336</v>
      </c>
      <c r="J35" s="316">
        <v>37.166666666666664</v>
      </c>
      <c r="K35" s="316">
        <v>38.13333333333334</v>
      </c>
      <c r="L35" s="303">
        <v>36.200000000000003</v>
      </c>
      <c r="M35" s="303">
        <v>34.65</v>
      </c>
      <c r="N35" s="318">
        <v>107289000</v>
      </c>
      <c r="O35" s="319">
        <v>1.6918789808917197E-2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472.8</v>
      </c>
      <c r="E36" s="315">
        <v>469.51666666666671</v>
      </c>
      <c r="F36" s="316">
        <v>464.43333333333339</v>
      </c>
      <c r="G36" s="316">
        <v>456.06666666666666</v>
      </c>
      <c r="H36" s="316">
        <v>450.98333333333335</v>
      </c>
      <c r="I36" s="316">
        <v>477.88333333333344</v>
      </c>
      <c r="J36" s="316">
        <v>482.96666666666681</v>
      </c>
      <c r="K36" s="316">
        <v>491.33333333333348</v>
      </c>
      <c r="L36" s="303">
        <v>474.6</v>
      </c>
      <c r="M36" s="303">
        <v>461.15</v>
      </c>
      <c r="N36" s="318">
        <v>10858300</v>
      </c>
      <c r="O36" s="319">
        <v>3.6139455782312926E-3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13237.8</v>
      </c>
      <c r="E37" s="315">
        <v>13273.5</v>
      </c>
      <c r="F37" s="316">
        <v>13127</v>
      </c>
      <c r="G37" s="316">
        <v>13016.2</v>
      </c>
      <c r="H37" s="316">
        <v>12869.7</v>
      </c>
      <c r="I37" s="316">
        <v>13384.3</v>
      </c>
      <c r="J37" s="316">
        <v>13530.8</v>
      </c>
      <c r="K37" s="316">
        <v>13641.599999999999</v>
      </c>
      <c r="L37" s="303">
        <v>13420</v>
      </c>
      <c r="M37" s="303">
        <v>13162.7</v>
      </c>
      <c r="N37" s="318">
        <v>192750</v>
      </c>
      <c r="O37" s="319">
        <v>0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394.2</v>
      </c>
      <c r="E38" s="315">
        <v>394.90000000000003</v>
      </c>
      <c r="F38" s="316">
        <v>388.80000000000007</v>
      </c>
      <c r="G38" s="316">
        <v>383.40000000000003</v>
      </c>
      <c r="H38" s="316">
        <v>377.30000000000007</v>
      </c>
      <c r="I38" s="316">
        <v>400.30000000000007</v>
      </c>
      <c r="J38" s="316">
        <v>406.40000000000009</v>
      </c>
      <c r="K38" s="316">
        <v>411.80000000000007</v>
      </c>
      <c r="L38" s="303">
        <v>401</v>
      </c>
      <c r="M38" s="303">
        <v>389.5</v>
      </c>
      <c r="N38" s="318">
        <v>28920600</v>
      </c>
      <c r="O38" s="319">
        <v>-1.0896330952967249E-2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3725.7</v>
      </c>
      <c r="E39" s="315">
        <v>3731.5333333333333</v>
      </c>
      <c r="F39" s="316">
        <v>3700.1666666666665</v>
      </c>
      <c r="G39" s="316">
        <v>3674.6333333333332</v>
      </c>
      <c r="H39" s="316">
        <v>3643.2666666666664</v>
      </c>
      <c r="I39" s="316">
        <v>3757.0666666666666</v>
      </c>
      <c r="J39" s="316">
        <v>3788.4333333333334</v>
      </c>
      <c r="K39" s="316">
        <v>3813.9666666666667</v>
      </c>
      <c r="L39" s="303">
        <v>3762.9</v>
      </c>
      <c r="M39" s="303">
        <v>3706</v>
      </c>
      <c r="N39" s="318">
        <v>2130600</v>
      </c>
      <c r="O39" s="319">
        <v>1.2161520190023752E-2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478.35</v>
      </c>
      <c r="E40" s="315">
        <v>477.05</v>
      </c>
      <c r="F40" s="316">
        <v>472.6</v>
      </c>
      <c r="G40" s="316">
        <v>466.85</v>
      </c>
      <c r="H40" s="316">
        <v>462.40000000000003</v>
      </c>
      <c r="I40" s="316">
        <v>482.8</v>
      </c>
      <c r="J40" s="316">
        <v>487.24999999999994</v>
      </c>
      <c r="K40" s="316">
        <v>493</v>
      </c>
      <c r="L40" s="303">
        <v>481.5</v>
      </c>
      <c r="M40" s="303">
        <v>471.3</v>
      </c>
      <c r="N40" s="318">
        <v>7653800</v>
      </c>
      <c r="O40" s="319">
        <v>3.634197199880846E-2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122.35</v>
      </c>
      <c r="E41" s="315">
        <v>122.78333333333335</v>
      </c>
      <c r="F41" s="316">
        <v>118.56666666666669</v>
      </c>
      <c r="G41" s="316">
        <v>114.78333333333335</v>
      </c>
      <c r="H41" s="316">
        <v>110.56666666666669</v>
      </c>
      <c r="I41" s="316">
        <v>126.56666666666669</v>
      </c>
      <c r="J41" s="316">
        <v>130.78333333333336</v>
      </c>
      <c r="K41" s="316">
        <v>134.56666666666669</v>
      </c>
      <c r="L41" s="303">
        <v>127</v>
      </c>
      <c r="M41" s="303">
        <v>119</v>
      </c>
      <c r="N41" s="318">
        <v>37258400</v>
      </c>
      <c r="O41" s="319">
        <v>-2.636200192331814E-2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375.2</v>
      </c>
      <c r="E42" s="315">
        <v>371.85000000000008</v>
      </c>
      <c r="F42" s="316">
        <v>366.45000000000016</v>
      </c>
      <c r="G42" s="316">
        <v>357.7000000000001</v>
      </c>
      <c r="H42" s="316">
        <v>352.30000000000018</v>
      </c>
      <c r="I42" s="316">
        <v>380.60000000000014</v>
      </c>
      <c r="J42" s="316">
        <v>386.00000000000011</v>
      </c>
      <c r="K42" s="316">
        <v>394.75000000000011</v>
      </c>
      <c r="L42" s="303">
        <v>377.25</v>
      </c>
      <c r="M42" s="303">
        <v>363.1</v>
      </c>
      <c r="N42" s="318">
        <v>4732500</v>
      </c>
      <c r="O42" s="319">
        <v>-0.10284360189573459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794.55</v>
      </c>
      <c r="E43" s="315">
        <v>791.06666666666661</v>
      </c>
      <c r="F43" s="316">
        <v>786.08333333333326</v>
      </c>
      <c r="G43" s="316">
        <v>777.61666666666667</v>
      </c>
      <c r="H43" s="316">
        <v>772.63333333333333</v>
      </c>
      <c r="I43" s="316">
        <v>799.53333333333319</v>
      </c>
      <c r="J43" s="316">
        <v>804.51666666666654</v>
      </c>
      <c r="K43" s="316">
        <v>812.98333333333312</v>
      </c>
      <c r="L43" s="303">
        <v>796.05</v>
      </c>
      <c r="M43" s="303">
        <v>782.6</v>
      </c>
      <c r="N43" s="318">
        <v>16911700</v>
      </c>
      <c r="O43" s="319">
        <v>-2.6709561574143347E-2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142.19999999999999</v>
      </c>
      <c r="E44" s="315">
        <v>141.70000000000002</v>
      </c>
      <c r="F44" s="316">
        <v>139.85000000000002</v>
      </c>
      <c r="G44" s="316">
        <v>137.5</v>
      </c>
      <c r="H44" s="316">
        <v>135.65</v>
      </c>
      <c r="I44" s="316">
        <v>144.05000000000004</v>
      </c>
      <c r="J44" s="316">
        <v>145.9</v>
      </c>
      <c r="K44" s="316">
        <v>148.25000000000006</v>
      </c>
      <c r="L44" s="303">
        <v>143.55000000000001</v>
      </c>
      <c r="M44" s="303">
        <v>139.35</v>
      </c>
      <c r="N44" s="318">
        <v>31497300</v>
      </c>
      <c r="O44" s="319">
        <v>-4.4085111032203438E-2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2566.85</v>
      </c>
      <c r="E45" s="315">
        <v>2580.3666666666668</v>
      </c>
      <c r="F45" s="316">
        <v>2528.9833333333336</v>
      </c>
      <c r="G45" s="316">
        <v>2491.1166666666668</v>
      </c>
      <c r="H45" s="316">
        <v>2439.7333333333336</v>
      </c>
      <c r="I45" s="316">
        <v>2618.2333333333336</v>
      </c>
      <c r="J45" s="316">
        <v>2669.6166666666668</v>
      </c>
      <c r="K45" s="316">
        <v>2707.4833333333336</v>
      </c>
      <c r="L45" s="303">
        <v>2631.75</v>
      </c>
      <c r="M45" s="303">
        <v>2542.5</v>
      </c>
      <c r="N45" s="318">
        <v>609750</v>
      </c>
      <c r="O45" s="319">
        <v>0.22809667673716011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1601.9</v>
      </c>
      <c r="E46" s="315">
        <v>1605.3499999999997</v>
      </c>
      <c r="F46" s="316">
        <v>1584.8999999999994</v>
      </c>
      <c r="G46" s="316">
        <v>1567.8999999999996</v>
      </c>
      <c r="H46" s="316">
        <v>1547.4499999999994</v>
      </c>
      <c r="I46" s="316">
        <v>1622.3499999999995</v>
      </c>
      <c r="J46" s="316">
        <v>1642.7999999999997</v>
      </c>
      <c r="K46" s="316">
        <v>1659.7999999999995</v>
      </c>
      <c r="L46" s="303">
        <v>1625.8</v>
      </c>
      <c r="M46" s="303">
        <v>1588.35</v>
      </c>
      <c r="N46" s="318">
        <v>2579500</v>
      </c>
      <c r="O46" s="319">
        <v>2.5890868596881961E-2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405.95</v>
      </c>
      <c r="E47" s="315">
        <v>404.7833333333333</v>
      </c>
      <c r="F47" s="316">
        <v>399.61666666666662</v>
      </c>
      <c r="G47" s="316">
        <v>393.2833333333333</v>
      </c>
      <c r="H47" s="316">
        <v>388.11666666666662</v>
      </c>
      <c r="I47" s="316">
        <v>411.11666666666662</v>
      </c>
      <c r="J47" s="316">
        <v>416.28333333333336</v>
      </c>
      <c r="K47" s="316">
        <v>422.61666666666662</v>
      </c>
      <c r="L47" s="303">
        <v>409.95</v>
      </c>
      <c r="M47" s="303">
        <v>398.45</v>
      </c>
      <c r="N47" s="318">
        <v>12210156</v>
      </c>
      <c r="O47" s="319">
        <v>-7.1174377224199285E-3</v>
      </c>
    </row>
    <row r="48" spans="1:15" ht="15">
      <c r="A48" s="276">
        <v>38</v>
      </c>
      <c r="B48" s="386" t="s">
        <v>64</v>
      </c>
      <c r="C48" s="276" t="s">
        <v>87</v>
      </c>
      <c r="D48" s="315">
        <v>614.5</v>
      </c>
      <c r="E48" s="315">
        <v>606.56666666666661</v>
      </c>
      <c r="F48" s="316">
        <v>595.28333333333319</v>
      </c>
      <c r="G48" s="316">
        <v>576.06666666666661</v>
      </c>
      <c r="H48" s="316">
        <v>564.78333333333319</v>
      </c>
      <c r="I48" s="316">
        <v>625.78333333333319</v>
      </c>
      <c r="J48" s="316">
        <v>637.06666666666649</v>
      </c>
      <c r="K48" s="316">
        <v>656.28333333333319</v>
      </c>
      <c r="L48" s="303">
        <v>617.85</v>
      </c>
      <c r="M48" s="303">
        <v>587.35</v>
      </c>
      <c r="N48" s="318">
        <v>2176800</v>
      </c>
      <c r="O48" s="319">
        <v>0.14088050314465408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510.7</v>
      </c>
      <c r="E49" s="315">
        <v>509.86666666666662</v>
      </c>
      <c r="F49" s="316">
        <v>504.98333333333323</v>
      </c>
      <c r="G49" s="316">
        <v>499.26666666666659</v>
      </c>
      <c r="H49" s="316">
        <v>494.38333333333321</v>
      </c>
      <c r="I49" s="316">
        <v>515.58333333333326</v>
      </c>
      <c r="J49" s="316">
        <v>520.46666666666658</v>
      </c>
      <c r="K49" s="316">
        <v>526.18333333333328</v>
      </c>
      <c r="L49" s="303">
        <v>514.75</v>
      </c>
      <c r="M49" s="303">
        <v>504.15</v>
      </c>
      <c r="N49" s="318">
        <v>17272500</v>
      </c>
      <c r="O49" s="319">
        <v>3.1347962382445138E-2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3835.55</v>
      </c>
      <c r="E50" s="315">
        <v>3827.0500000000006</v>
      </c>
      <c r="F50" s="316">
        <v>3793.5500000000011</v>
      </c>
      <c r="G50" s="316">
        <v>3751.5500000000006</v>
      </c>
      <c r="H50" s="316">
        <v>3718.0500000000011</v>
      </c>
      <c r="I50" s="316">
        <v>3869.0500000000011</v>
      </c>
      <c r="J50" s="316">
        <v>3902.55</v>
      </c>
      <c r="K50" s="316">
        <v>3944.5500000000011</v>
      </c>
      <c r="L50" s="303">
        <v>3860.55</v>
      </c>
      <c r="M50" s="303">
        <v>3785.05</v>
      </c>
      <c r="N50" s="318">
        <v>2835600</v>
      </c>
      <c r="O50" s="319">
        <v>-2.7238421955403089E-2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232</v>
      </c>
      <c r="E51" s="315">
        <v>231.79999999999998</v>
      </c>
      <c r="F51" s="316">
        <v>228.94999999999996</v>
      </c>
      <c r="G51" s="316">
        <v>225.89999999999998</v>
      </c>
      <c r="H51" s="316">
        <v>223.04999999999995</v>
      </c>
      <c r="I51" s="316">
        <v>234.84999999999997</v>
      </c>
      <c r="J51" s="316">
        <v>237.7</v>
      </c>
      <c r="K51" s="316">
        <v>240.74999999999997</v>
      </c>
      <c r="L51" s="303">
        <v>234.65</v>
      </c>
      <c r="M51" s="303">
        <v>228.75</v>
      </c>
      <c r="N51" s="318">
        <v>28960800</v>
      </c>
      <c r="O51" s="319">
        <v>0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5232.75</v>
      </c>
      <c r="E52" s="315">
        <v>5196.8</v>
      </c>
      <c r="F52" s="316">
        <v>5128.6000000000004</v>
      </c>
      <c r="G52" s="316">
        <v>5024.45</v>
      </c>
      <c r="H52" s="316">
        <v>4956.25</v>
      </c>
      <c r="I52" s="316">
        <v>5300.9500000000007</v>
      </c>
      <c r="J52" s="316">
        <v>5369.15</v>
      </c>
      <c r="K52" s="316">
        <v>5473.3000000000011</v>
      </c>
      <c r="L52" s="303">
        <v>5265</v>
      </c>
      <c r="M52" s="303">
        <v>5092.6499999999996</v>
      </c>
      <c r="N52" s="318">
        <v>3040750</v>
      </c>
      <c r="O52" s="319">
        <v>-0.1672315223717093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2484.15</v>
      </c>
      <c r="E53" s="315">
        <v>2466.6000000000004</v>
      </c>
      <c r="F53" s="316">
        <v>2443.6500000000005</v>
      </c>
      <c r="G53" s="316">
        <v>2403.15</v>
      </c>
      <c r="H53" s="316">
        <v>2380.2000000000003</v>
      </c>
      <c r="I53" s="316">
        <v>2507.1000000000008</v>
      </c>
      <c r="J53" s="316">
        <v>2530.0500000000006</v>
      </c>
      <c r="K53" s="316">
        <v>2570.5500000000011</v>
      </c>
      <c r="L53" s="303">
        <v>2489.5500000000002</v>
      </c>
      <c r="M53" s="303">
        <v>2426.1</v>
      </c>
      <c r="N53" s="318">
        <v>2701300</v>
      </c>
      <c r="O53" s="319">
        <v>-8.8609220495697964E-3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1339.15</v>
      </c>
      <c r="E54" s="315">
        <v>1335.3833333333334</v>
      </c>
      <c r="F54" s="316">
        <v>1323.7666666666669</v>
      </c>
      <c r="G54" s="316">
        <v>1308.3833333333334</v>
      </c>
      <c r="H54" s="316">
        <v>1296.7666666666669</v>
      </c>
      <c r="I54" s="316">
        <v>1350.7666666666669</v>
      </c>
      <c r="J54" s="316">
        <v>1362.3833333333332</v>
      </c>
      <c r="K54" s="316">
        <v>1377.7666666666669</v>
      </c>
      <c r="L54" s="303">
        <v>1347</v>
      </c>
      <c r="M54" s="303">
        <v>1320</v>
      </c>
      <c r="N54" s="318">
        <v>3452900</v>
      </c>
      <c r="O54" s="319">
        <v>-1.8909204563213003E-2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191</v>
      </c>
      <c r="E55" s="315">
        <v>190.70000000000002</v>
      </c>
      <c r="F55" s="316">
        <v>188.65000000000003</v>
      </c>
      <c r="G55" s="316">
        <v>186.3</v>
      </c>
      <c r="H55" s="316">
        <v>184.25000000000003</v>
      </c>
      <c r="I55" s="316">
        <v>193.05000000000004</v>
      </c>
      <c r="J55" s="316">
        <v>195.10000000000005</v>
      </c>
      <c r="K55" s="316">
        <v>197.45000000000005</v>
      </c>
      <c r="L55" s="303">
        <v>192.75</v>
      </c>
      <c r="M55" s="303">
        <v>188.35</v>
      </c>
      <c r="N55" s="318">
        <v>11980800</v>
      </c>
      <c r="O55" s="319">
        <v>-8.3432657926102508E-3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66.45</v>
      </c>
      <c r="E56" s="315">
        <v>66.533333333333331</v>
      </c>
      <c r="F56" s="316">
        <v>65.316666666666663</v>
      </c>
      <c r="G56" s="316">
        <v>64.183333333333337</v>
      </c>
      <c r="H56" s="316">
        <v>62.966666666666669</v>
      </c>
      <c r="I56" s="316">
        <v>67.666666666666657</v>
      </c>
      <c r="J56" s="316">
        <v>68.883333333333326</v>
      </c>
      <c r="K56" s="316">
        <v>70.016666666666652</v>
      </c>
      <c r="L56" s="303">
        <v>67.75</v>
      </c>
      <c r="M56" s="303">
        <v>65.400000000000006</v>
      </c>
      <c r="N56" s="318">
        <v>103281500</v>
      </c>
      <c r="O56" s="319">
        <v>-2.8962700868398316E-3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125.25</v>
      </c>
      <c r="E57" s="315">
        <v>124.13333333333333</v>
      </c>
      <c r="F57" s="316">
        <v>122.76666666666665</v>
      </c>
      <c r="G57" s="316">
        <v>120.28333333333333</v>
      </c>
      <c r="H57" s="316">
        <v>118.91666666666666</v>
      </c>
      <c r="I57" s="316">
        <v>126.61666666666665</v>
      </c>
      <c r="J57" s="316">
        <v>127.98333333333332</v>
      </c>
      <c r="K57" s="316">
        <v>130.46666666666664</v>
      </c>
      <c r="L57" s="303">
        <v>125.5</v>
      </c>
      <c r="M57" s="303">
        <v>121.65</v>
      </c>
      <c r="N57" s="318">
        <v>26156800</v>
      </c>
      <c r="O57" s="319">
        <v>-6.7826086956521744E-2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517</v>
      </c>
      <c r="E58" s="315">
        <v>516.16666666666663</v>
      </c>
      <c r="F58" s="316">
        <v>508.33333333333326</v>
      </c>
      <c r="G58" s="316">
        <v>499.66666666666663</v>
      </c>
      <c r="H58" s="316">
        <v>491.83333333333326</v>
      </c>
      <c r="I58" s="316">
        <v>524.83333333333326</v>
      </c>
      <c r="J58" s="316">
        <v>532.66666666666652</v>
      </c>
      <c r="K58" s="316">
        <v>541.33333333333326</v>
      </c>
      <c r="L58" s="303">
        <v>524</v>
      </c>
      <c r="M58" s="303">
        <v>507.5</v>
      </c>
      <c r="N58" s="318">
        <v>6868950</v>
      </c>
      <c r="O58" s="319">
        <v>-3.0045067601402104E-3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27</v>
      </c>
      <c r="E59" s="315">
        <v>27.166666666666668</v>
      </c>
      <c r="F59" s="316">
        <v>26.533333333333335</v>
      </c>
      <c r="G59" s="316">
        <v>26.066666666666666</v>
      </c>
      <c r="H59" s="316">
        <v>25.433333333333334</v>
      </c>
      <c r="I59" s="316">
        <v>27.633333333333336</v>
      </c>
      <c r="J59" s="316">
        <v>28.266666666666669</v>
      </c>
      <c r="K59" s="316">
        <v>28.733333333333338</v>
      </c>
      <c r="L59" s="303">
        <v>27.8</v>
      </c>
      <c r="M59" s="303">
        <v>26.7</v>
      </c>
      <c r="N59" s="318">
        <v>68535000</v>
      </c>
      <c r="O59" s="319">
        <v>-9.108653220559532E-3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721.8</v>
      </c>
      <c r="E60" s="315">
        <v>721.15</v>
      </c>
      <c r="F60" s="316">
        <v>716.4</v>
      </c>
      <c r="G60" s="316">
        <v>711</v>
      </c>
      <c r="H60" s="316">
        <v>706.25</v>
      </c>
      <c r="I60" s="316">
        <v>726.55</v>
      </c>
      <c r="J60" s="316">
        <v>731.3</v>
      </c>
      <c r="K60" s="316">
        <v>736.69999999999993</v>
      </c>
      <c r="L60" s="303">
        <v>725.9</v>
      </c>
      <c r="M60" s="303">
        <v>715.75</v>
      </c>
      <c r="N60" s="318">
        <v>6505000</v>
      </c>
      <c r="O60" s="319">
        <v>-1.4990914597213811E-2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1371.05</v>
      </c>
      <c r="E61" s="315">
        <v>1362.6833333333334</v>
      </c>
      <c r="F61" s="316">
        <v>1350.9166666666667</v>
      </c>
      <c r="G61" s="316">
        <v>1330.7833333333333</v>
      </c>
      <c r="H61" s="316">
        <v>1319.0166666666667</v>
      </c>
      <c r="I61" s="316">
        <v>1382.8166666666668</v>
      </c>
      <c r="J61" s="316">
        <v>1394.5833333333333</v>
      </c>
      <c r="K61" s="316">
        <v>1414.7166666666669</v>
      </c>
      <c r="L61" s="303">
        <v>1374.45</v>
      </c>
      <c r="M61" s="303">
        <v>1342.55</v>
      </c>
      <c r="N61" s="318">
        <v>1661400</v>
      </c>
      <c r="O61" s="319">
        <v>3.2310177705977383E-2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912.9</v>
      </c>
      <c r="E62" s="315">
        <v>912.48333333333323</v>
      </c>
      <c r="F62" s="316">
        <v>905.96666666666647</v>
      </c>
      <c r="G62" s="316">
        <v>899.03333333333319</v>
      </c>
      <c r="H62" s="316">
        <v>892.51666666666642</v>
      </c>
      <c r="I62" s="316">
        <v>919.41666666666652</v>
      </c>
      <c r="J62" s="316">
        <v>925.93333333333317</v>
      </c>
      <c r="K62" s="316">
        <v>932.86666666666656</v>
      </c>
      <c r="L62" s="303">
        <v>919</v>
      </c>
      <c r="M62" s="303">
        <v>905.55</v>
      </c>
      <c r="N62" s="318">
        <v>17796350</v>
      </c>
      <c r="O62" s="319">
        <v>1.8983899042645778E-2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920.95</v>
      </c>
      <c r="E63" s="315">
        <v>919.13333333333321</v>
      </c>
      <c r="F63" s="316">
        <v>909.36666666666645</v>
      </c>
      <c r="G63" s="316">
        <v>897.78333333333319</v>
      </c>
      <c r="H63" s="316">
        <v>888.01666666666642</v>
      </c>
      <c r="I63" s="316">
        <v>930.71666666666647</v>
      </c>
      <c r="J63" s="316">
        <v>940.48333333333335</v>
      </c>
      <c r="K63" s="316">
        <v>952.06666666666649</v>
      </c>
      <c r="L63" s="303">
        <v>928.9</v>
      </c>
      <c r="M63" s="303">
        <v>907.55</v>
      </c>
      <c r="N63" s="318">
        <v>3633000</v>
      </c>
      <c r="O63" s="319">
        <v>4.0974212034383957E-2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894.05</v>
      </c>
      <c r="E64" s="315">
        <v>896.58333333333337</v>
      </c>
      <c r="F64" s="316">
        <v>885.4666666666667</v>
      </c>
      <c r="G64" s="316">
        <v>876.88333333333333</v>
      </c>
      <c r="H64" s="316">
        <v>865.76666666666665</v>
      </c>
      <c r="I64" s="316">
        <v>905.16666666666674</v>
      </c>
      <c r="J64" s="316">
        <v>916.2833333333333</v>
      </c>
      <c r="K64" s="316">
        <v>924.86666666666679</v>
      </c>
      <c r="L64" s="303">
        <v>907.7</v>
      </c>
      <c r="M64" s="303">
        <v>888</v>
      </c>
      <c r="N64" s="318">
        <v>20458900</v>
      </c>
      <c r="O64" s="319">
        <v>3.2829175206728393E-2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2483.1</v>
      </c>
      <c r="E65" s="315">
        <v>2471.6666666666665</v>
      </c>
      <c r="F65" s="316">
        <v>2450.4333333333329</v>
      </c>
      <c r="G65" s="316">
        <v>2417.7666666666664</v>
      </c>
      <c r="H65" s="316">
        <v>2396.5333333333328</v>
      </c>
      <c r="I65" s="316">
        <v>2504.333333333333</v>
      </c>
      <c r="J65" s="316">
        <v>2525.5666666666666</v>
      </c>
      <c r="K65" s="316">
        <v>2558.2333333333331</v>
      </c>
      <c r="L65" s="303">
        <v>2492.9</v>
      </c>
      <c r="M65" s="303">
        <v>2439</v>
      </c>
      <c r="N65" s="318">
        <v>21851100</v>
      </c>
      <c r="O65" s="319">
        <v>1.3472827506564567E-3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1416.85</v>
      </c>
      <c r="E66" s="315">
        <v>1425.6499999999999</v>
      </c>
      <c r="F66" s="316">
        <v>1403.3999999999996</v>
      </c>
      <c r="G66" s="316">
        <v>1389.9499999999998</v>
      </c>
      <c r="H66" s="316">
        <v>1367.6999999999996</v>
      </c>
      <c r="I66" s="316">
        <v>1439.0999999999997</v>
      </c>
      <c r="J66" s="316">
        <v>1461.3500000000001</v>
      </c>
      <c r="K66" s="316">
        <v>1474.7999999999997</v>
      </c>
      <c r="L66" s="303">
        <v>1447.9</v>
      </c>
      <c r="M66" s="303">
        <v>1412.2</v>
      </c>
      <c r="N66" s="318">
        <v>30957300</v>
      </c>
      <c r="O66" s="319">
        <v>2.2340889276373146E-2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654.70000000000005</v>
      </c>
      <c r="E67" s="315">
        <v>650.66666666666663</v>
      </c>
      <c r="F67" s="316">
        <v>643.58333333333326</v>
      </c>
      <c r="G67" s="316">
        <v>632.46666666666658</v>
      </c>
      <c r="H67" s="316">
        <v>625.38333333333321</v>
      </c>
      <c r="I67" s="316">
        <v>661.7833333333333</v>
      </c>
      <c r="J67" s="316">
        <v>668.86666666666656</v>
      </c>
      <c r="K67" s="316">
        <v>679.98333333333335</v>
      </c>
      <c r="L67" s="303">
        <v>657.75</v>
      </c>
      <c r="M67" s="303">
        <v>639.54999999999995</v>
      </c>
      <c r="N67" s="318">
        <v>15499000</v>
      </c>
      <c r="O67" s="319">
        <v>-2.1187912469607502E-2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3129.75</v>
      </c>
      <c r="E68" s="315">
        <v>3124.4333333333329</v>
      </c>
      <c r="F68" s="316">
        <v>3106.8666666666659</v>
      </c>
      <c r="G68" s="316">
        <v>3083.9833333333331</v>
      </c>
      <c r="H68" s="316">
        <v>3066.4166666666661</v>
      </c>
      <c r="I68" s="316">
        <v>3147.3166666666657</v>
      </c>
      <c r="J68" s="316">
        <v>3164.8833333333323</v>
      </c>
      <c r="K68" s="316">
        <v>3187.7666666666655</v>
      </c>
      <c r="L68" s="303">
        <v>3142</v>
      </c>
      <c r="M68" s="303">
        <v>3101.55</v>
      </c>
      <c r="N68" s="318">
        <v>4053000</v>
      </c>
      <c r="O68" s="319">
        <v>-9.9662904880551077E-3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250.25</v>
      </c>
      <c r="E69" s="315">
        <v>249.2833333333333</v>
      </c>
      <c r="F69" s="316">
        <v>246.6666666666666</v>
      </c>
      <c r="G69" s="316">
        <v>243.08333333333329</v>
      </c>
      <c r="H69" s="316">
        <v>240.46666666666658</v>
      </c>
      <c r="I69" s="316">
        <v>252.86666666666662</v>
      </c>
      <c r="J69" s="316">
        <v>255.48333333333329</v>
      </c>
      <c r="K69" s="316">
        <v>259.06666666666661</v>
      </c>
      <c r="L69" s="303">
        <v>251.9</v>
      </c>
      <c r="M69" s="303">
        <v>245.7</v>
      </c>
      <c r="N69" s="318">
        <v>27253400</v>
      </c>
      <c r="O69" s="319">
        <v>8.1119770955940824E-3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224.55</v>
      </c>
      <c r="E70" s="315">
        <v>224.88333333333335</v>
      </c>
      <c r="F70" s="316">
        <v>222.3666666666667</v>
      </c>
      <c r="G70" s="316">
        <v>220.18333333333334</v>
      </c>
      <c r="H70" s="316">
        <v>217.66666666666669</v>
      </c>
      <c r="I70" s="316">
        <v>227.06666666666672</v>
      </c>
      <c r="J70" s="316">
        <v>229.58333333333337</v>
      </c>
      <c r="K70" s="316">
        <v>231.76666666666674</v>
      </c>
      <c r="L70" s="303">
        <v>227.4</v>
      </c>
      <c r="M70" s="303">
        <v>222.7</v>
      </c>
      <c r="N70" s="318">
        <v>31371300</v>
      </c>
      <c r="O70" s="319">
        <v>-2.1228203184230479E-2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2335.35</v>
      </c>
      <c r="E71" s="315">
        <v>2331.4666666666667</v>
      </c>
      <c r="F71" s="316">
        <v>2316.9333333333334</v>
      </c>
      <c r="G71" s="316">
        <v>2298.5166666666669</v>
      </c>
      <c r="H71" s="316">
        <v>2283.9833333333336</v>
      </c>
      <c r="I71" s="316">
        <v>2349.8833333333332</v>
      </c>
      <c r="J71" s="316">
        <v>2364.416666666667</v>
      </c>
      <c r="K71" s="316">
        <v>2382.833333333333</v>
      </c>
      <c r="L71" s="303">
        <v>2346</v>
      </c>
      <c r="M71" s="303">
        <v>2313.0500000000002</v>
      </c>
      <c r="N71" s="318">
        <v>6041100</v>
      </c>
      <c r="O71" s="319">
        <v>1.6404199475065617E-2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203.85</v>
      </c>
      <c r="E72" s="315">
        <v>203.88333333333333</v>
      </c>
      <c r="F72" s="316">
        <v>197.56666666666666</v>
      </c>
      <c r="G72" s="316">
        <v>191.28333333333333</v>
      </c>
      <c r="H72" s="316">
        <v>184.96666666666667</v>
      </c>
      <c r="I72" s="316">
        <v>210.16666666666666</v>
      </c>
      <c r="J72" s="316">
        <v>216.48333333333332</v>
      </c>
      <c r="K72" s="316">
        <v>222.76666666666665</v>
      </c>
      <c r="L72" s="303">
        <v>210.2</v>
      </c>
      <c r="M72" s="303">
        <v>197.6</v>
      </c>
      <c r="N72" s="318">
        <v>25568800</v>
      </c>
      <c r="O72" s="319">
        <v>-4.8262548262548262E-3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517.6</v>
      </c>
      <c r="E73" s="315">
        <v>515.31666666666672</v>
      </c>
      <c r="F73" s="316">
        <v>512.03333333333342</v>
      </c>
      <c r="G73" s="316">
        <v>506.4666666666667</v>
      </c>
      <c r="H73" s="316">
        <v>503.18333333333339</v>
      </c>
      <c r="I73" s="316">
        <v>520.88333333333344</v>
      </c>
      <c r="J73" s="316">
        <v>524.16666666666674</v>
      </c>
      <c r="K73" s="316">
        <v>529.73333333333346</v>
      </c>
      <c r="L73" s="303">
        <v>518.6</v>
      </c>
      <c r="M73" s="303">
        <v>509.75</v>
      </c>
      <c r="N73" s="318">
        <v>96514000</v>
      </c>
      <c r="O73" s="319">
        <v>-4.7598371777476257E-2</v>
      </c>
    </row>
    <row r="74" spans="1:15" ht="15">
      <c r="A74" s="276">
        <v>64</v>
      </c>
      <c r="B74" s="408" t="s">
        <v>57</v>
      </c>
      <c r="C74" t="s">
        <v>256</v>
      </c>
      <c r="D74" s="453">
        <v>1464.2</v>
      </c>
      <c r="E74" s="453">
        <v>1467.4833333333333</v>
      </c>
      <c r="F74" s="454">
        <v>1449.1666666666667</v>
      </c>
      <c r="G74" s="454">
        <v>1434.1333333333334</v>
      </c>
      <c r="H74" s="454">
        <v>1415.8166666666668</v>
      </c>
      <c r="I74" s="454">
        <v>1482.5166666666667</v>
      </c>
      <c r="J74" s="454">
        <v>1500.8333333333333</v>
      </c>
      <c r="K74" s="454">
        <v>1515.8666666666666</v>
      </c>
      <c r="L74" s="455">
        <v>1485.8</v>
      </c>
      <c r="M74" s="455">
        <v>1452.45</v>
      </c>
      <c r="N74" s="456">
        <v>641325</v>
      </c>
      <c r="O74" s="457">
        <v>4.1407867494824016E-2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483</v>
      </c>
      <c r="E75" s="315">
        <v>482.7</v>
      </c>
      <c r="F75" s="316">
        <v>476.9</v>
      </c>
      <c r="G75" s="316">
        <v>470.8</v>
      </c>
      <c r="H75" s="316">
        <v>465</v>
      </c>
      <c r="I75" s="316">
        <v>488.79999999999995</v>
      </c>
      <c r="J75" s="316">
        <v>494.6</v>
      </c>
      <c r="K75" s="316">
        <v>500.69999999999993</v>
      </c>
      <c r="L75" s="303">
        <v>488.5</v>
      </c>
      <c r="M75" s="303">
        <v>476.6</v>
      </c>
      <c r="N75" s="318">
        <v>4182000</v>
      </c>
      <c r="O75" s="319">
        <v>9.4134685010861703E-3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9.85</v>
      </c>
      <c r="E76" s="315">
        <v>9.9</v>
      </c>
      <c r="F76" s="316">
        <v>9.65</v>
      </c>
      <c r="G76" s="316">
        <v>9.4499999999999993</v>
      </c>
      <c r="H76" s="316">
        <v>9.1999999999999993</v>
      </c>
      <c r="I76" s="316">
        <v>10.100000000000001</v>
      </c>
      <c r="J76" s="316">
        <v>10.350000000000001</v>
      </c>
      <c r="K76" s="316">
        <v>10.550000000000002</v>
      </c>
      <c r="L76" s="303">
        <v>10.15</v>
      </c>
      <c r="M76" s="303">
        <v>9.6999999999999993</v>
      </c>
      <c r="N76" s="318">
        <v>708820000</v>
      </c>
      <c r="O76" s="319">
        <v>-9.1006947842254618E-3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36.700000000000003</v>
      </c>
      <c r="E77" s="315">
        <v>36.716666666666669</v>
      </c>
      <c r="F77" s="316">
        <v>35.983333333333334</v>
      </c>
      <c r="G77" s="316">
        <v>35.266666666666666</v>
      </c>
      <c r="H77" s="316">
        <v>34.533333333333331</v>
      </c>
      <c r="I77" s="316">
        <v>37.433333333333337</v>
      </c>
      <c r="J77" s="316">
        <v>38.166666666666671</v>
      </c>
      <c r="K77" s="316">
        <v>38.88333333333334</v>
      </c>
      <c r="L77" s="303">
        <v>37.450000000000003</v>
      </c>
      <c r="M77" s="303">
        <v>36</v>
      </c>
      <c r="N77" s="318">
        <v>157016000</v>
      </c>
      <c r="O77" s="319">
        <v>3.2612770211170809E-2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479.45</v>
      </c>
      <c r="E78" s="315">
        <v>478.71666666666664</v>
      </c>
      <c r="F78" s="316">
        <v>474.0333333333333</v>
      </c>
      <c r="G78" s="316">
        <v>468.61666666666667</v>
      </c>
      <c r="H78" s="316">
        <v>463.93333333333334</v>
      </c>
      <c r="I78" s="316">
        <v>484.13333333333327</v>
      </c>
      <c r="J78" s="316">
        <v>488.81666666666655</v>
      </c>
      <c r="K78" s="316">
        <v>494.23333333333323</v>
      </c>
      <c r="L78" s="303">
        <v>483.4</v>
      </c>
      <c r="M78" s="303">
        <v>473.3</v>
      </c>
      <c r="N78" s="318">
        <v>6107750</v>
      </c>
      <c r="O78" s="319">
        <v>-2.0507166482910694E-2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1653.7</v>
      </c>
      <c r="E79" s="315">
        <v>1660.5166666666667</v>
      </c>
      <c r="F79" s="316">
        <v>1634.1333333333332</v>
      </c>
      <c r="G79" s="316">
        <v>1614.5666666666666</v>
      </c>
      <c r="H79" s="316">
        <v>1588.1833333333332</v>
      </c>
      <c r="I79" s="316">
        <v>1680.0833333333333</v>
      </c>
      <c r="J79" s="316">
        <v>1706.4666666666669</v>
      </c>
      <c r="K79" s="316">
        <v>1726.0333333333333</v>
      </c>
      <c r="L79" s="303">
        <v>1686.9</v>
      </c>
      <c r="M79" s="303">
        <v>1640.95</v>
      </c>
      <c r="N79" s="318">
        <v>3174500</v>
      </c>
      <c r="O79" s="319">
        <v>3.4376018246985988E-2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907.3</v>
      </c>
      <c r="E80" s="315">
        <v>912.5333333333333</v>
      </c>
      <c r="F80" s="316">
        <v>884.11666666666656</v>
      </c>
      <c r="G80" s="316">
        <v>860.93333333333328</v>
      </c>
      <c r="H80" s="316">
        <v>832.51666666666654</v>
      </c>
      <c r="I80" s="316">
        <v>935.71666666666658</v>
      </c>
      <c r="J80" s="316">
        <v>964.13333333333333</v>
      </c>
      <c r="K80" s="316">
        <v>987.31666666666661</v>
      </c>
      <c r="L80" s="303">
        <v>940.95</v>
      </c>
      <c r="M80" s="303">
        <v>889.35</v>
      </c>
      <c r="N80" s="318">
        <v>18211400</v>
      </c>
      <c r="O80" s="319">
        <v>-3.1838939304529967E-2</v>
      </c>
    </row>
    <row r="81" spans="1:15" ht="15">
      <c r="A81" s="276">
        <v>71</v>
      </c>
      <c r="B81" s="386" t="s">
        <v>68</v>
      </c>
      <c r="C81" s="276" t="s">
        <v>3816</v>
      </c>
      <c r="D81" s="315">
        <v>232.15</v>
      </c>
      <c r="E81" s="315">
        <v>235.48333333333335</v>
      </c>
      <c r="F81" s="316">
        <v>227.31666666666669</v>
      </c>
      <c r="G81" s="316">
        <v>222.48333333333335</v>
      </c>
      <c r="H81" s="316">
        <v>214.31666666666669</v>
      </c>
      <c r="I81" s="316">
        <v>240.31666666666669</v>
      </c>
      <c r="J81" s="316">
        <v>248.48333333333332</v>
      </c>
      <c r="K81" s="316">
        <v>253.31666666666669</v>
      </c>
      <c r="L81" s="303">
        <v>243.65</v>
      </c>
      <c r="M81" s="303">
        <v>230.65</v>
      </c>
      <c r="N81" s="318">
        <v>10281600</v>
      </c>
      <c r="O81" s="319">
        <v>1.7174515235457065E-2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1192.7</v>
      </c>
      <c r="E82" s="315">
        <v>1189.6833333333334</v>
      </c>
      <c r="F82" s="316">
        <v>1181.0666666666668</v>
      </c>
      <c r="G82" s="316">
        <v>1169.4333333333334</v>
      </c>
      <c r="H82" s="316">
        <v>1160.8166666666668</v>
      </c>
      <c r="I82" s="316">
        <v>1201.3166666666668</v>
      </c>
      <c r="J82" s="316">
        <v>1209.9333333333336</v>
      </c>
      <c r="K82" s="316">
        <v>1221.5666666666668</v>
      </c>
      <c r="L82" s="303">
        <v>1198.3</v>
      </c>
      <c r="M82" s="303">
        <v>1178.05</v>
      </c>
      <c r="N82" s="318">
        <v>39178200</v>
      </c>
      <c r="O82" s="319">
        <v>-3.8491555123617675E-2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94.2</v>
      </c>
      <c r="E83" s="315">
        <v>94.333333333333329</v>
      </c>
      <c r="F83" s="316">
        <v>92.966666666666654</v>
      </c>
      <c r="G83" s="316">
        <v>91.73333333333332</v>
      </c>
      <c r="H83" s="316">
        <v>90.366666666666646</v>
      </c>
      <c r="I83" s="316">
        <v>95.566666666666663</v>
      </c>
      <c r="J83" s="316">
        <v>96.933333333333337</v>
      </c>
      <c r="K83" s="316">
        <v>98.166666666666671</v>
      </c>
      <c r="L83" s="303">
        <v>95.7</v>
      </c>
      <c r="M83" s="303">
        <v>93.1</v>
      </c>
      <c r="N83" s="318">
        <v>59271500</v>
      </c>
      <c r="O83" s="319">
        <v>7.4755933039340833E-2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215.25</v>
      </c>
      <c r="E84" s="315">
        <v>213.93333333333331</v>
      </c>
      <c r="F84" s="316">
        <v>211.41666666666663</v>
      </c>
      <c r="G84" s="316">
        <v>207.58333333333331</v>
      </c>
      <c r="H84" s="316">
        <v>205.06666666666663</v>
      </c>
      <c r="I84" s="316">
        <v>217.76666666666662</v>
      </c>
      <c r="J84" s="316">
        <v>220.28333333333333</v>
      </c>
      <c r="K84" s="316">
        <v>224.11666666666662</v>
      </c>
      <c r="L84" s="303">
        <v>216.45</v>
      </c>
      <c r="M84" s="303">
        <v>210.1</v>
      </c>
      <c r="N84" s="318">
        <v>86732800</v>
      </c>
      <c r="O84" s="319">
        <v>-9.9517157495116284E-4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272.85000000000002</v>
      </c>
      <c r="E85" s="315">
        <v>275.16666666666669</v>
      </c>
      <c r="F85" s="316">
        <v>269.13333333333338</v>
      </c>
      <c r="G85" s="316">
        <v>265.41666666666669</v>
      </c>
      <c r="H85" s="316">
        <v>259.38333333333338</v>
      </c>
      <c r="I85" s="316">
        <v>278.88333333333338</v>
      </c>
      <c r="J85" s="316">
        <v>284.91666666666669</v>
      </c>
      <c r="K85" s="316">
        <v>288.63333333333338</v>
      </c>
      <c r="L85" s="303">
        <v>281.2</v>
      </c>
      <c r="M85" s="303">
        <v>271.45</v>
      </c>
      <c r="N85" s="318">
        <v>23670000</v>
      </c>
      <c r="O85" s="319">
        <v>1.067463706233988E-2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365.25</v>
      </c>
      <c r="E86" s="315">
        <v>364.08333333333331</v>
      </c>
      <c r="F86" s="316">
        <v>359.16666666666663</v>
      </c>
      <c r="G86" s="316">
        <v>353.08333333333331</v>
      </c>
      <c r="H86" s="316">
        <v>348.16666666666663</v>
      </c>
      <c r="I86" s="316">
        <v>370.16666666666663</v>
      </c>
      <c r="J86" s="316">
        <v>375.08333333333326</v>
      </c>
      <c r="K86" s="316">
        <v>381.16666666666663</v>
      </c>
      <c r="L86" s="303">
        <v>369</v>
      </c>
      <c r="M86" s="303">
        <v>358</v>
      </c>
      <c r="N86" s="318">
        <v>36331200</v>
      </c>
      <c r="O86" s="319">
        <v>3.505108509210232E-3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2768.45</v>
      </c>
      <c r="E87" s="315">
        <v>2797.4</v>
      </c>
      <c r="F87" s="316">
        <v>2721.55</v>
      </c>
      <c r="G87" s="316">
        <v>2674.65</v>
      </c>
      <c r="H87" s="316">
        <v>2598.8000000000002</v>
      </c>
      <c r="I87" s="316">
        <v>2844.3</v>
      </c>
      <c r="J87" s="316">
        <v>2920.1499999999996</v>
      </c>
      <c r="K87" s="316">
        <v>2967.05</v>
      </c>
      <c r="L87" s="303">
        <v>2873.25</v>
      </c>
      <c r="M87" s="303">
        <v>2750.5</v>
      </c>
      <c r="N87" s="318">
        <v>1699750</v>
      </c>
      <c r="O87" s="319">
        <v>-9.2740859354149982E-2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1949.8</v>
      </c>
      <c r="E88" s="315">
        <v>1943.6500000000003</v>
      </c>
      <c r="F88" s="316">
        <v>1927.3000000000006</v>
      </c>
      <c r="G88" s="316">
        <v>1904.8000000000004</v>
      </c>
      <c r="H88" s="316">
        <v>1888.4500000000007</v>
      </c>
      <c r="I88" s="316">
        <v>1966.1500000000005</v>
      </c>
      <c r="J88" s="316">
        <v>1982.5000000000005</v>
      </c>
      <c r="K88" s="316">
        <v>2005.0000000000005</v>
      </c>
      <c r="L88" s="303">
        <v>1960</v>
      </c>
      <c r="M88" s="303">
        <v>1921.15</v>
      </c>
      <c r="N88" s="318">
        <v>24129200</v>
      </c>
      <c r="O88" s="319">
        <v>-1.9265786564349352E-2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91.05</v>
      </c>
      <c r="E89" s="315">
        <v>90.649999999999991</v>
      </c>
      <c r="F89" s="316">
        <v>89.149999999999977</v>
      </c>
      <c r="G89" s="316">
        <v>87.249999999999986</v>
      </c>
      <c r="H89" s="316">
        <v>85.749999999999972</v>
      </c>
      <c r="I89" s="316">
        <v>92.549999999999983</v>
      </c>
      <c r="J89" s="316">
        <v>94.050000000000011</v>
      </c>
      <c r="K89" s="316">
        <v>95.949999999999989</v>
      </c>
      <c r="L89" s="303">
        <v>92.15</v>
      </c>
      <c r="M89" s="303">
        <v>88.75</v>
      </c>
      <c r="N89" s="318">
        <v>26127900</v>
      </c>
      <c r="O89" s="319">
        <v>-1.5449602266946518E-2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371.8</v>
      </c>
      <c r="E90" s="315">
        <v>371.93333333333339</v>
      </c>
      <c r="F90" s="316">
        <v>365.96666666666681</v>
      </c>
      <c r="G90" s="316">
        <v>360.13333333333344</v>
      </c>
      <c r="H90" s="316">
        <v>354.16666666666686</v>
      </c>
      <c r="I90" s="316">
        <v>377.76666666666677</v>
      </c>
      <c r="J90" s="316">
        <v>383.73333333333335</v>
      </c>
      <c r="K90" s="316">
        <v>389.56666666666672</v>
      </c>
      <c r="L90" s="303">
        <v>377.9</v>
      </c>
      <c r="M90" s="303">
        <v>366.1</v>
      </c>
      <c r="N90" s="318">
        <v>8718000</v>
      </c>
      <c r="O90" s="319">
        <v>-4.1124057573680602E-3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1283.7</v>
      </c>
      <c r="E91" s="315">
        <v>1286.7333333333333</v>
      </c>
      <c r="F91" s="316">
        <v>1270.9666666666667</v>
      </c>
      <c r="G91" s="316">
        <v>1258.2333333333333</v>
      </c>
      <c r="H91" s="316">
        <v>1242.4666666666667</v>
      </c>
      <c r="I91" s="316">
        <v>1299.4666666666667</v>
      </c>
      <c r="J91" s="316">
        <v>1315.2333333333336</v>
      </c>
      <c r="K91" s="316">
        <v>1327.9666666666667</v>
      </c>
      <c r="L91" s="303">
        <v>1302.5</v>
      </c>
      <c r="M91" s="303">
        <v>1274</v>
      </c>
      <c r="N91" s="318">
        <v>16007325</v>
      </c>
      <c r="O91" s="319">
        <v>2.7709785579804472E-2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974.7</v>
      </c>
      <c r="E92" s="315">
        <v>970.0333333333333</v>
      </c>
      <c r="F92" s="316">
        <v>961.76666666666665</v>
      </c>
      <c r="G92" s="316">
        <v>948.83333333333337</v>
      </c>
      <c r="H92" s="316">
        <v>940.56666666666672</v>
      </c>
      <c r="I92" s="316">
        <v>982.96666666666658</v>
      </c>
      <c r="J92" s="316">
        <v>991.23333333333323</v>
      </c>
      <c r="K92" s="316">
        <v>1004.1666666666665</v>
      </c>
      <c r="L92" s="303">
        <v>978.3</v>
      </c>
      <c r="M92" s="303">
        <v>957.1</v>
      </c>
      <c r="N92" s="318">
        <v>9254800</v>
      </c>
      <c r="O92" s="319">
        <v>-1.3757681372099423E-3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734.55</v>
      </c>
      <c r="E93" s="315">
        <v>732.56666666666661</v>
      </c>
      <c r="F93" s="316">
        <v>726.38333333333321</v>
      </c>
      <c r="G93" s="316">
        <v>718.21666666666658</v>
      </c>
      <c r="H93" s="316">
        <v>712.03333333333319</v>
      </c>
      <c r="I93" s="316">
        <v>740.73333333333323</v>
      </c>
      <c r="J93" s="316">
        <v>746.91666666666663</v>
      </c>
      <c r="K93" s="316">
        <v>755.08333333333326</v>
      </c>
      <c r="L93" s="303">
        <v>738.75</v>
      </c>
      <c r="M93" s="303">
        <v>724.4</v>
      </c>
      <c r="N93" s="318">
        <v>14974400</v>
      </c>
      <c r="O93" s="319">
        <v>-4.3749418225821467E-3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176.25</v>
      </c>
      <c r="E94" s="315">
        <v>175.91666666666666</v>
      </c>
      <c r="F94" s="316">
        <v>173.5333333333333</v>
      </c>
      <c r="G94" s="316">
        <v>170.81666666666663</v>
      </c>
      <c r="H94" s="316">
        <v>168.43333333333328</v>
      </c>
      <c r="I94" s="316">
        <v>178.63333333333333</v>
      </c>
      <c r="J94" s="316">
        <v>181.01666666666671</v>
      </c>
      <c r="K94" s="316">
        <v>183.73333333333335</v>
      </c>
      <c r="L94" s="303">
        <v>178.3</v>
      </c>
      <c r="M94" s="303">
        <v>173.2</v>
      </c>
      <c r="N94" s="318">
        <v>13400456</v>
      </c>
      <c r="O94" s="319">
        <v>-5.7956746782609966E-2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174.55</v>
      </c>
      <c r="E95" s="315">
        <v>173.85</v>
      </c>
      <c r="F95" s="316">
        <v>171.85</v>
      </c>
      <c r="G95" s="316">
        <v>169.15</v>
      </c>
      <c r="H95" s="316">
        <v>167.15</v>
      </c>
      <c r="I95" s="316">
        <v>176.54999999999998</v>
      </c>
      <c r="J95" s="316">
        <v>178.54999999999998</v>
      </c>
      <c r="K95" s="316">
        <v>181.24999999999997</v>
      </c>
      <c r="L95" s="303">
        <v>175.85</v>
      </c>
      <c r="M95" s="303">
        <v>171.15</v>
      </c>
      <c r="N95" s="318">
        <v>18792000</v>
      </c>
      <c r="O95" s="319">
        <v>-4.2787286063569685E-2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410.2</v>
      </c>
      <c r="E96" s="315">
        <v>412.65000000000003</v>
      </c>
      <c r="F96" s="316">
        <v>405.30000000000007</v>
      </c>
      <c r="G96" s="316">
        <v>400.40000000000003</v>
      </c>
      <c r="H96" s="316">
        <v>393.05000000000007</v>
      </c>
      <c r="I96" s="316">
        <v>417.55000000000007</v>
      </c>
      <c r="J96" s="316">
        <v>424.90000000000009</v>
      </c>
      <c r="K96" s="316">
        <v>429.80000000000007</v>
      </c>
      <c r="L96" s="303">
        <v>420</v>
      </c>
      <c r="M96" s="303">
        <v>407.75</v>
      </c>
      <c r="N96" s="318">
        <v>9984000</v>
      </c>
      <c r="O96" s="319">
        <v>-1.0113027959547887E-2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7588.2</v>
      </c>
      <c r="E97" s="315">
        <v>7633.05</v>
      </c>
      <c r="F97" s="316">
        <v>7527.1500000000005</v>
      </c>
      <c r="G97" s="316">
        <v>7466.1</v>
      </c>
      <c r="H97" s="316">
        <v>7360.2000000000007</v>
      </c>
      <c r="I97" s="316">
        <v>7694.1</v>
      </c>
      <c r="J97" s="316">
        <v>7800</v>
      </c>
      <c r="K97" s="316">
        <v>7861.05</v>
      </c>
      <c r="L97" s="303">
        <v>7738.95</v>
      </c>
      <c r="M97" s="303">
        <v>7572</v>
      </c>
      <c r="N97" s="318">
        <v>2703600</v>
      </c>
      <c r="O97" s="319">
        <v>1.0729373060675165E-2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589.9</v>
      </c>
      <c r="E98" s="315">
        <v>588.24999999999989</v>
      </c>
      <c r="F98" s="316">
        <v>582.19999999999982</v>
      </c>
      <c r="G98" s="316">
        <v>574.49999999999989</v>
      </c>
      <c r="H98" s="316">
        <v>568.44999999999982</v>
      </c>
      <c r="I98" s="316">
        <v>595.94999999999982</v>
      </c>
      <c r="J98" s="316">
        <v>601.99999999999977</v>
      </c>
      <c r="K98" s="316">
        <v>609.69999999999982</v>
      </c>
      <c r="L98" s="303">
        <v>594.29999999999995</v>
      </c>
      <c r="M98" s="303">
        <v>580.54999999999995</v>
      </c>
      <c r="N98" s="318">
        <v>12631250</v>
      </c>
      <c r="O98" s="319">
        <v>7.2767145135566192E-3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651.04999999999995</v>
      </c>
      <c r="E99" s="315">
        <v>654.11666666666667</v>
      </c>
      <c r="F99" s="316">
        <v>643.0333333333333</v>
      </c>
      <c r="G99" s="316">
        <v>635.01666666666665</v>
      </c>
      <c r="H99" s="316">
        <v>623.93333333333328</v>
      </c>
      <c r="I99" s="316">
        <v>662.13333333333333</v>
      </c>
      <c r="J99" s="316">
        <v>673.21666666666658</v>
      </c>
      <c r="K99" s="316">
        <v>681.23333333333335</v>
      </c>
      <c r="L99" s="303">
        <v>665.2</v>
      </c>
      <c r="M99" s="303">
        <v>646.1</v>
      </c>
      <c r="N99" s="318">
        <v>8676200</v>
      </c>
      <c r="O99" s="319">
        <v>7.3680823680823682E-2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1045.55</v>
      </c>
      <c r="E100" s="315">
        <v>1043.95</v>
      </c>
      <c r="F100" s="316">
        <v>1030.9000000000001</v>
      </c>
      <c r="G100" s="316">
        <v>1016.25</v>
      </c>
      <c r="H100" s="316">
        <v>1003.2</v>
      </c>
      <c r="I100" s="316">
        <v>1058.6000000000001</v>
      </c>
      <c r="J100" s="316">
        <v>1071.6499999999999</v>
      </c>
      <c r="K100" s="316">
        <v>1086.3000000000002</v>
      </c>
      <c r="L100" s="303">
        <v>1057</v>
      </c>
      <c r="M100" s="303">
        <v>1029.3</v>
      </c>
      <c r="N100" s="318">
        <v>1393800</v>
      </c>
      <c r="O100" s="319">
        <v>-7.2649572649572652E-3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1479.75</v>
      </c>
      <c r="E101" s="315">
        <v>1471</v>
      </c>
      <c r="F101" s="316">
        <v>1451.1</v>
      </c>
      <c r="G101" s="316">
        <v>1422.4499999999998</v>
      </c>
      <c r="H101" s="316">
        <v>1402.5499999999997</v>
      </c>
      <c r="I101" s="316">
        <v>1499.65</v>
      </c>
      <c r="J101" s="316">
        <v>1519.5500000000002</v>
      </c>
      <c r="K101" s="316">
        <v>1548.2000000000003</v>
      </c>
      <c r="L101" s="303">
        <v>1490.9</v>
      </c>
      <c r="M101" s="303">
        <v>1442.35</v>
      </c>
      <c r="N101" s="318">
        <v>1559200</v>
      </c>
      <c r="O101" s="319">
        <v>5.9815116911364874E-2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157.55000000000001</v>
      </c>
      <c r="E102" s="315">
        <v>156.73333333333332</v>
      </c>
      <c r="F102" s="316">
        <v>154.01666666666665</v>
      </c>
      <c r="G102" s="316">
        <v>150.48333333333332</v>
      </c>
      <c r="H102" s="316">
        <v>147.76666666666665</v>
      </c>
      <c r="I102" s="316">
        <v>160.26666666666665</v>
      </c>
      <c r="J102" s="316">
        <v>162.98333333333329</v>
      </c>
      <c r="K102" s="316">
        <v>166.51666666666665</v>
      </c>
      <c r="L102" s="303">
        <v>159.44999999999999</v>
      </c>
      <c r="M102" s="303">
        <v>153.19999999999999</v>
      </c>
      <c r="N102" s="318">
        <v>25144000</v>
      </c>
      <c r="O102" s="319">
        <v>1.7563739376770537E-2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77698.8</v>
      </c>
      <c r="E103" s="315">
        <v>77644.316666666666</v>
      </c>
      <c r="F103" s="316">
        <v>77080.633333333331</v>
      </c>
      <c r="G103" s="316">
        <v>76462.46666666666</v>
      </c>
      <c r="H103" s="316">
        <v>75898.783333333326</v>
      </c>
      <c r="I103" s="316">
        <v>78262.483333333337</v>
      </c>
      <c r="J103" s="316">
        <v>78826.166666666657</v>
      </c>
      <c r="K103" s="316">
        <v>79444.333333333343</v>
      </c>
      <c r="L103" s="303">
        <v>78208</v>
      </c>
      <c r="M103" s="303">
        <v>77026.149999999994</v>
      </c>
      <c r="N103" s="318">
        <v>56960</v>
      </c>
      <c r="O103" s="319">
        <v>-3.9460370994940978E-2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1212.5999999999999</v>
      </c>
      <c r="E104" s="315">
        <v>1214.5666666666666</v>
      </c>
      <c r="F104" s="316">
        <v>1199.1333333333332</v>
      </c>
      <c r="G104" s="316">
        <v>1185.6666666666665</v>
      </c>
      <c r="H104" s="316">
        <v>1170.2333333333331</v>
      </c>
      <c r="I104" s="316">
        <v>1228.0333333333333</v>
      </c>
      <c r="J104" s="316">
        <v>1243.4666666666667</v>
      </c>
      <c r="K104" s="316">
        <v>1256.9333333333334</v>
      </c>
      <c r="L104" s="303">
        <v>1230</v>
      </c>
      <c r="M104" s="303">
        <v>1201.0999999999999</v>
      </c>
      <c r="N104" s="318">
        <v>4572750</v>
      </c>
      <c r="O104" s="319">
        <v>-4.4207556043266968E-2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43.75</v>
      </c>
      <c r="E105" s="315">
        <v>43.333333333333336</v>
      </c>
      <c r="F105" s="316">
        <v>42.616666666666674</v>
      </c>
      <c r="G105" s="316">
        <v>41.483333333333341</v>
      </c>
      <c r="H105" s="316">
        <v>40.76666666666668</v>
      </c>
      <c r="I105" s="316">
        <v>44.466666666666669</v>
      </c>
      <c r="J105" s="316">
        <v>45.183333333333323</v>
      </c>
      <c r="K105" s="316">
        <v>46.316666666666663</v>
      </c>
      <c r="L105" s="303">
        <v>44.05</v>
      </c>
      <c r="M105" s="303">
        <v>42.2</v>
      </c>
      <c r="N105" s="318">
        <v>58191000</v>
      </c>
      <c r="O105" s="319">
        <v>-1.7790530846484937E-2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4652.3</v>
      </c>
      <c r="E106" s="315">
        <v>4638.4666666666672</v>
      </c>
      <c r="F106" s="316">
        <v>4589.8333333333339</v>
      </c>
      <c r="G106" s="316">
        <v>4527.3666666666668</v>
      </c>
      <c r="H106" s="316">
        <v>4478.7333333333336</v>
      </c>
      <c r="I106" s="316">
        <v>4700.9333333333343</v>
      </c>
      <c r="J106" s="316">
        <v>4749.5666666666675</v>
      </c>
      <c r="K106" s="316">
        <v>4812.0333333333347</v>
      </c>
      <c r="L106" s="303">
        <v>4687.1000000000004</v>
      </c>
      <c r="M106" s="303">
        <v>4576</v>
      </c>
      <c r="N106" s="318">
        <v>856250</v>
      </c>
      <c r="O106" s="319">
        <v>5.578391074574281E-3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18387.900000000001</v>
      </c>
      <c r="E107" s="315">
        <v>18420.900000000001</v>
      </c>
      <c r="F107" s="316">
        <v>18218.100000000002</v>
      </c>
      <c r="G107" s="316">
        <v>18048.3</v>
      </c>
      <c r="H107" s="316">
        <v>17845.5</v>
      </c>
      <c r="I107" s="316">
        <v>18590.700000000004</v>
      </c>
      <c r="J107" s="316">
        <v>18793.500000000007</v>
      </c>
      <c r="K107" s="316">
        <v>18963.300000000007</v>
      </c>
      <c r="L107" s="303">
        <v>18623.7</v>
      </c>
      <c r="M107" s="303">
        <v>18251.099999999999</v>
      </c>
      <c r="N107" s="318">
        <v>347000</v>
      </c>
      <c r="O107" s="319">
        <v>1.4619883040935672E-2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116.05</v>
      </c>
      <c r="E108" s="315">
        <v>115.39999999999999</v>
      </c>
      <c r="F108" s="316">
        <v>114.19999999999999</v>
      </c>
      <c r="G108" s="316">
        <v>112.35</v>
      </c>
      <c r="H108" s="316">
        <v>111.14999999999999</v>
      </c>
      <c r="I108" s="316">
        <v>117.24999999999999</v>
      </c>
      <c r="J108" s="316">
        <v>118.45</v>
      </c>
      <c r="K108" s="316">
        <v>120.29999999999998</v>
      </c>
      <c r="L108" s="303">
        <v>116.6</v>
      </c>
      <c r="M108" s="303">
        <v>113.55</v>
      </c>
      <c r="N108" s="318">
        <v>35798100</v>
      </c>
      <c r="O108" s="319">
        <v>-2.6421282798833819E-2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103.95</v>
      </c>
      <c r="E109" s="315">
        <v>103.91666666666667</v>
      </c>
      <c r="F109" s="316">
        <v>102.98333333333335</v>
      </c>
      <c r="G109" s="316">
        <v>102.01666666666668</v>
      </c>
      <c r="H109" s="316">
        <v>101.08333333333336</v>
      </c>
      <c r="I109" s="316">
        <v>104.88333333333334</v>
      </c>
      <c r="J109" s="316">
        <v>105.81666666666665</v>
      </c>
      <c r="K109" s="316">
        <v>106.78333333333333</v>
      </c>
      <c r="L109" s="303">
        <v>104.85</v>
      </c>
      <c r="M109" s="303">
        <v>102.95</v>
      </c>
      <c r="N109" s="318">
        <v>64455600</v>
      </c>
      <c r="O109" s="319">
        <v>-1.4553376906318083E-2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99.45</v>
      </c>
      <c r="E110" s="315">
        <v>100.03333333333335</v>
      </c>
      <c r="F110" s="316">
        <v>97.616666666666688</v>
      </c>
      <c r="G110" s="316">
        <v>95.783333333333346</v>
      </c>
      <c r="H110" s="316">
        <v>93.366666666666688</v>
      </c>
      <c r="I110" s="316">
        <v>101.86666666666669</v>
      </c>
      <c r="J110" s="316">
        <v>104.28333333333335</v>
      </c>
      <c r="K110" s="316">
        <v>106.11666666666669</v>
      </c>
      <c r="L110" s="303">
        <v>102.45</v>
      </c>
      <c r="M110" s="303">
        <v>98.2</v>
      </c>
      <c r="N110" s="318">
        <v>47670700</v>
      </c>
      <c r="O110" s="319">
        <v>6.2832618025751075E-2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28208.55</v>
      </c>
      <c r="E111" s="315">
        <v>27871.166666666668</v>
      </c>
      <c r="F111" s="316">
        <v>27342.383333333335</v>
      </c>
      <c r="G111" s="316">
        <v>26476.216666666667</v>
      </c>
      <c r="H111" s="316">
        <v>25947.433333333334</v>
      </c>
      <c r="I111" s="316">
        <v>28737.333333333336</v>
      </c>
      <c r="J111" s="316">
        <v>29266.116666666669</v>
      </c>
      <c r="K111" s="316">
        <v>30132.283333333336</v>
      </c>
      <c r="L111" s="303">
        <v>28399.95</v>
      </c>
      <c r="M111" s="303">
        <v>27005</v>
      </c>
      <c r="N111" s="318">
        <v>70350</v>
      </c>
      <c r="O111" s="319">
        <v>5.3459119496855348E-2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1449.05</v>
      </c>
      <c r="E112" s="315">
        <v>1444.5833333333333</v>
      </c>
      <c r="F112" s="316">
        <v>1424.2166666666665</v>
      </c>
      <c r="G112" s="316">
        <v>1399.3833333333332</v>
      </c>
      <c r="H112" s="316">
        <v>1379.0166666666664</v>
      </c>
      <c r="I112" s="316">
        <v>1469.4166666666665</v>
      </c>
      <c r="J112" s="316">
        <v>1489.7833333333333</v>
      </c>
      <c r="K112" s="316">
        <v>1514.6166666666666</v>
      </c>
      <c r="L112" s="303">
        <v>1464.95</v>
      </c>
      <c r="M112" s="303">
        <v>1419.75</v>
      </c>
      <c r="N112" s="318">
        <v>4169550</v>
      </c>
      <c r="O112" s="319">
        <v>8.3798882681564244E-3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258.35000000000002</v>
      </c>
      <c r="E113" s="315">
        <v>259.23333333333335</v>
      </c>
      <c r="F113" s="316">
        <v>255.4666666666667</v>
      </c>
      <c r="G113" s="316">
        <v>252.58333333333337</v>
      </c>
      <c r="H113" s="316">
        <v>248.81666666666672</v>
      </c>
      <c r="I113" s="316">
        <v>262.11666666666667</v>
      </c>
      <c r="J113" s="316">
        <v>265.88333333333333</v>
      </c>
      <c r="K113" s="316">
        <v>268.76666666666665</v>
      </c>
      <c r="L113" s="303">
        <v>263</v>
      </c>
      <c r="M113" s="303">
        <v>256.35000000000002</v>
      </c>
      <c r="N113" s="318">
        <v>13854000</v>
      </c>
      <c r="O113" s="319">
        <v>7.370378981632178E-2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117.95</v>
      </c>
      <c r="E114" s="315">
        <v>117.98333333333335</v>
      </c>
      <c r="F114" s="316">
        <v>116.1166666666667</v>
      </c>
      <c r="G114" s="316">
        <v>114.28333333333336</v>
      </c>
      <c r="H114" s="316">
        <v>112.41666666666671</v>
      </c>
      <c r="I114" s="316">
        <v>119.81666666666669</v>
      </c>
      <c r="J114" s="316">
        <v>121.68333333333334</v>
      </c>
      <c r="K114" s="316">
        <v>123.51666666666668</v>
      </c>
      <c r="L114" s="303">
        <v>119.85</v>
      </c>
      <c r="M114" s="303">
        <v>116.15</v>
      </c>
      <c r="N114" s="318">
        <v>27478400</v>
      </c>
      <c r="O114" s="319">
        <v>2.9979084359749011E-2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1733.3</v>
      </c>
      <c r="E115" s="315">
        <v>1705.45</v>
      </c>
      <c r="F115" s="316">
        <v>1667.45</v>
      </c>
      <c r="G115" s="316">
        <v>1601.6</v>
      </c>
      <c r="H115" s="316">
        <v>1563.6</v>
      </c>
      <c r="I115" s="316">
        <v>1771.3000000000002</v>
      </c>
      <c r="J115" s="316">
        <v>1809.3000000000002</v>
      </c>
      <c r="K115" s="316">
        <v>1875.1500000000003</v>
      </c>
      <c r="L115" s="303">
        <v>1743.45</v>
      </c>
      <c r="M115" s="303">
        <v>1639.6</v>
      </c>
      <c r="N115" s="318">
        <v>3467000</v>
      </c>
      <c r="O115" s="319">
        <v>3.5234398327859059E-2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33.549999999999997</v>
      </c>
      <c r="E116" s="315">
        <v>32.383333333333333</v>
      </c>
      <c r="F116" s="316">
        <v>30.966666666666669</v>
      </c>
      <c r="G116" s="316">
        <v>28.383333333333336</v>
      </c>
      <c r="H116" s="316">
        <v>26.966666666666672</v>
      </c>
      <c r="I116" s="316">
        <v>34.966666666666669</v>
      </c>
      <c r="J116" s="316">
        <v>36.38333333333334</v>
      </c>
      <c r="K116" s="316">
        <v>38.966666666666661</v>
      </c>
      <c r="L116" s="303">
        <v>33.799999999999997</v>
      </c>
      <c r="M116" s="303">
        <v>29.8</v>
      </c>
      <c r="N116" s="318">
        <v>211490000</v>
      </c>
      <c r="O116" s="319">
        <v>-1.7906067444949058E-2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194.15</v>
      </c>
      <c r="E117" s="315">
        <v>193.73333333333335</v>
      </c>
      <c r="F117" s="316">
        <v>192.6166666666667</v>
      </c>
      <c r="G117" s="316">
        <v>191.08333333333334</v>
      </c>
      <c r="H117" s="316">
        <v>189.9666666666667</v>
      </c>
      <c r="I117" s="316">
        <v>195.26666666666671</v>
      </c>
      <c r="J117" s="316">
        <v>196.38333333333338</v>
      </c>
      <c r="K117" s="316">
        <v>197.91666666666671</v>
      </c>
      <c r="L117" s="303">
        <v>194.85</v>
      </c>
      <c r="M117" s="303">
        <v>192.2</v>
      </c>
      <c r="N117" s="318">
        <v>25484000</v>
      </c>
      <c r="O117" s="319">
        <v>-1.9695337744268349E-2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1427.75</v>
      </c>
      <c r="E118" s="315">
        <v>1415.2166666666665</v>
      </c>
      <c r="F118" s="316">
        <v>1389.4333333333329</v>
      </c>
      <c r="G118" s="316">
        <v>1351.1166666666666</v>
      </c>
      <c r="H118" s="316">
        <v>1325.333333333333</v>
      </c>
      <c r="I118" s="316">
        <v>1453.5333333333328</v>
      </c>
      <c r="J118" s="316">
        <v>1479.3166666666662</v>
      </c>
      <c r="K118" s="316">
        <v>1517.6333333333328</v>
      </c>
      <c r="L118" s="303">
        <v>1441</v>
      </c>
      <c r="M118" s="303">
        <v>1376.9</v>
      </c>
      <c r="N118" s="318">
        <v>1505493</v>
      </c>
      <c r="O118" s="319">
        <v>-2.5296442687747035E-2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844.3</v>
      </c>
      <c r="E119" s="315">
        <v>843.65</v>
      </c>
      <c r="F119" s="316">
        <v>837.9</v>
      </c>
      <c r="G119" s="316">
        <v>831.5</v>
      </c>
      <c r="H119" s="316">
        <v>825.75</v>
      </c>
      <c r="I119" s="316">
        <v>850.05</v>
      </c>
      <c r="J119" s="316">
        <v>855.8</v>
      </c>
      <c r="K119" s="316">
        <v>862.19999999999993</v>
      </c>
      <c r="L119" s="303">
        <v>849.4</v>
      </c>
      <c r="M119" s="303">
        <v>837.25</v>
      </c>
      <c r="N119" s="318">
        <v>1495150</v>
      </c>
      <c r="O119" s="319">
        <v>-1.950947603121516E-2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227.15</v>
      </c>
      <c r="E120" s="315">
        <v>229.36666666666667</v>
      </c>
      <c r="F120" s="316">
        <v>222.28333333333336</v>
      </c>
      <c r="G120" s="316">
        <v>217.41666666666669</v>
      </c>
      <c r="H120" s="316">
        <v>210.33333333333337</v>
      </c>
      <c r="I120" s="316">
        <v>234.23333333333335</v>
      </c>
      <c r="J120" s="316">
        <v>241.31666666666666</v>
      </c>
      <c r="K120" s="316">
        <v>246.18333333333334</v>
      </c>
      <c r="L120" s="303">
        <v>236.45</v>
      </c>
      <c r="M120" s="303">
        <v>224.5</v>
      </c>
      <c r="N120" s="318">
        <v>16317600</v>
      </c>
      <c r="O120" s="319">
        <v>6.891311183314118E-2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138.25</v>
      </c>
      <c r="E121" s="315">
        <v>137.66666666666666</v>
      </c>
      <c r="F121" s="316">
        <v>136.0333333333333</v>
      </c>
      <c r="G121" s="316">
        <v>133.81666666666663</v>
      </c>
      <c r="H121" s="316">
        <v>132.18333333333328</v>
      </c>
      <c r="I121" s="316">
        <v>139.88333333333333</v>
      </c>
      <c r="J121" s="316">
        <v>141.51666666666671</v>
      </c>
      <c r="K121" s="316">
        <v>143.73333333333335</v>
      </c>
      <c r="L121" s="303">
        <v>139.30000000000001</v>
      </c>
      <c r="M121" s="303">
        <v>135.44999999999999</v>
      </c>
      <c r="N121" s="318">
        <v>17094000</v>
      </c>
      <c r="O121" s="319">
        <v>1.7580872011251757E-3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1996.6</v>
      </c>
      <c r="E122" s="315">
        <v>1989.3999999999999</v>
      </c>
      <c r="F122" s="316">
        <v>1972.6999999999998</v>
      </c>
      <c r="G122" s="316">
        <v>1948.8</v>
      </c>
      <c r="H122" s="316">
        <v>1932.1</v>
      </c>
      <c r="I122" s="316">
        <v>2013.2999999999997</v>
      </c>
      <c r="J122" s="316">
        <v>2030</v>
      </c>
      <c r="K122" s="316">
        <v>2053.8999999999996</v>
      </c>
      <c r="L122" s="303">
        <v>2006.1</v>
      </c>
      <c r="M122" s="303">
        <v>1965.5</v>
      </c>
      <c r="N122" s="318">
        <v>37063120</v>
      </c>
      <c r="O122" s="319">
        <v>-2.1447789485884858E-2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57.55</v>
      </c>
      <c r="E123" s="315">
        <v>57.333333333333336</v>
      </c>
      <c r="F123" s="316">
        <v>56.466666666666669</v>
      </c>
      <c r="G123" s="316">
        <v>55.383333333333333</v>
      </c>
      <c r="H123" s="316">
        <v>54.516666666666666</v>
      </c>
      <c r="I123" s="316">
        <v>58.416666666666671</v>
      </c>
      <c r="J123" s="316">
        <v>59.283333333333331</v>
      </c>
      <c r="K123" s="316">
        <v>60.366666666666674</v>
      </c>
      <c r="L123" s="303">
        <v>58.2</v>
      </c>
      <c r="M123" s="303">
        <v>56.25</v>
      </c>
      <c r="N123" s="318">
        <v>110865000</v>
      </c>
      <c r="O123" s="319">
        <v>9.9698454579721069E-2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860.1</v>
      </c>
      <c r="E124" s="315">
        <v>859.38333333333333</v>
      </c>
      <c r="F124" s="316">
        <v>854.2166666666667</v>
      </c>
      <c r="G124" s="316">
        <v>848.33333333333337</v>
      </c>
      <c r="H124" s="316">
        <v>843.16666666666674</v>
      </c>
      <c r="I124" s="316">
        <v>865.26666666666665</v>
      </c>
      <c r="J124" s="316">
        <v>870.43333333333339</v>
      </c>
      <c r="K124" s="316">
        <v>876.31666666666661</v>
      </c>
      <c r="L124" s="303">
        <v>864.55</v>
      </c>
      <c r="M124" s="303">
        <v>853.5</v>
      </c>
      <c r="N124" s="318">
        <v>6612750</v>
      </c>
      <c r="O124" s="319">
        <v>1.5903669203680562E-3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272.14999999999998</v>
      </c>
      <c r="E125" s="315">
        <v>270.06666666666666</v>
      </c>
      <c r="F125" s="316">
        <v>267.43333333333334</v>
      </c>
      <c r="G125" s="316">
        <v>262.7166666666667</v>
      </c>
      <c r="H125" s="316">
        <v>260.08333333333337</v>
      </c>
      <c r="I125" s="316">
        <v>274.7833333333333</v>
      </c>
      <c r="J125" s="316">
        <v>277.41666666666663</v>
      </c>
      <c r="K125" s="316">
        <v>282.13333333333327</v>
      </c>
      <c r="L125" s="303">
        <v>272.7</v>
      </c>
      <c r="M125" s="303">
        <v>265.35000000000002</v>
      </c>
      <c r="N125" s="318">
        <v>77163000</v>
      </c>
      <c r="O125" s="319">
        <v>-1.8657001144601296E-2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24576.95</v>
      </c>
      <c r="E126" s="315">
        <v>24568.216666666664</v>
      </c>
      <c r="F126" s="316">
        <v>24394.733333333326</v>
      </c>
      <c r="G126" s="316">
        <v>24212.516666666663</v>
      </c>
      <c r="H126" s="316">
        <v>24039.033333333326</v>
      </c>
      <c r="I126" s="316">
        <v>24750.433333333327</v>
      </c>
      <c r="J126" s="316">
        <v>24923.916666666664</v>
      </c>
      <c r="K126" s="316">
        <v>25106.133333333328</v>
      </c>
      <c r="L126" s="303">
        <v>24741.7</v>
      </c>
      <c r="M126" s="303">
        <v>24386</v>
      </c>
      <c r="N126" s="318">
        <v>152050</v>
      </c>
      <c r="O126" s="319">
        <v>6.4403220161008051E-2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1542.5</v>
      </c>
      <c r="E127" s="315">
        <v>1543.5333333333335</v>
      </c>
      <c r="F127" s="316">
        <v>1526.116666666667</v>
      </c>
      <c r="G127" s="316">
        <v>1509.7333333333336</v>
      </c>
      <c r="H127" s="316">
        <v>1492.3166666666671</v>
      </c>
      <c r="I127" s="316">
        <v>1559.916666666667</v>
      </c>
      <c r="J127" s="316">
        <v>1577.3333333333335</v>
      </c>
      <c r="K127" s="316">
        <v>1593.7166666666669</v>
      </c>
      <c r="L127" s="303">
        <v>1560.95</v>
      </c>
      <c r="M127" s="303">
        <v>1527.15</v>
      </c>
      <c r="N127" s="318">
        <v>1618100</v>
      </c>
      <c r="O127" s="319">
        <v>-3.8247793396534814E-2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5558.8</v>
      </c>
      <c r="E128" s="315">
        <v>5563.9333333333334</v>
      </c>
      <c r="F128" s="316">
        <v>5504.916666666667</v>
      </c>
      <c r="G128" s="316">
        <v>5451.0333333333338</v>
      </c>
      <c r="H128" s="316">
        <v>5392.0166666666673</v>
      </c>
      <c r="I128" s="316">
        <v>5617.8166666666666</v>
      </c>
      <c r="J128" s="316">
        <v>5676.833333333333</v>
      </c>
      <c r="K128" s="316">
        <v>5730.7166666666662</v>
      </c>
      <c r="L128" s="303">
        <v>5622.95</v>
      </c>
      <c r="M128" s="303">
        <v>5510.05</v>
      </c>
      <c r="N128" s="318">
        <v>389125</v>
      </c>
      <c r="O128" s="319">
        <v>-6.3759398496240599E-2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1031.2</v>
      </c>
      <c r="E129" s="315">
        <v>1036.6000000000001</v>
      </c>
      <c r="F129" s="316">
        <v>1012.6000000000004</v>
      </c>
      <c r="G129" s="316">
        <v>994.00000000000023</v>
      </c>
      <c r="H129" s="316">
        <v>970.00000000000045</v>
      </c>
      <c r="I129" s="316">
        <v>1055.2000000000003</v>
      </c>
      <c r="J129" s="316">
        <v>1079.1999999999998</v>
      </c>
      <c r="K129" s="316">
        <v>1097.8000000000002</v>
      </c>
      <c r="L129" s="303">
        <v>1060.5999999999999</v>
      </c>
      <c r="M129" s="303">
        <v>1018</v>
      </c>
      <c r="N129" s="318">
        <v>4591512</v>
      </c>
      <c r="O129" s="319">
        <v>8.9361426284569126E-3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577.04999999999995</v>
      </c>
      <c r="E130" s="315">
        <v>574.93333333333328</v>
      </c>
      <c r="F130" s="316">
        <v>571.11666666666656</v>
      </c>
      <c r="G130" s="316">
        <v>565.18333333333328</v>
      </c>
      <c r="H130" s="316">
        <v>561.36666666666656</v>
      </c>
      <c r="I130" s="316">
        <v>580.86666666666656</v>
      </c>
      <c r="J130" s="316">
        <v>584.68333333333339</v>
      </c>
      <c r="K130" s="316">
        <v>590.61666666666656</v>
      </c>
      <c r="L130" s="303">
        <v>578.75</v>
      </c>
      <c r="M130" s="303">
        <v>569</v>
      </c>
      <c r="N130" s="318">
        <v>35091000</v>
      </c>
      <c r="O130" s="319">
        <v>-1.7713681075361525E-2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483.95</v>
      </c>
      <c r="E131" s="315">
        <v>483.48333333333335</v>
      </c>
      <c r="F131" s="316">
        <v>472.4666666666667</v>
      </c>
      <c r="G131" s="316">
        <v>460.98333333333335</v>
      </c>
      <c r="H131" s="316">
        <v>449.9666666666667</v>
      </c>
      <c r="I131" s="316">
        <v>494.9666666666667</v>
      </c>
      <c r="J131" s="316">
        <v>505.98333333333335</v>
      </c>
      <c r="K131" s="316">
        <v>517.4666666666667</v>
      </c>
      <c r="L131" s="303">
        <v>494.5</v>
      </c>
      <c r="M131" s="303">
        <v>472</v>
      </c>
      <c r="N131" s="318">
        <v>11770500</v>
      </c>
      <c r="O131" s="319">
        <v>-4.6305298979095771E-2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491.75</v>
      </c>
      <c r="E132" s="315">
        <v>494.01666666666665</v>
      </c>
      <c r="F132" s="316">
        <v>487.0333333333333</v>
      </c>
      <c r="G132" s="316">
        <v>482.31666666666666</v>
      </c>
      <c r="H132" s="316">
        <v>475.33333333333331</v>
      </c>
      <c r="I132" s="316">
        <v>498.73333333333329</v>
      </c>
      <c r="J132" s="316">
        <v>505.71666666666664</v>
      </c>
      <c r="K132" s="316">
        <v>510.43333333333328</v>
      </c>
      <c r="L132" s="303">
        <v>501</v>
      </c>
      <c r="M132" s="303">
        <v>489.3</v>
      </c>
      <c r="N132" s="318">
        <v>7644000</v>
      </c>
      <c r="O132" s="319">
        <v>-6.2402496099843996E-3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574.6</v>
      </c>
      <c r="E133" s="315">
        <v>575.93333333333328</v>
      </c>
      <c r="F133" s="316">
        <v>567.96666666666658</v>
      </c>
      <c r="G133" s="316">
        <v>561.33333333333326</v>
      </c>
      <c r="H133" s="316">
        <v>553.36666666666656</v>
      </c>
      <c r="I133" s="316">
        <v>582.56666666666661</v>
      </c>
      <c r="J133" s="316">
        <v>590.5333333333333</v>
      </c>
      <c r="K133" s="316">
        <v>597.16666666666663</v>
      </c>
      <c r="L133" s="303">
        <v>583.9</v>
      </c>
      <c r="M133" s="303">
        <v>569.29999999999995</v>
      </c>
      <c r="N133" s="318">
        <v>12968100</v>
      </c>
      <c r="O133" s="319">
        <v>-1.6584766584766583E-2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180.65</v>
      </c>
      <c r="E134" s="315">
        <v>179.65</v>
      </c>
      <c r="F134" s="316">
        <v>177.65</v>
      </c>
      <c r="G134" s="316">
        <v>174.65</v>
      </c>
      <c r="H134" s="316">
        <v>172.65</v>
      </c>
      <c r="I134" s="316">
        <v>182.65</v>
      </c>
      <c r="J134" s="316">
        <v>184.65</v>
      </c>
      <c r="K134" s="316">
        <v>187.65</v>
      </c>
      <c r="L134" s="303">
        <v>181.65</v>
      </c>
      <c r="M134" s="303">
        <v>176.65</v>
      </c>
      <c r="N134" s="318">
        <v>65128200</v>
      </c>
      <c r="O134" s="319">
        <v>3.3933580671432449E-2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76.05</v>
      </c>
      <c r="E135" s="315">
        <v>75.449999999999989</v>
      </c>
      <c r="F135" s="316">
        <v>74.299999999999983</v>
      </c>
      <c r="G135" s="316">
        <v>72.55</v>
      </c>
      <c r="H135" s="316">
        <v>71.399999999999991</v>
      </c>
      <c r="I135" s="316">
        <v>77.199999999999974</v>
      </c>
      <c r="J135" s="316">
        <v>78.34999999999998</v>
      </c>
      <c r="K135" s="316">
        <v>80.099999999999966</v>
      </c>
      <c r="L135" s="303">
        <v>76.599999999999994</v>
      </c>
      <c r="M135" s="303">
        <v>73.7</v>
      </c>
      <c r="N135" s="318">
        <v>90841500</v>
      </c>
      <c r="O135" s="319">
        <v>-5.2120016903789264E-2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633.85</v>
      </c>
      <c r="E136" s="315">
        <v>635.51666666666677</v>
      </c>
      <c r="F136" s="316">
        <v>627.68333333333351</v>
      </c>
      <c r="G136" s="316">
        <v>621.51666666666677</v>
      </c>
      <c r="H136" s="316">
        <v>613.68333333333351</v>
      </c>
      <c r="I136" s="316">
        <v>641.68333333333351</v>
      </c>
      <c r="J136" s="316">
        <v>649.51666666666677</v>
      </c>
      <c r="K136" s="316">
        <v>655.68333333333351</v>
      </c>
      <c r="L136" s="303">
        <v>643.35</v>
      </c>
      <c r="M136" s="303">
        <v>629.35</v>
      </c>
      <c r="N136" s="318">
        <v>40409000</v>
      </c>
      <c r="O136" s="319">
        <v>7.8249036062599225E-2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2868.4</v>
      </c>
      <c r="E137" s="315">
        <v>2876.9500000000003</v>
      </c>
      <c r="F137" s="316">
        <v>2847.8000000000006</v>
      </c>
      <c r="G137" s="316">
        <v>2827.2000000000003</v>
      </c>
      <c r="H137" s="316">
        <v>2798.0500000000006</v>
      </c>
      <c r="I137" s="316">
        <v>2897.5500000000006</v>
      </c>
      <c r="J137" s="316">
        <v>2926.7000000000003</v>
      </c>
      <c r="K137" s="316">
        <v>2947.3000000000006</v>
      </c>
      <c r="L137" s="303">
        <v>2906.1</v>
      </c>
      <c r="M137" s="303">
        <v>2856.35</v>
      </c>
      <c r="N137" s="318">
        <v>6142800</v>
      </c>
      <c r="O137" s="319">
        <v>1.5674603174603174E-2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936.45</v>
      </c>
      <c r="E138" s="315">
        <v>938.75</v>
      </c>
      <c r="F138" s="316">
        <v>929.5</v>
      </c>
      <c r="G138" s="316">
        <v>922.55</v>
      </c>
      <c r="H138" s="316">
        <v>913.3</v>
      </c>
      <c r="I138" s="316">
        <v>945.7</v>
      </c>
      <c r="J138" s="316">
        <v>954.95</v>
      </c>
      <c r="K138" s="316">
        <v>961.90000000000009</v>
      </c>
      <c r="L138" s="303">
        <v>948</v>
      </c>
      <c r="M138" s="303">
        <v>931.8</v>
      </c>
      <c r="N138" s="318">
        <v>11847600</v>
      </c>
      <c r="O138" s="319">
        <v>5.8539723383724672E-2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1519.15</v>
      </c>
      <c r="E139" s="315">
        <v>1515</v>
      </c>
      <c r="F139" s="316">
        <v>1503.2</v>
      </c>
      <c r="G139" s="316">
        <v>1487.25</v>
      </c>
      <c r="H139" s="316">
        <v>1475.45</v>
      </c>
      <c r="I139" s="316">
        <v>1530.95</v>
      </c>
      <c r="J139" s="316">
        <v>1542.7500000000002</v>
      </c>
      <c r="K139" s="316">
        <v>1558.7</v>
      </c>
      <c r="L139" s="303">
        <v>1526.8</v>
      </c>
      <c r="M139" s="303">
        <v>1499.05</v>
      </c>
      <c r="N139" s="318">
        <v>6408750</v>
      </c>
      <c r="O139" s="319">
        <v>-1.5326112007374972E-2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2787.95</v>
      </c>
      <c r="E140" s="315">
        <v>2777.4500000000003</v>
      </c>
      <c r="F140" s="316">
        <v>2731.9000000000005</v>
      </c>
      <c r="G140" s="316">
        <v>2675.8500000000004</v>
      </c>
      <c r="H140" s="316">
        <v>2630.3000000000006</v>
      </c>
      <c r="I140" s="316">
        <v>2833.5000000000005</v>
      </c>
      <c r="J140" s="316">
        <v>2879.0500000000006</v>
      </c>
      <c r="K140" s="316">
        <v>2935.1000000000004</v>
      </c>
      <c r="L140" s="303">
        <v>2823</v>
      </c>
      <c r="M140" s="303">
        <v>2721.4</v>
      </c>
      <c r="N140" s="318">
        <v>851750</v>
      </c>
      <c r="O140" s="319">
        <v>-2.9265437518290896E-3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330.55</v>
      </c>
      <c r="E141" s="315">
        <v>328.48333333333335</v>
      </c>
      <c r="F141" s="316">
        <v>325.66666666666669</v>
      </c>
      <c r="G141" s="316">
        <v>320.78333333333336</v>
      </c>
      <c r="H141" s="316">
        <v>317.9666666666667</v>
      </c>
      <c r="I141" s="316">
        <v>333.36666666666667</v>
      </c>
      <c r="J141" s="316">
        <v>336.18333333333328</v>
      </c>
      <c r="K141" s="316">
        <v>341.06666666666666</v>
      </c>
      <c r="L141" s="303">
        <v>331.3</v>
      </c>
      <c r="M141" s="303">
        <v>323.60000000000002</v>
      </c>
      <c r="N141" s="318">
        <v>4365000</v>
      </c>
      <c r="O141" s="319">
        <v>-2.8704939919893192E-2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490.5</v>
      </c>
      <c r="E142" s="315">
        <v>489.9666666666667</v>
      </c>
      <c r="F142" s="316">
        <v>484.53333333333342</v>
      </c>
      <c r="G142" s="316">
        <v>478.56666666666672</v>
      </c>
      <c r="H142" s="316">
        <v>473.13333333333344</v>
      </c>
      <c r="I142" s="316">
        <v>495.93333333333339</v>
      </c>
      <c r="J142" s="316">
        <v>501.36666666666667</v>
      </c>
      <c r="K142" s="316">
        <v>507.33333333333337</v>
      </c>
      <c r="L142" s="303">
        <v>495.4</v>
      </c>
      <c r="M142" s="303">
        <v>484</v>
      </c>
      <c r="N142" s="318">
        <v>5383000</v>
      </c>
      <c r="O142" s="319">
        <v>-3.0997983870967742E-2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1141.55</v>
      </c>
      <c r="E143" s="315">
        <v>1143.0333333333333</v>
      </c>
      <c r="F143" s="316">
        <v>1124.6166666666666</v>
      </c>
      <c r="G143" s="316">
        <v>1107.6833333333332</v>
      </c>
      <c r="H143" s="316">
        <v>1089.2666666666664</v>
      </c>
      <c r="I143" s="316">
        <v>1159.9666666666667</v>
      </c>
      <c r="J143" s="316">
        <v>1178.3833333333337</v>
      </c>
      <c r="K143" s="316">
        <v>1195.3166666666668</v>
      </c>
      <c r="L143" s="303">
        <v>1161.45</v>
      </c>
      <c r="M143" s="303">
        <v>1126.0999999999999</v>
      </c>
      <c r="N143" s="318">
        <v>1477000</v>
      </c>
      <c r="O143" s="319">
        <v>4.7146401985111663E-2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5165.3999999999996</v>
      </c>
      <c r="E144" s="315">
        <v>5168.25</v>
      </c>
      <c r="F144" s="316">
        <v>5119.5</v>
      </c>
      <c r="G144" s="316">
        <v>5073.6000000000004</v>
      </c>
      <c r="H144" s="316">
        <v>5024.8500000000004</v>
      </c>
      <c r="I144" s="316">
        <v>5214.1499999999996</v>
      </c>
      <c r="J144" s="316">
        <v>5262.9</v>
      </c>
      <c r="K144" s="316">
        <v>5308.7999999999993</v>
      </c>
      <c r="L144" s="303">
        <v>5217</v>
      </c>
      <c r="M144" s="303">
        <v>5122.3500000000004</v>
      </c>
      <c r="N144" s="318">
        <v>1353800</v>
      </c>
      <c r="O144" s="319">
        <v>-4.6753978312913676E-2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460.5</v>
      </c>
      <c r="E145" s="315">
        <v>459.2</v>
      </c>
      <c r="F145" s="316">
        <v>455.59999999999997</v>
      </c>
      <c r="G145" s="316">
        <v>450.7</v>
      </c>
      <c r="H145" s="316">
        <v>447.09999999999997</v>
      </c>
      <c r="I145" s="316">
        <v>464.09999999999997</v>
      </c>
      <c r="J145" s="316">
        <v>467.7</v>
      </c>
      <c r="K145" s="316">
        <v>472.59999999999997</v>
      </c>
      <c r="L145" s="303">
        <v>462.8</v>
      </c>
      <c r="M145" s="303">
        <v>454.3</v>
      </c>
      <c r="N145" s="318">
        <v>22902100</v>
      </c>
      <c r="O145" s="319">
        <v>-2.7437341282985535E-2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148</v>
      </c>
      <c r="E146" s="315">
        <v>147.4</v>
      </c>
      <c r="F146" s="316">
        <v>144</v>
      </c>
      <c r="G146" s="316">
        <v>140</v>
      </c>
      <c r="H146" s="316">
        <v>136.6</v>
      </c>
      <c r="I146" s="316">
        <v>151.4</v>
      </c>
      <c r="J146" s="316">
        <v>154.80000000000004</v>
      </c>
      <c r="K146" s="316">
        <v>158.80000000000001</v>
      </c>
      <c r="L146" s="303">
        <v>150.80000000000001</v>
      </c>
      <c r="M146" s="303">
        <v>143.4</v>
      </c>
      <c r="N146" s="318">
        <v>131167200</v>
      </c>
      <c r="O146" s="319">
        <v>4.6704927765683753E-2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830.25</v>
      </c>
      <c r="E147" s="315">
        <v>830.44999999999993</v>
      </c>
      <c r="F147" s="316">
        <v>821.89999999999986</v>
      </c>
      <c r="G147" s="316">
        <v>813.55</v>
      </c>
      <c r="H147" s="316">
        <v>804.99999999999989</v>
      </c>
      <c r="I147" s="316">
        <v>838.79999999999984</v>
      </c>
      <c r="J147" s="316">
        <v>847.3499999999998</v>
      </c>
      <c r="K147" s="316">
        <v>855.69999999999982</v>
      </c>
      <c r="L147" s="303">
        <v>839</v>
      </c>
      <c r="M147" s="303">
        <v>822.1</v>
      </c>
      <c r="N147" s="318">
        <v>2569000</v>
      </c>
      <c r="O147" s="319">
        <v>-5.3077773682270547E-2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364.2</v>
      </c>
      <c r="E148" s="315">
        <v>363.34999999999997</v>
      </c>
      <c r="F148" s="316">
        <v>359.49999999999994</v>
      </c>
      <c r="G148" s="316">
        <v>354.79999999999995</v>
      </c>
      <c r="H148" s="316">
        <v>350.94999999999993</v>
      </c>
      <c r="I148" s="316">
        <v>368.04999999999995</v>
      </c>
      <c r="J148" s="316">
        <v>371.9</v>
      </c>
      <c r="K148" s="316">
        <v>376.59999999999997</v>
      </c>
      <c r="L148" s="303">
        <v>367.2</v>
      </c>
      <c r="M148" s="303">
        <v>358.65</v>
      </c>
      <c r="N148" s="318">
        <v>30464000</v>
      </c>
      <c r="O148" s="319">
        <v>-2.6783888775301575E-2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225.4</v>
      </c>
      <c r="E149" s="315">
        <v>224.4666666666667</v>
      </c>
      <c r="F149" s="316">
        <v>217.98333333333341</v>
      </c>
      <c r="G149" s="316">
        <v>210.56666666666672</v>
      </c>
      <c r="H149" s="316">
        <v>204.08333333333343</v>
      </c>
      <c r="I149" s="316">
        <v>231.88333333333338</v>
      </c>
      <c r="J149" s="316">
        <v>238.36666666666667</v>
      </c>
      <c r="K149" s="316">
        <v>245.78333333333336</v>
      </c>
      <c r="L149" s="303">
        <v>230.95</v>
      </c>
      <c r="M149" s="303">
        <v>217.05</v>
      </c>
      <c r="N149" s="318">
        <v>33444000</v>
      </c>
      <c r="O149" s="319">
        <v>-2.9933867037939436E-2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K32" sqref="K3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44186</v>
      </c>
    </row>
    <row r="7" spans="1:15">
      <c r="A7"/>
    </row>
    <row r="8" spans="1:15" ht="28.5" customHeight="1">
      <c r="A8" s="632" t="s">
        <v>16</v>
      </c>
      <c r="B8" s="633" t="s">
        <v>18</v>
      </c>
      <c r="C8" s="631" t="s">
        <v>19</v>
      </c>
      <c r="D8" s="631" t="s">
        <v>20</v>
      </c>
      <c r="E8" s="631" t="s">
        <v>21</v>
      </c>
      <c r="F8" s="631"/>
      <c r="G8" s="631"/>
      <c r="H8" s="631" t="s">
        <v>22</v>
      </c>
      <c r="I8" s="631"/>
      <c r="J8" s="631"/>
      <c r="K8" s="273"/>
      <c r="L8" s="281"/>
      <c r="M8" s="281"/>
    </row>
    <row r="9" spans="1:15" ht="36" customHeight="1">
      <c r="A9" s="627"/>
      <c r="B9" s="629"/>
      <c r="C9" s="634" t="s">
        <v>23</v>
      </c>
      <c r="D9" s="634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13760.55</v>
      </c>
      <c r="D10" s="302">
        <v>13730.666666666666</v>
      </c>
      <c r="E10" s="302">
        <v>13688.483333333332</v>
      </c>
      <c r="F10" s="302">
        <v>13616.416666666666</v>
      </c>
      <c r="G10" s="302">
        <v>13574.233333333332</v>
      </c>
      <c r="H10" s="302">
        <v>13802.733333333332</v>
      </c>
      <c r="I10" s="302">
        <v>13844.916666666666</v>
      </c>
      <c r="J10" s="302">
        <v>13916.983333333332</v>
      </c>
      <c r="K10" s="301">
        <v>13772.85</v>
      </c>
      <c r="L10" s="301">
        <v>13658.6</v>
      </c>
      <c r="M10" s="306"/>
    </row>
    <row r="11" spans="1:15">
      <c r="A11" s="300">
        <v>2</v>
      </c>
      <c r="B11" s="276" t="s">
        <v>220</v>
      </c>
      <c r="C11" s="303">
        <v>30714.65</v>
      </c>
      <c r="D11" s="278">
        <v>30647.733333333334</v>
      </c>
      <c r="E11" s="278">
        <v>30441.416666666668</v>
      </c>
      <c r="F11" s="278">
        <v>30168.183333333334</v>
      </c>
      <c r="G11" s="278">
        <v>29961.866666666669</v>
      </c>
      <c r="H11" s="278">
        <v>30920.966666666667</v>
      </c>
      <c r="I11" s="278">
        <v>31127.283333333333</v>
      </c>
      <c r="J11" s="278">
        <v>31400.516666666666</v>
      </c>
      <c r="K11" s="303">
        <v>30854.05</v>
      </c>
      <c r="L11" s="303">
        <v>30374.5</v>
      </c>
      <c r="M11" s="306"/>
    </row>
    <row r="12" spans="1:15">
      <c r="A12" s="300">
        <v>3</v>
      </c>
      <c r="B12" s="284" t="s">
        <v>221</v>
      </c>
      <c r="C12" s="303">
        <v>1687.85</v>
      </c>
      <c r="D12" s="278">
        <v>1690.7666666666667</v>
      </c>
      <c r="E12" s="278">
        <v>1670.8333333333333</v>
      </c>
      <c r="F12" s="278">
        <v>1653.8166666666666</v>
      </c>
      <c r="G12" s="278">
        <v>1633.8833333333332</v>
      </c>
      <c r="H12" s="278">
        <v>1707.7833333333333</v>
      </c>
      <c r="I12" s="278">
        <v>1727.7166666666667</v>
      </c>
      <c r="J12" s="278">
        <v>1744.7333333333333</v>
      </c>
      <c r="K12" s="303">
        <v>1710.7</v>
      </c>
      <c r="L12" s="303">
        <v>1673.75</v>
      </c>
      <c r="M12" s="306"/>
    </row>
    <row r="13" spans="1:15">
      <c r="A13" s="300">
        <v>4</v>
      </c>
      <c r="B13" s="276" t="s">
        <v>222</v>
      </c>
      <c r="C13" s="303">
        <v>3666.9</v>
      </c>
      <c r="D13" s="278">
        <v>3664.5666666666671</v>
      </c>
      <c r="E13" s="278">
        <v>3645.3833333333341</v>
      </c>
      <c r="F13" s="278">
        <v>3623.8666666666672</v>
      </c>
      <c r="G13" s="278">
        <v>3604.6833333333343</v>
      </c>
      <c r="H13" s="278">
        <v>3686.0833333333339</v>
      </c>
      <c r="I13" s="278">
        <v>3705.2666666666673</v>
      </c>
      <c r="J13" s="278">
        <v>3726.7833333333338</v>
      </c>
      <c r="K13" s="303">
        <v>3683.75</v>
      </c>
      <c r="L13" s="303">
        <v>3643.05</v>
      </c>
      <c r="M13" s="306"/>
    </row>
    <row r="14" spans="1:15">
      <c r="A14" s="300">
        <v>5</v>
      </c>
      <c r="B14" s="276" t="s">
        <v>223</v>
      </c>
      <c r="C14" s="303">
        <v>23256.55</v>
      </c>
      <c r="D14" s="278">
        <v>23273.850000000002</v>
      </c>
      <c r="E14" s="278">
        <v>23131.200000000004</v>
      </c>
      <c r="F14" s="278">
        <v>23005.850000000002</v>
      </c>
      <c r="G14" s="278">
        <v>22863.200000000004</v>
      </c>
      <c r="H14" s="278">
        <v>23399.200000000004</v>
      </c>
      <c r="I14" s="278">
        <v>23541.850000000006</v>
      </c>
      <c r="J14" s="278">
        <v>23667.200000000004</v>
      </c>
      <c r="K14" s="303">
        <v>23416.5</v>
      </c>
      <c r="L14" s="303">
        <v>23148.5</v>
      </c>
      <c r="M14" s="306"/>
    </row>
    <row r="15" spans="1:15">
      <c r="A15" s="300">
        <v>6</v>
      </c>
      <c r="B15" s="276" t="s">
        <v>224</v>
      </c>
      <c r="C15" s="303">
        <v>2870.1</v>
      </c>
      <c r="D15" s="278">
        <v>2869.75</v>
      </c>
      <c r="E15" s="278">
        <v>2840.9</v>
      </c>
      <c r="F15" s="278">
        <v>2811.7000000000003</v>
      </c>
      <c r="G15" s="278">
        <v>2782.8500000000004</v>
      </c>
      <c r="H15" s="278">
        <v>2898.95</v>
      </c>
      <c r="I15" s="278">
        <v>2927.8</v>
      </c>
      <c r="J15" s="278">
        <v>2956.9999999999995</v>
      </c>
      <c r="K15" s="303">
        <v>2898.6</v>
      </c>
      <c r="L15" s="303">
        <v>2840.55</v>
      </c>
      <c r="M15" s="306"/>
    </row>
    <row r="16" spans="1:15">
      <c r="A16" s="300">
        <v>7</v>
      </c>
      <c r="B16" s="276" t="s">
        <v>225</v>
      </c>
      <c r="C16" s="303">
        <v>5861.5</v>
      </c>
      <c r="D16" s="278">
        <v>5859</v>
      </c>
      <c r="E16" s="278">
        <v>5802.25</v>
      </c>
      <c r="F16" s="278">
        <v>5743</v>
      </c>
      <c r="G16" s="278">
        <v>5686.25</v>
      </c>
      <c r="H16" s="278">
        <v>5918.25</v>
      </c>
      <c r="I16" s="278">
        <v>5975</v>
      </c>
      <c r="J16" s="278">
        <v>6034.25</v>
      </c>
      <c r="K16" s="303">
        <v>5915.75</v>
      </c>
      <c r="L16" s="303">
        <v>5799.75</v>
      </c>
      <c r="M16" s="306"/>
    </row>
    <row r="17" spans="1:13">
      <c r="A17" s="300">
        <v>8</v>
      </c>
      <c r="B17" s="276" t="s">
        <v>802</v>
      </c>
      <c r="C17" s="276">
        <v>1218.2</v>
      </c>
      <c r="D17" s="278">
        <v>1232.0833333333333</v>
      </c>
      <c r="E17" s="278">
        <v>1191.2166666666665</v>
      </c>
      <c r="F17" s="278">
        <v>1164.2333333333331</v>
      </c>
      <c r="G17" s="278">
        <v>1123.3666666666663</v>
      </c>
      <c r="H17" s="278">
        <v>1259.0666666666666</v>
      </c>
      <c r="I17" s="278">
        <v>1299.9333333333334</v>
      </c>
      <c r="J17" s="278">
        <v>1326.9166666666667</v>
      </c>
      <c r="K17" s="276">
        <v>1272.95</v>
      </c>
      <c r="L17" s="276">
        <v>1205.0999999999999</v>
      </c>
      <c r="M17" s="276">
        <v>9.0328300000000006</v>
      </c>
    </row>
    <row r="18" spans="1:13">
      <c r="A18" s="300">
        <v>9</v>
      </c>
      <c r="B18" s="276" t="s">
        <v>295</v>
      </c>
      <c r="C18" s="276">
        <v>16178.1</v>
      </c>
      <c r="D18" s="278">
        <v>16118.699999999999</v>
      </c>
      <c r="E18" s="278">
        <v>15969.399999999998</v>
      </c>
      <c r="F18" s="278">
        <v>15760.699999999999</v>
      </c>
      <c r="G18" s="278">
        <v>15611.399999999998</v>
      </c>
      <c r="H18" s="278">
        <v>16327.399999999998</v>
      </c>
      <c r="I18" s="278">
        <v>16476.699999999997</v>
      </c>
      <c r="J18" s="278">
        <v>16685.399999999998</v>
      </c>
      <c r="K18" s="276">
        <v>16268</v>
      </c>
      <c r="L18" s="276">
        <v>15910</v>
      </c>
      <c r="M18" s="276">
        <v>0.18118999999999999</v>
      </c>
    </row>
    <row r="19" spans="1:13">
      <c r="A19" s="300">
        <v>10</v>
      </c>
      <c r="B19" s="276" t="s">
        <v>227</v>
      </c>
      <c r="C19" s="276">
        <v>88.9</v>
      </c>
      <c r="D19" s="278">
        <v>88.916666666666671</v>
      </c>
      <c r="E19" s="278">
        <v>87.483333333333348</v>
      </c>
      <c r="F19" s="278">
        <v>86.066666666666677</v>
      </c>
      <c r="G19" s="278">
        <v>84.633333333333354</v>
      </c>
      <c r="H19" s="278">
        <v>90.333333333333343</v>
      </c>
      <c r="I19" s="278">
        <v>91.766666666666652</v>
      </c>
      <c r="J19" s="278">
        <v>93.183333333333337</v>
      </c>
      <c r="K19" s="276">
        <v>90.35</v>
      </c>
      <c r="L19" s="276">
        <v>87.5</v>
      </c>
      <c r="M19" s="276">
        <v>22.66151</v>
      </c>
    </row>
    <row r="20" spans="1:13">
      <c r="A20" s="300">
        <v>11</v>
      </c>
      <c r="B20" s="276" t="s">
        <v>228</v>
      </c>
      <c r="C20" s="276">
        <v>160.25</v>
      </c>
      <c r="D20" s="278">
        <v>161.28333333333333</v>
      </c>
      <c r="E20" s="278">
        <v>158.01666666666665</v>
      </c>
      <c r="F20" s="278">
        <v>155.78333333333333</v>
      </c>
      <c r="G20" s="278">
        <v>152.51666666666665</v>
      </c>
      <c r="H20" s="278">
        <v>163.51666666666665</v>
      </c>
      <c r="I20" s="278">
        <v>166.78333333333336</v>
      </c>
      <c r="J20" s="278">
        <v>169.01666666666665</v>
      </c>
      <c r="K20" s="276">
        <v>164.55</v>
      </c>
      <c r="L20" s="276">
        <v>159.05000000000001</v>
      </c>
      <c r="M20" s="276">
        <v>11.71231</v>
      </c>
    </row>
    <row r="21" spans="1:13">
      <c r="A21" s="300">
        <v>12</v>
      </c>
      <c r="B21" s="276" t="s">
        <v>38</v>
      </c>
      <c r="C21" s="276">
        <v>1648.3</v>
      </c>
      <c r="D21" s="278">
        <v>1642.6833333333334</v>
      </c>
      <c r="E21" s="278">
        <v>1630.6166666666668</v>
      </c>
      <c r="F21" s="278">
        <v>1612.9333333333334</v>
      </c>
      <c r="G21" s="278">
        <v>1600.8666666666668</v>
      </c>
      <c r="H21" s="278">
        <v>1660.3666666666668</v>
      </c>
      <c r="I21" s="278">
        <v>1672.4333333333334</v>
      </c>
      <c r="J21" s="278">
        <v>1690.1166666666668</v>
      </c>
      <c r="K21" s="276">
        <v>1654.75</v>
      </c>
      <c r="L21" s="276">
        <v>1625</v>
      </c>
      <c r="M21" s="276">
        <v>16.538219999999999</v>
      </c>
    </row>
    <row r="22" spans="1:13">
      <c r="A22" s="300">
        <v>13</v>
      </c>
      <c r="B22" s="276" t="s">
        <v>296</v>
      </c>
      <c r="C22" s="276">
        <v>361.85</v>
      </c>
      <c r="D22" s="278">
        <v>359.63333333333338</v>
      </c>
      <c r="E22" s="278">
        <v>355.21666666666675</v>
      </c>
      <c r="F22" s="278">
        <v>348.58333333333337</v>
      </c>
      <c r="G22" s="278">
        <v>344.16666666666674</v>
      </c>
      <c r="H22" s="278">
        <v>366.26666666666677</v>
      </c>
      <c r="I22" s="278">
        <v>370.68333333333339</v>
      </c>
      <c r="J22" s="278">
        <v>377.31666666666678</v>
      </c>
      <c r="K22" s="276">
        <v>364.05</v>
      </c>
      <c r="L22" s="276">
        <v>353</v>
      </c>
      <c r="M22" s="276">
        <v>11.70853</v>
      </c>
    </row>
    <row r="23" spans="1:13">
      <c r="A23" s="300">
        <v>14</v>
      </c>
      <c r="B23" s="276" t="s">
        <v>41</v>
      </c>
      <c r="C23" s="276">
        <v>463.3</v>
      </c>
      <c r="D23" s="278">
        <v>464.91666666666669</v>
      </c>
      <c r="E23" s="278">
        <v>456.88333333333338</v>
      </c>
      <c r="F23" s="278">
        <v>450.4666666666667</v>
      </c>
      <c r="G23" s="278">
        <v>442.43333333333339</v>
      </c>
      <c r="H23" s="278">
        <v>471.33333333333337</v>
      </c>
      <c r="I23" s="278">
        <v>479.36666666666667</v>
      </c>
      <c r="J23" s="278">
        <v>485.78333333333336</v>
      </c>
      <c r="K23" s="276">
        <v>472.95</v>
      </c>
      <c r="L23" s="276">
        <v>458.5</v>
      </c>
      <c r="M23" s="276">
        <v>59.8078</v>
      </c>
    </row>
    <row r="24" spans="1:13">
      <c r="A24" s="300">
        <v>15</v>
      </c>
      <c r="B24" s="276" t="s">
        <v>43</v>
      </c>
      <c r="C24" s="276">
        <v>47.35</v>
      </c>
      <c r="D24" s="278">
        <v>46.716666666666661</v>
      </c>
      <c r="E24" s="278">
        <v>45.683333333333323</v>
      </c>
      <c r="F24" s="278">
        <v>44.016666666666659</v>
      </c>
      <c r="G24" s="278">
        <v>42.98333333333332</v>
      </c>
      <c r="H24" s="278">
        <v>48.383333333333326</v>
      </c>
      <c r="I24" s="278">
        <v>49.416666666666671</v>
      </c>
      <c r="J24" s="278">
        <v>51.083333333333329</v>
      </c>
      <c r="K24" s="276">
        <v>47.75</v>
      </c>
      <c r="L24" s="276">
        <v>45.05</v>
      </c>
      <c r="M24" s="276">
        <v>86.428820000000002</v>
      </c>
    </row>
    <row r="25" spans="1:13">
      <c r="A25" s="300">
        <v>16</v>
      </c>
      <c r="B25" s="276" t="s">
        <v>298</v>
      </c>
      <c r="C25" s="276">
        <v>424.85</v>
      </c>
      <c r="D25" s="278">
        <v>424.86666666666662</v>
      </c>
      <c r="E25" s="278">
        <v>420.73333333333323</v>
      </c>
      <c r="F25" s="278">
        <v>416.61666666666662</v>
      </c>
      <c r="G25" s="278">
        <v>412.48333333333323</v>
      </c>
      <c r="H25" s="278">
        <v>428.98333333333323</v>
      </c>
      <c r="I25" s="278">
        <v>433.11666666666656</v>
      </c>
      <c r="J25" s="278">
        <v>437.23333333333323</v>
      </c>
      <c r="K25" s="276">
        <v>429</v>
      </c>
      <c r="L25" s="276">
        <v>420.75</v>
      </c>
      <c r="M25" s="276">
        <v>2.88795</v>
      </c>
    </row>
    <row r="26" spans="1:13">
      <c r="A26" s="300">
        <v>17</v>
      </c>
      <c r="B26" s="276" t="s">
        <v>229</v>
      </c>
      <c r="C26" s="276">
        <v>1648.8</v>
      </c>
      <c r="D26" s="278">
        <v>1653.5666666666666</v>
      </c>
      <c r="E26" s="278">
        <v>1628.2333333333331</v>
      </c>
      <c r="F26" s="278">
        <v>1607.6666666666665</v>
      </c>
      <c r="G26" s="278">
        <v>1582.333333333333</v>
      </c>
      <c r="H26" s="278">
        <v>1674.1333333333332</v>
      </c>
      <c r="I26" s="278">
        <v>1699.4666666666667</v>
      </c>
      <c r="J26" s="278">
        <v>1720.0333333333333</v>
      </c>
      <c r="K26" s="276">
        <v>1678.9</v>
      </c>
      <c r="L26" s="276">
        <v>1633</v>
      </c>
      <c r="M26" s="276">
        <v>0.69137000000000004</v>
      </c>
    </row>
    <row r="27" spans="1:13">
      <c r="A27" s="300">
        <v>18</v>
      </c>
      <c r="B27" s="276" t="s">
        <v>230</v>
      </c>
      <c r="C27" s="276">
        <v>2953.8</v>
      </c>
      <c r="D27" s="278">
        <v>2942.0166666666664</v>
      </c>
      <c r="E27" s="278">
        <v>2916.7833333333328</v>
      </c>
      <c r="F27" s="278">
        <v>2879.7666666666664</v>
      </c>
      <c r="G27" s="278">
        <v>2854.5333333333328</v>
      </c>
      <c r="H27" s="278">
        <v>2979.0333333333328</v>
      </c>
      <c r="I27" s="278">
        <v>3004.2666666666664</v>
      </c>
      <c r="J27" s="278">
        <v>3041.2833333333328</v>
      </c>
      <c r="K27" s="276">
        <v>2967.25</v>
      </c>
      <c r="L27" s="276">
        <v>2905</v>
      </c>
      <c r="M27" s="276">
        <v>0.77251999999999998</v>
      </c>
    </row>
    <row r="28" spans="1:13">
      <c r="A28" s="300">
        <v>19</v>
      </c>
      <c r="B28" s="276" t="s">
        <v>45</v>
      </c>
      <c r="C28" s="276">
        <v>955.7</v>
      </c>
      <c r="D28" s="278">
        <v>951</v>
      </c>
      <c r="E28" s="278">
        <v>942</v>
      </c>
      <c r="F28" s="278">
        <v>928.3</v>
      </c>
      <c r="G28" s="278">
        <v>919.3</v>
      </c>
      <c r="H28" s="278">
        <v>964.7</v>
      </c>
      <c r="I28" s="278">
        <v>973.7</v>
      </c>
      <c r="J28" s="278">
        <v>987.40000000000009</v>
      </c>
      <c r="K28" s="276">
        <v>960</v>
      </c>
      <c r="L28" s="276">
        <v>937.3</v>
      </c>
      <c r="M28" s="276">
        <v>12.019690000000001</v>
      </c>
    </row>
    <row r="29" spans="1:13">
      <c r="A29" s="300">
        <v>20</v>
      </c>
      <c r="B29" s="276" t="s">
        <v>46</v>
      </c>
      <c r="C29" s="276">
        <v>251.05</v>
      </c>
      <c r="D29" s="278">
        <v>249.91666666666666</v>
      </c>
      <c r="E29" s="278">
        <v>247.63333333333333</v>
      </c>
      <c r="F29" s="278">
        <v>244.21666666666667</v>
      </c>
      <c r="G29" s="278">
        <v>241.93333333333334</v>
      </c>
      <c r="H29" s="278">
        <v>253.33333333333331</v>
      </c>
      <c r="I29" s="278">
        <v>255.61666666666667</v>
      </c>
      <c r="J29" s="278">
        <v>259.0333333333333</v>
      </c>
      <c r="K29" s="276">
        <v>252.2</v>
      </c>
      <c r="L29" s="276">
        <v>246.5</v>
      </c>
      <c r="M29" s="276">
        <v>76.952299999999994</v>
      </c>
    </row>
    <row r="30" spans="1:13">
      <c r="A30" s="300">
        <v>21</v>
      </c>
      <c r="B30" s="276" t="s">
        <v>47</v>
      </c>
      <c r="C30" s="276">
        <v>2387.75</v>
      </c>
      <c r="D30" s="278">
        <v>2394.2999999999997</v>
      </c>
      <c r="E30" s="278">
        <v>2360.5999999999995</v>
      </c>
      <c r="F30" s="278">
        <v>2333.4499999999998</v>
      </c>
      <c r="G30" s="278">
        <v>2299.7499999999995</v>
      </c>
      <c r="H30" s="278">
        <v>2421.4499999999994</v>
      </c>
      <c r="I30" s="278">
        <v>2455.1499999999992</v>
      </c>
      <c r="J30" s="278">
        <v>2482.2999999999993</v>
      </c>
      <c r="K30" s="276">
        <v>2428</v>
      </c>
      <c r="L30" s="276">
        <v>2367.15</v>
      </c>
      <c r="M30" s="276">
        <v>10.650600000000001</v>
      </c>
    </row>
    <row r="31" spans="1:13">
      <c r="A31" s="300">
        <v>22</v>
      </c>
      <c r="B31" s="276" t="s">
        <v>48</v>
      </c>
      <c r="C31" s="276">
        <v>191.5</v>
      </c>
      <c r="D31" s="278">
        <v>193.25</v>
      </c>
      <c r="E31" s="278">
        <v>187.85</v>
      </c>
      <c r="F31" s="278">
        <v>184.2</v>
      </c>
      <c r="G31" s="278">
        <v>178.79999999999998</v>
      </c>
      <c r="H31" s="278">
        <v>196.9</v>
      </c>
      <c r="I31" s="278">
        <v>202.29999999999998</v>
      </c>
      <c r="J31" s="278">
        <v>205.95000000000002</v>
      </c>
      <c r="K31" s="276">
        <v>198.65</v>
      </c>
      <c r="L31" s="276">
        <v>189.6</v>
      </c>
      <c r="M31" s="276">
        <v>109.23363999999999</v>
      </c>
    </row>
    <row r="32" spans="1:13">
      <c r="A32" s="300">
        <v>23</v>
      </c>
      <c r="B32" s="276" t="s">
        <v>49</v>
      </c>
      <c r="C32" s="276">
        <v>98.25</v>
      </c>
      <c r="D32" s="278">
        <v>98.316666666666663</v>
      </c>
      <c r="E32" s="278">
        <v>96.73333333333332</v>
      </c>
      <c r="F32" s="278">
        <v>95.216666666666654</v>
      </c>
      <c r="G32" s="278">
        <v>93.633333333333312</v>
      </c>
      <c r="H32" s="278">
        <v>99.833333333333329</v>
      </c>
      <c r="I32" s="278">
        <v>101.41666666666667</v>
      </c>
      <c r="J32" s="278">
        <v>102.93333333333334</v>
      </c>
      <c r="K32" s="276">
        <v>99.9</v>
      </c>
      <c r="L32" s="276">
        <v>96.8</v>
      </c>
      <c r="M32" s="276">
        <v>245.48563999999999</v>
      </c>
    </row>
    <row r="33" spans="1:13">
      <c r="A33" s="300">
        <v>24</v>
      </c>
      <c r="B33" s="276" t="s">
        <v>51</v>
      </c>
      <c r="C33" s="276">
        <v>2601.5</v>
      </c>
      <c r="D33" s="278">
        <v>2604.35</v>
      </c>
      <c r="E33" s="278">
        <v>2572.6999999999998</v>
      </c>
      <c r="F33" s="278">
        <v>2543.9</v>
      </c>
      <c r="G33" s="278">
        <v>2512.25</v>
      </c>
      <c r="H33" s="278">
        <v>2633.1499999999996</v>
      </c>
      <c r="I33" s="278">
        <v>2664.8</v>
      </c>
      <c r="J33" s="278">
        <v>2693.5999999999995</v>
      </c>
      <c r="K33" s="276">
        <v>2636</v>
      </c>
      <c r="L33" s="276">
        <v>2575.5500000000002</v>
      </c>
      <c r="M33" s="276">
        <v>44.026040000000002</v>
      </c>
    </row>
    <row r="34" spans="1:13">
      <c r="A34" s="300">
        <v>25</v>
      </c>
      <c r="B34" s="276" t="s">
        <v>226</v>
      </c>
      <c r="C34" s="276">
        <v>897</v>
      </c>
      <c r="D34" s="278">
        <v>900.48333333333323</v>
      </c>
      <c r="E34" s="278">
        <v>877.01666666666642</v>
      </c>
      <c r="F34" s="278">
        <v>857.03333333333319</v>
      </c>
      <c r="G34" s="278">
        <v>833.56666666666638</v>
      </c>
      <c r="H34" s="278">
        <v>920.46666666666647</v>
      </c>
      <c r="I34" s="278">
        <v>943.93333333333339</v>
      </c>
      <c r="J34" s="278">
        <v>963.91666666666652</v>
      </c>
      <c r="K34" s="276">
        <v>923.95</v>
      </c>
      <c r="L34" s="276">
        <v>880.5</v>
      </c>
      <c r="M34" s="276">
        <v>55.639020000000002</v>
      </c>
    </row>
    <row r="35" spans="1:13">
      <c r="A35" s="300">
        <v>26</v>
      </c>
      <c r="B35" s="276" t="s">
        <v>53</v>
      </c>
      <c r="C35" s="276">
        <v>886</v>
      </c>
      <c r="D35" s="278">
        <v>879.06666666666661</v>
      </c>
      <c r="E35" s="278">
        <v>869.58333333333326</v>
      </c>
      <c r="F35" s="278">
        <v>853.16666666666663</v>
      </c>
      <c r="G35" s="278">
        <v>843.68333333333328</v>
      </c>
      <c r="H35" s="278">
        <v>895.48333333333323</v>
      </c>
      <c r="I35" s="278">
        <v>904.96666666666658</v>
      </c>
      <c r="J35" s="278">
        <v>921.38333333333321</v>
      </c>
      <c r="K35" s="276">
        <v>888.55</v>
      </c>
      <c r="L35" s="276">
        <v>862.65</v>
      </c>
      <c r="M35" s="276">
        <v>18.33362</v>
      </c>
    </row>
    <row r="36" spans="1:13">
      <c r="A36" s="300">
        <v>27</v>
      </c>
      <c r="B36" s="276" t="s">
        <v>55</v>
      </c>
      <c r="C36" s="276">
        <v>609.5</v>
      </c>
      <c r="D36" s="278">
        <v>605.66666666666663</v>
      </c>
      <c r="E36" s="278">
        <v>600.33333333333326</v>
      </c>
      <c r="F36" s="278">
        <v>591.16666666666663</v>
      </c>
      <c r="G36" s="278">
        <v>585.83333333333326</v>
      </c>
      <c r="H36" s="278">
        <v>614.83333333333326</v>
      </c>
      <c r="I36" s="278">
        <v>620.16666666666652</v>
      </c>
      <c r="J36" s="278">
        <v>629.33333333333326</v>
      </c>
      <c r="K36" s="276">
        <v>611</v>
      </c>
      <c r="L36" s="276">
        <v>596.5</v>
      </c>
      <c r="M36" s="276">
        <v>173.01813999999999</v>
      </c>
    </row>
    <row r="37" spans="1:13">
      <c r="A37" s="300">
        <v>28</v>
      </c>
      <c r="B37" s="276" t="s">
        <v>56</v>
      </c>
      <c r="C37" s="276">
        <v>3347.55</v>
      </c>
      <c r="D37" s="278">
        <v>3327.15</v>
      </c>
      <c r="E37" s="278">
        <v>3291.3</v>
      </c>
      <c r="F37" s="278">
        <v>3235.05</v>
      </c>
      <c r="G37" s="278">
        <v>3199.2000000000003</v>
      </c>
      <c r="H37" s="278">
        <v>3383.4</v>
      </c>
      <c r="I37" s="278">
        <v>3419.2499999999995</v>
      </c>
      <c r="J37" s="278">
        <v>3475.5</v>
      </c>
      <c r="K37" s="276">
        <v>3363</v>
      </c>
      <c r="L37" s="276">
        <v>3270.9</v>
      </c>
      <c r="M37" s="276">
        <v>13.623810000000001</v>
      </c>
    </row>
    <row r="38" spans="1:13">
      <c r="A38" s="300">
        <v>29</v>
      </c>
      <c r="B38" s="276" t="s">
        <v>58</v>
      </c>
      <c r="C38" s="276">
        <v>9215.6</v>
      </c>
      <c r="D38" s="278">
        <v>9218.5333333333328</v>
      </c>
      <c r="E38" s="278">
        <v>9122.0666666666657</v>
      </c>
      <c r="F38" s="278">
        <v>9028.5333333333328</v>
      </c>
      <c r="G38" s="278">
        <v>8932.0666666666657</v>
      </c>
      <c r="H38" s="278">
        <v>9312.0666666666657</v>
      </c>
      <c r="I38" s="278">
        <v>9408.5333333333328</v>
      </c>
      <c r="J38" s="278">
        <v>9502.0666666666657</v>
      </c>
      <c r="K38" s="276">
        <v>9315</v>
      </c>
      <c r="L38" s="276">
        <v>9125</v>
      </c>
      <c r="M38" s="276">
        <v>4.8033299999999999</v>
      </c>
    </row>
    <row r="39" spans="1:13">
      <c r="A39" s="300">
        <v>30</v>
      </c>
      <c r="B39" s="276" t="s">
        <v>232</v>
      </c>
      <c r="C39" s="276">
        <v>3081.9</v>
      </c>
      <c r="D39" s="278">
        <v>3088.2333333333336</v>
      </c>
      <c r="E39" s="278">
        <v>3047.4666666666672</v>
      </c>
      <c r="F39" s="278">
        <v>3013.0333333333338</v>
      </c>
      <c r="G39" s="278">
        <v>2972.2666666666673</v>
      </c>
      <c r="H39" s="278">
        <v>3122.666666666667</v>
      </c>
      <c r="I39" s="278">
        <v>3163.4333333333334</v>
      </c>
      <c r="J39" s="278">
        <v>3197.8666666666668</v>
      </c>
      <c r="K39" s="276">
        <v>3129</v>
      </c>
      <c r="L39" s="276">
        <v>3053.8</v>
      </c>
      <c r="M39" s="276">
        <v>0.37569000000000002</v>
      </c>
    </row>
    <row r="40" spans="1:13">
      <c r="A40" s="300">
        <v>31</v>
      </c>
      <c r="B40" s="276" t="s">
        <v>59</v>
      </c>
      <c r="C40" s="276">
        <v>5252.5</v>
      </c>
      <c r="D40" s="278">
        <v>5234.1500000000005</v>
      </c>
      <c r="E40" s="278">
        <v>5183.3500000000013</v>
      </c>
      <c r="F40" s="278">
        <v>5114.2000000000007</v>
      </c>
      <c r="G40" s="278">
        <v>5063.4000000000015</v>
      </c>
      <c r="H40" s="278">
        <v>5303.3000000000011</v>
      </c>
      <c r="I40" s="278">
        <v>5354.1</v>
      </c>
      <c r="J40" s="278">
        <v>5423.2500000000009</v>
      </c>
      <c r="K40" s="276">
        <v>5284.95</v>
      </c>
      <c r="L40" s="276">
        <v>5165</v>
      </c>
      <c r="M40" s="276">
        <v>32.550429999999999</v>
      </c>
    </row>
    <row r="41" spans="1:13">
      <c r="A41" s="300">
        <v>32</v>
      </c>
      <c r="B41" s="276" t="s">
        <v>60</v>
      </c>
      <c r="C41" s="276">
        <v>1613.45</v>
      </c>
      <c r="D41" s="278">
        <v>1623.9666666666665</v>
      </c>
      <c r="E41" s="278">
        <v>1594.4833333333329</v>
      </c>
      <c r="F41" s="278">
        <v>1575.5166666666664</v>
      </c>
      <c r="G41" s="278">
        <v>1546.0333333333328</v>
      </c>
      <c r="H41" s="278">
        <v>1642.9333333333329</v>
      </c>
      <c r="I41" s="278">
        <v>1672.4166666666665</v>
      </c>
      <c r="J41" s="278">
        <v>1691.383333333333</v>
      </c>
      <c r="K41" s="276">
        <v>1653.45</v>
      </c>
      <c r="L41" s="276">
        <v>1605</v>
      </c>
      <c r="M41" s="276">
        <v>7.52508</v>
      </c>
    </row>
    <row r="42" spans="1:13">
      <c r="A42" s="300">
        <v>33</v>
      </c>
      <c r="B42" s="276" t="s">
        <v>233</v>
      </c>
      <c r="C42" s="276">
        <v>408.2</v>
      </c>
      <c r="D42" s="278">
        <v>408.81666666666666</v>
      </c>
      <c r="E42" s="278">
        <v>403.43333333333334</v>
      </c>
      <c r="F42" s="278">
        <v>398.66666666666669</v>
      </c>
      <c r="G42" s="278">
        <v>393.28333333333336</v>
      </c>
      <c r="H42" s="278">
        <v>413.58333333333331</v>
      </c>
      <c r="I42" s="278">
        <v>418.96666666666664</v>
      </c>
      <c r="J42" s="278">
        <v>423.73333333333329</v>
      </c>
      <c r="K42" s="276">
        <v>414.2</v>
      </c>
      <c r="L42" s="276">
        <v>404.05</v>
      </c>
      <c r="M42" s="276">
        <v>92.02955</v>
      </c>
    </row>
    <row r="43" spans="1:13">
      <c r="A43" s="300">
        <v>34</v>
      </c>
      <c r="B43" s="276" t="s">
        <v>61</v>
      </c>
      <c r="C43" s="276">
        <v>63.1</v>
      </c>
      <c r="D43" s="278">
        <v>63.116666666666667</v>
      </c>
      <c r="E43" s="278">
        <v>61.983333333333334</v>
      </c>
      <c r="F43" s="278">
        <v>60.866666666666667</v>
      </c>
      <c r="G43" s="278">
        <v>59.733333333333334</v>
      </c>
      <c r="H43" s="278">
        <v>64.233333333333334</v>
      </c>
      <c r="I43" s="278">
        <v>65.366666666666674</v>
      </c>
      <c r="J43" s="278">
        <v>66.483333333333334</v>
      </c>
      <c r="K43" s="276">
        <v>64.25</v>
      </c>
      <c r="L43" s="276">
        <v>62</v>
      </c>
      <c r="M43" s="276">
        <v>384.50486000000001</v>
      </c>
    </row>
    <row r="44" spans="1:13">
      <c r="A44" s="300">
        <v>35</v>
      </c>
      <c r="B44" s="276" t="s">
        <v>62</v>
      </c>
      <c r="C44" s="276">
        <v>49.6</v>
      </c>
      <c r="D44" s="278">
        <v>49.800000000000004</v>
      </c>
      <c r="E44" s="278">
        <v>48.70000000000001</v>
      </c>
      <c r="F44" s="278">
        <v>47.800000000000004</v>
      </c>
      <c r="G44" s="278">
        <v>46.70000000000001</v>
      </c>
      <c r="H44" s="278">
        <v>50.70000000000001</v>
      </c>
      <c r="I44" s="278">
        <v>51.800000000000004</v>
      </c>
      <c r="J44" s="278">
        <v>52.70000000000001</v>
      </c>
      <c r="K44" s="276">
        <v>50.9</v>
      </c>
      <c r="L44" s="276">
        <v>48.9</v>
      </c>
      <c r="M44" s="276">
        <v>41.224559999999997</v>
      </c>
    </row>
    <row r="45" spans="1:13">
      <c r="A45" s="300">
        <v>36</v>
      </c>
      <c r="B45" s="276" t="s">
        <v>63</v>
      </c>
      <c r="C45" s="276">
        <v>1583.85</v>
      </c>
      <c r="D45" s="278">
        <v>1587.0833333333333</v>
      </c>
      <c r="E45" s="278">
        <v>1572.9166666666665</v>
      </c>
      <c r="F45" s="278">
        <v>1561.9833333333333</v>
      </c>
      <c r="G45" s="278">
        <v>1547.8166666666666</v>
      </c>
      <c r="H45" s="278">
        <v>1598.0166666666664</v>
      </c>
      <c r="I45" s="278">
        <v>1612.1833333333329</v>
      </c>
      <c r="J45" s="278">
        <v>1623.1166666666663</v>
      </c>
      <c r="K45" s="276">
        <v>1601.25</v>
      </c>
      <c r="L45" s="276">
        <v>1576.15</v>
      </c>
      <c r="M45" s="276">
        <v>4.7089400000000001</v>
      </c>
    </row>
    <row r="46" spans="1:13">
      <c r="A46" s="300">
        <v>37</v>
      </c>
      <c r="B46" s="276" t="s">
        <v>234</v>
      </c>
      <c r="C46" s="276">
        <v>1297.5999999999999</v>
      </c>
      <c r="D46" s="278">
        <v>1307.75</v>
      </c>
      <c r="E46" s="278">
        <v>1281.8499999999999</v>
      </c>
      <c r="F46" s="278">
        <v>1266.0999999999999</v>
      </c>
      <c r="G46" s="278">
        <v>1240.1999999999998</v>
      </c>
      <c r="H46" s="278">
        <v>1323.5</v>
      </c>
      <c r="I46" s="278">
        <v>1349.4</v>
      </c>
      <c r="J46" s="278">
        <v>1365.15</v>
      </c>
      <c r="K46" s="276">
        <v>1333.65</v>
      </c>
      <c r="L46" s="276">
        <v>1292</v>
      </c>
      <c r="M46" s="276">
        <v>0.70330000000000004</v>
      </c>
    </row>
    <row r="47" spans="1:13">
      <c r="A47" s="300">
        <v>38</v>
      </c>
      <c r="B47" s="276" t="s">
        <v>65</v>
      </c>
      <c r="C47" s="276">
        <v>121.25</v>
      </c>
      <c r="D47" s="278">
        <v>120.83333333333333</v>
      </c>
      <c r="E47" s="278">
        <v>118.96666666666665</v>
      </c>
      <c r="F47" s="278">
        <v>116.68333333333332</v>
      </c>
      <c r="G47" s="278">
        <v>114.81666666666665</v>
      </c>
      <c r="H47" s="278">
        <v>123.11666666666666</v>
      </c>
      <c r="I47" s="278">
        <v>124.98333333333333</v>
      </c>
      <c r="J47" s="278">
        <v>127.26666666666667</v>
      </c>
      <c r="K47" s="276">
        <v>122.7</v>
      </c>
      <c r="L47" s="276">
        <v>118.55</v>
      </c>
      <c r="M47" s="276">
        <v>325.86774000000003</v>
      </c>
    </row>
    <row r="48" spans="1:13">
      <c r="A48" s="300">
        <v>39</v>
      </c>
      <c r="B48" s="276" t="s">
        <v>66</v>
      </c>
      <c r="C48" s="276">
        <v>710.05</v>
      </c>
      <c r="D48" s="278">
        <v>711.33333333333337</v>
      </c>
      <c r="E48" s="278">
        <v>702.7166666666667</v>
      </c>
      <c r="F48" s="278">
        <v>695.38333333333333</v>
      </c>
      <c r="G48" s="278">
        <v>686.76666666666665</v>
      </c>
      <c r="H48" s="278">
        <v>718.66666666666674</v>
      </c>
      <c r="I48" s="278">
        <v>727.2833333333333</v>
      </c>
      <c r="J48" s="278">
        <v>734.61666666666679</v>
      </c>
      <c r="K48" s="276">
        <v>719.95</v>
      </c>
      <c r="L48" s="276">
        <v>704</v>
      </c>
      <c r="M48" s="276">
        <v>22.929590000000001</v>
      </c>
    </row>
    <row r="49" spans="1:13">
      <c r="A49" s="300">
        <v>40</v>
      </c>
      <c r="B49" s="276" t="s">
        <v>67</v>
      </c>
      <c r="C49" s="276">
        <v>555.65</v>
      </c>
      <c r="D49" s="278">
        <v>554.88333333333333</v>
      </c>
      <c r="E49" s="278">
        <v>546.86666666666667</v>
      </c>
      <c r="F49" s="278">
        <v>538.08333333333337</v>
      </c>
      <c r="G49" s="278">
        <v>530.06666666666672</v>
      </c>
      <c r="H49" s="278">
        <v>563.66666666666663</v>
      </c>
      <c r="I49" s="278">
        <v>571.68333333333328</v>
      </c>
      <c r="J49" s="278">
        <v>580.46666666666658</v>
      </c>
      <c r="K49" s="276">
        <v>562.9</v>
      </c>
      <c r="L49" s="276">
        <v>546.1</v>
      </c>
      <c r="M49" s="276">
        <v>30.45825</v>
      </c>
    </row>
    <row r="50" spans="1:13">
      <c r="A50" s="300">
        <v>41</v>
      </c>
      <c r="B50" s="276" t="s">
        <v>69</v>
      </c>
      <c r="C50" s="276">
        <v>510.65</v>
      </c>
      <c r="D50" s="278">
        <v>510.2</v>
      </c>
      <c r="E50" s="278">
        <v>505.5</v>
      </c>
      <c r="F50" s="278">
        <v>500.35</v>
      </c>
      <c r="G50" s="278">
        <v>495.65000000000003</v>
      </c>
      <c r="H50" s="278">
        <v>515.34999999999991</v>
      </c>
      <c r="I50" s="278">
        <v>520.04999999999995</v>
      </c>
      <c r="J50" s="278">
        <v>525.19999999999993</v>
      </c>
      <c r="K50" s="276">
        <v>514.9</v>
      </c>
      <c r="L50" s="276">
        <v>505.05</v>
      </c>
      <c r="M50" s="276">
        <v>107.9776</v>
      </c>
    </row>
    <row r="51" spans="1:13">
      <c r="A51" s="300">
        <v>42</v>
      </c>
      <c r="B51" s="276" t="s">
        <v>70</v>
      </c>
      <c r="C51" s="276">
        <v>35.85</v>
      </c>
      <c r="D51" s="278">
        <v>35.516666666666666</v>
      </c>
      <c r="E51" s="278">
        <v>34.883333333333333</v>
      </c>
      <c r="F51" s="278">
        <v>33.916666666666664</v>
      </c>
      <c r="G51" s="278">
        <v>33.283333333333331</v>
      </c>
      <c r="H51" s="278">
        <v>36.483333333333334</v>
      </c>
      <c r="I51" s="278">
        <v>37.11666666666666</v>
      </c>
      <c r="J51" s="278">
        <v>38.083333333333336</v>
      </c>
      <c r="K51" s="276">
        <v>36.15</v>
      </c>
      <c r="L51" s="276">
        <v>34.549999999999997</v>
      </c>
      <c r="M51" s="276">
        <v>405.00644</v>
      </c>
    </row>
    <row r="52" spans="1:13">
      <c r="A52" s="300">
        <v>43</v>
      </c>
      <c r="B52" s="276" t="s">
        <v>71</v>
      </c>
      <c r="C52" s="276">
        <v>471.95</v>
      </c>
      <c r="D52" s="278">
        <v>468.43333333333334</v>
      </c>
      <c r="E52" s="278">
        <v>463.7166666666667</v>
      </c>
      <c r="F52" s="278">
        <v>455.48333333333335</v>
      </c>
      <c r="G52" s="278">
        <v>450.76666666666671</v>
      </c>
      <c r="H52" s="278">
        <v>476.66666666666669</v>
      </c>
      <c r="I52" s="278">
        <v>481.38333333333327</v>
      </c>
      <c r="J52" s="278">
        <v>489.61666666666667</v>
      </c>
      <c r="K52" s="276">
        <v>473.15</v>
      </c>
      <c r="L52" s="276">
        <v>460.2</v>
      </c>
      <c r="M52" s="276">
        <v>43.750619999999998</v>
      </c>
    </row>
    <row r="53" spans="1:13">
      <c r="A53" s="300">
        <v>44</v>
      </c>
      <c r="B53" s="276" t="s">
        <v>72</v>
      </c>
      <c r="C53" s="276">
        <v>13203.15</v>
      </c>
      <c r="D53" s="278">
        <v>13265.949999999999</v>
      </c>
      <c r="E53" s="278">
        <v>13087.199999999997</v>
      </c>
      <c r="F53" s="278">
        <v>12971.249999999998</v>
      </c>
      <c r="G53" s="278">
        <v>12792.499999999996</v>
      </c>
      <c r="H53" s="278">
        <v>13381.899999999998</v>
      </c>
      <c r="I53" s="278">
        <v>13560.650000000001</v>
      </c>
      <c r="J53" s="278">
        <v>13676.599999999999</v>
      </c>
      <c r="K53" s="276">
        <v>13444.7</v>
      </c>
      <c r="L53" s="276">
        <v>13150</v>
      </c>
      <c r="M53" s="276">
        <v>0.64307000000000003</v>
      </c>
    </row>
    <row r="54" spans="1:13">
      <c r="A54" s="300">
        <v>45</v>
      </c>
      <c r="B54" s="276" t="s">
        <v>74</v>
      </c>
      <c r="C54" s="276">
        <v>393.85</v>
      </c>
      <c r="D54" s="278">
        <v>394.0333333333333</v>
      </c>
      <c r="E54" s="278">
        <v>389.06666666666661</v>
      </c>
      <c r="F54" s="278">
        <v>384.2833333333333</v>
      </c>
      <c r="G54" s="278">
        <v>379.31666666666661</v>
      </c>
      <c r="H54" s="278">
        <v>398.81666666666661</v>
      </c>
      <c r="I54" s="278">
        <v>403.7833333333333</v>
      </c>
      <c r="J54" s="278">
        <v>408.56666666666661</v>
      </c>
      <c r="K54" s="276">
        <v>399</v>
      </c>
      <c r="L54" s="276">
        <v>389.25</v>
      </c>
      <c r="M54" s="276">
        <v>65.738829999999993</v>
      </c>
    </row>
    <row r="55" spans="1:13">
      <c r="A55" s="300">
        <v>46</v>
      </c>
      <c r="B55" s="276" t="s">
        <v>75</v>
      </c>
      <c r="C55" s="276">
        <v>3720.5</v>
      </c>
      <c r="D55" s="278">
        <v>3723.4333333333329</v>
      </c>
      <c r="E55" s="278">
        <v>3687.0666666666657</v>
      </c>
      <c r="F55" s="278">
        <v>3653.6333333333328</v>
      </c>
      <c r="G55" s="278">
        <v>3617.2666666666655</v>
      </c>
      <c r="H55" s="278">
        <v>3756.8666666666659</v>
      </c>
      <c r="I55" s="278">
        <v>3793.2333333333336</v>
      </c>
      <c r="J55" s="278">
        <v>3826.6666666666661</v>
      </c>
      <c r="K55" s="276">
        <v>3759.8</v>
      </c>
      <c r="L55" s="276">
        <v>3690</v>
      </c>
      <c r="M55" s="276">
        <v>10.43126</v>
      </c>
    </row>
    <row r="56" spans="1:13">
      <c r="A56" s="300">
        <v>47</v>
      </c>
      <c r="B56" s="276" t="s">
        <v>76</v>
      </c>
      <c r="C56" s="276">
        <v>476.6</v>
      </c>
      <c r="D56" s="278">
        <v>475.34999999999997</v>
      </c>
      <c r="E56" s="278">
        <v>471.24999999999994</v>
      </c>
      <c r="F56" s="278">
        <v>465.9</v>
      </c>
      <c r="G56" s="278">
        <v>461.79999999999995</v>
      </c>
      <c r="H56" s="278">
        <v>480.69999999999993</v>
      </c>
      <c r="I56" s="278">
        <v>484.79999999999995</v>
      </c>
      <c r="J56" s="278">
        <v>490.14999999999992</v>
      </c>
      <c r="K56" s="276">
        <v>479.45</v>
      </c>
      <c r="L56" s="276">
        <v>470</v>
      </c>
      <c r="M56" s="276">
        <v>24.395890000000001</v>
      </c>
    </row>
    <row r="57" spans="1:13">
      <c r="A57" s="300">
        <v>48</v>
      </c>
      <c r="B57" s="276" t="s">
        <v>77</v>
      </c>
      <c r="C57" s="276">
        <v>121.6</v>
      </c>
      <c r="D57" s="278">
        <v>122.10000000000001</v>
      </c>
      <c r="E57" s="278">
        <v>118.00000000000001</v>
      </c>
      <c r="F57" s="278">
        <v>114.4</v>
      </c>
      <c r="G57" s="278">
        <v>110.30000000000001</v>
      </c>
      <c r="H57" s="278">
        <v>125.70000000000002</v>
      </c>
      <c r="I57" s="278">
        <v>129.80000000000001</v>
      </c>
      <c r="J57" s="278">
        <v>133.40000000000003</v>
      </c>
      <c r="K57" s="276">
        <v>126.2</v>
      </c>
      <c r="L57" s="276">
        <v>118.5</v>
      </c>
      <c r="M57" s="276">
        <v>226.27298999999999</v>
      </c>
    </row>
    <row r="58" spans="1:13">
      <c r="A58" s="300">
        <v>49</v>
      </c>
      <c r="B58" s="276" t="s">
        <v>78</v>
      </c>
      <c r="C58" s="276">
        <v>125.8</v>
      </c>
      <c r="D58" s="278">
        <v>126.46666666666665</v>
      </c>
      <c r="E58" s="278">
        <v>124.73333333333332</v>
      </c>
      <c r="F58" s="278">
        <v>123.66666666666667</v>
      </c>
      <c r="G58" s="278">
        <v>121.93333333333334</v>
      </c>
      <c r="H58" s="278">
        <v>127.5333333333333</v>
      </c>
      <c r="I58" s="278">
        <v>129.26666666666662</v>
      </c>
      <c r="J58" s="278">
        <v>130.33333333333329</v>
      </c>
      <c r="K58" s="276">
        <v>128.19999999999999</v>
      </c>
      <c r="L58" s="276">
        <v>125.4</v>
      </c>
      <c r="M58" s="276">
        <v>7.6903499999999996</v>
      </c>
    </row>
    <row r="59" spans="1:13">
      <c r="A59" s="300">
        <v>50</v>
      </c>
      <c r="B59" s="276" t="s">
        <v>81</v>
      </c>
      <c r="C59" s="276">
        <v>607.95000000000005</v>
      </c>
      <c r="D59" s="278">
        <v>609.51666666666677</v>
      </c>
      <c r="E59" s="278">
        <v>601.43333333333351</v>
      </c>
      <c r="F59" s="278">
        <v>594.91666666666674</v>
      </c>
      <c r="G59" s="278">
        <v>586.83333333333348</v>
      </c>
      <c r="H59" s="278">
        <v>616.03333333333353</v>
      </c>
      <c r="I59" s="278">
        <v>624.11666666666679</v>
      </c>
      <c r="J59" s="278">
        <v>630.63333333333355</v>
      </c>
      <c r="K59" s="276">
        <v>617.6</v>
      </c>
      <c r="L59" s="276">
        <v>603</v>
      </c>
      <c r="M59" s="276">
        <v>1.20936</v>
      </c>
    </row>
    <row r="60" spans="1:13">
      <c r="A60" s="300">
        <v>51</v>
      </c>
      <c r="B60" s="276" t="s">
        <v>82</v>
      </c>
      <c r="C60" s="276">
        <v>375.1</v>
      </c>
      <c r="D60" s="278">
        <v>371.75</v>
      </c>
      <c r="E60" s="278">
        <v>366.05</v>
      </c>
      <c r="F60" s="278">
        <v>357</v>
      </c>
      <c r="G60" s="278">
        <v>351.3</v>
      </c>
      <c r="H60" s="278">
        <v>380.8</v>
      </c>
      <c r="I60" s="278">
        <v>386.50000000000006</v>
      </c>
      <c r="J60" s="278">
        <v>395.55</v>
      </c>
      <c r="K60" s="276">
        <v>377.45</v>
      </c>
      <c r="L60" s="276">
        <v>362.7</v>
      </c>
      <c r="M60" s="276">
        <v>45.054130000000001</v>
      </c>
    </row>
    <row r="61" spans="1:13">
      <c r="A61" s="300">
        <v>52</v>
      </c>
      <c r="B61" s="276" t="s">
        <v>83</v>
      </c>
      <c r="C61" s="276">
        <v>793.45</v>
      </c>
      <c r="D61" s="278">
        <v>790.31666666666661</v>
      </c>
      <c r="E61" s="278">
        <v>784.63333333333321</v>
      </c>
      <c r="F61" s="278">
        <v>775.81666666666661</v>
      </c>
      <c r="G61" s="278">
        <v>770.13333333333321</v>
      </c>
      <c r="H61" s="278">
        <v>799.13333333333321</v>
      </c>
      <c r="I61" s="278">
        <v>804.81666666666661</v>
      </c>
      <c r="J61" s="278">
        <v>813.63333333333321</v>
      </c>
      <c r="K61" s="276">
        <v>796</v>
      </c>
      <c r="L61" s="276">
        <v>781.5</v>
      </c>
      <c r="M61" s="276">
        <v>64.870140000000006</v>
      </c>
    </row>
    <row r="62" spans="1:13">
      <c r="A62" s="300">
        <v>53</v>
      </c>
      <c r="B62" s="276" t="s">
        <v>84</v>
      </c>
      <c r="C62" s="276">
        <v>141.69999999999999</v>
      </c>
      <c r="D62" s="278">
        <v>141.6</v>
      </c>
      <c r="E62" s="278">
        <v>139.54999999999998</v>
      </c>
      <c r="F62" s="278">
        <v>137.39999999999998</v>
      </c>
      <c r="G62" s="278">
        <v>135.34999999999997</v>
      </c>
      <c r="H62" s="278">
        <v>143.75</v>
      </c>
      <c r="I62" s="278">
        <v>145.80000000000001</v>
      </c>
      <c r="J62" s="278">
        <v>147.95000000000002</v>
      </c>
      <c r="K62" s="276">
        <v>143.65</v>
      </c>
      <c r="L62" s="276">
        <v>139.44999999999999</v>
      </c>
      <c r="M62" s="276">
        <v>136.28707</v>
      </c>
    </row>
    <row r="63" spans="1:13">
      <c r="A63" s="300">
        <v>54</v>
      </c>
      <c r="B63" s="276" t="s">
        <v>3634</v>
      </c>
      <c r="C63" s="276">
        <v>2556.8000000000002</v>
      </c>
      <c r="D63" s="278">
        <v>2570.6</v>
      </c>
      <c r="E63" s="278">
        <v>2516.1999999999998</v>
      </c>
      <c r="F63" s="278">
        <v>2475.6</v>
      </c>
      <c r="G63" s="278">
        <v>2421.1999999999998</v>
      </c>
      <c r="H63" s="278">
        <v>2611.1999999999998</v>
      </c>
      <c r="I63" s="278">
        <v>2665.6000000000004</v>
      </c>
      <c r="J63" s="278">
        <v>2706.2</v>
      </c>
      <c r="K63" s="276">
        <v>2625</v>
      </c>
      <c r="L63" s="276">
        <v>2530</v>
      </c>
      <c r="M63" s="276">
        <v>9.7448399999999999</v>
      </c>
    </row>
    <row r="64" spans="1:13">
      <c r="A64" s="300">
        <v>55</v>
      </c>
      <c r="B64" s="276" t="s">
        <v>85</v>
      </c>
      <c r="C64" s="276">
        <v>1600.2</v>
      </c>
      <c r="D64" s="278">
        <v>1603.5666666666666</v>
      </c>
      <c r="E64" s="278">
        <v>1582.6333333333332</v>
      </c>
      <c r="F64" s="278">
        <v>1565.0666666666666</v>
      </c>
      <c r="G64" s="278">
        <v>1544.1333333333332</v>
      </c>
      <c r="H64" s="278">
        <v>1621.1333333333332</v>
      </c>
      <c r="I64" s="278">
        <v>1642.0666666666666</v>
      </c>
      <c r="J64" s="278">
        <v>1659.6333333333332</v>
      </c>
      <c r="K64" s="276">
        <v>1624.5</v>
      </c>
      <c r="L64" s="276">
        <v>1586</v>
      </c>
      <c r="M64" s="276">
        <v>9.4738799999999994</v>
      </c>
    </row>
    <row r="65" spans="1:13">
      <c r="A65" s="300">
        <v>56</v>
      </c>
      <c r="B65" s="276" t="s">
        <v>86</v>
      </c>
      <c r="C65" s="276">
        <v>405.25</v>
      </c>
      <c r="D65" s="278">
        <v>404.4666666666667</v>
      </c>
      <c r="E65" s="278">
        <v>399.13333333333338</v>
      </c>
      <c r="F65" s="278">
        <v>393.01666666666671</v>
      </c>
      <c r="G65" s="278">
        <v>387.68333333333339</v>
      </c>
      <c r="H65" s="278">
        <v>410.58333333333337</v>
      </c>
      <c r="I65" s="278">
        <v>415.91666666666663</v>
      </c>
      <c r="J65" s="278">
        <v>422.03333333333336</v>
      </c>
      <c r="K65" s="276">
        <v>409.8</v>
      </c>
      <c r="L65" s="276">
        <v>398.35</v>
      </c>
      <c r="M65" s="276">
        <v>20.96819</v>
      </c>
    </row>
    <row r="66" spans="1:13">
      <c r="A66" s="300">
        <v>57</v>
      </c>
      <c r="B66" s="276" t="s">
        <v>236</v>
      </c>
      <c r="C66" s="276">
        <v>782.7</v>
      </c>
      <c r="D66" s="278">
        <v>787.16666666666663</v>
      </c>
      <c r="E66" s="278">
        <v>769.33333333333326</v>
      </c>
      <c r="F66" s="278">
        <v>755.96666666666658</v>
      </c>
      <c r="G66" s="278">
        <v>738.13333333333321</v>
      </c>
      <c r="H66" s="278">
        <v>800.5333333333333</v>
      </c>
      <c r="I66" s="278">
        <v>818.36666666666656</v>
      </c>
      <c r="J66" s="278">
        <v>831.73333333333335</v>
      </c>
      <c r="K66" s="276">
        <v>805</v>
      </c>
      <c r="L66" s="276">
        <v>773.8</v>
      </c>
      <c r="M66" s="276">
        <v>6.6814099999999996</v>
      </c>
    </row>
    <row r="67" spans="1:13">
      <c r="A67" s="300">
        <v>58</v>
      </c>
      <c r="B67" s="276" t="s">
        <v>237</v>
      </c>
      <c r="C67" s="276">
        <v>375.55</v>
      </c>
      <c r="D67" s="278">
        <v>374.9666666666667</v>
      </c>
      <c r="E67" s="278">
        <v>362.13333333333338</v>
      </c>
      <c r="F67" s="278">
        <v>348.7166666666667</v>
      </c>
      <c r="G67" s="278">
        <v>335.88333333333338</v>
      </c>
      <c r="H67" s="278">
        <v>388.38333333333338</v>
      </c>
      <c r="I67" s="278">
        <v>401.21666666666664</v>
      </c>
      <c r="J67" s="278">
        <v>414.63333333333338</v>
      </c>
      <c r="K67" s="276">
        <v>387.8</v>
      </c>
      <c r="L67" s="276">
        <v>361.55</v>
      </c>
      <c r="M67" s="276">
        <v>22.829689999999999</v>
      </c>
    </row>
    <row r="68" spans="1:13">
      <c r="A68" s="300">
        <v>59</v>
      </c>
      <c r="B68" s="276" t="s">
        <v>235</v>
      </c>
      <c r="C68" s="276">
        <v>180.2</v>
      </c>
      <c r="D68" s="278">
        <v>181.54999999999998</v>
      </c>
      <c r="E68" s="278">
        <v>177.64999999999998</v>
      </c>
      <c r="F68" s="278">
        <v>175.1</v>
      </c>
      <c r="G68" s="278">
        <v>171.2</v>
      </c>
      <c r="H68" s="278">
        <v>184.09999999999997</v>
      </c>
      <c r="I68" s="278">
        <v>188</v>
      </c>
      <c r="J68" s="278">
        <v>190.54999999999995</v>
      </c>
      <c r="K68" s="276">
        <v>185.45</v>
      </c>
      <c r="L68" s="276">
        <v>179</v>
      </c>
      <c r="M68" s="276">
        <v>21.908349999999999</v>
      </c>
    </row>
    <row r="69" spans="1:13">
      <c r="A69" s="300">
        <v>60</v>
      </c>
      <c r="B69" s="276" t="s">
        <v>87</v>
      </c>
      <c r="C69" s="276">
        <v>612.04999999999995</v>
      </c>
      <c r="D69" s="278">
        <v>604.30000000000007</v>
      </c>
      <c r="E69" s="278">
        <v>592.60000000000014</v>
      </c>
      <c r="F69" s="278">
        <v>573.15000000000009</v>
      </c>
      <c r="G69" s="278">
        <v>561.45000000000016</v>
      </c>
      <c r="H69" s="278">
        <v>623.75000000000011</v>
      </c>
      <c r="I69" s="278">
        <v>635.45000000000016</v>
      </c>
      <c r="J69" s="278">
        <v>654.90000000000009</v>
      </c>
      <c r="K69" s="276">
        <v>616</v>
      </c>
      <c r="L69" s="276">
        <v>584.85</v>
      </c>
      <c r="M69" s="276">
        <v>30.431640000000002</v>
      </c>
    </row>
    <row r="70" spans="1:13">
      <c r="A70" s="300">
        <v>61</v>
      </c>
      <c r="B70" s="276" t="s">
        <v>88</v>
      </c>
      <c r="C70" s="276">
        <v>509.35</v>
      </c>
      <c r="D70" s="278">
        <v>508.59999999999997</v>
      </c>
      <c r="E70" s="278">
        <v>503.79999999999995</v>
      </c>
      <c r="F70" s="278">
        <v>498.25</v>
      </c>
      <c r="G70" s="278">
        <v>493.45</v>
      </c>
      <c r="H70" s="278">
        <v>514.14999999999986</v>
      </c>
      <c r="I70" s="278">
        <v>518.95000000000005</v>
      </c>
      <c r="J70" s="278">
        <v>524.49999999999989</v>
      </c>
      <c r="K70" s="276">
        <v>513.4</v>
      </c>
      <c r="L70" s="276">
        <v>503.05</v>
      </c>
      <c r="M70" s="276">
        <v>36.66563</v>
      </c>
    </row>
    <row r="71" spans="1:13">
      <c r="A71" s="300">
        <v>62</v>
      </c>
      <c r="B71" s="276" t="s">
        <v>238</v>
      </c>
      <c r="C71" s="276">
        <v>1074.7</v>
      </c>
      <c r="D71" s="278">
        <v>1072.7333333333333</v>
      </c>
      <c r="E71" s="278">
        <v>1058.9666666666667</v>
      </c>
      <c r="F71" s="278">
        <v>1043.2333333333333</v>
      </c>
      <c r="G71" s="278">
        <v>1029.4666666666667</v>
      </c>
      <c r="H71" s="278">
        <v>1088.4666666666667</v>
      </c>
      <c r="I71" s="278">
        <v>1102.2333333333336</v>
      </c>
      <c r="J71" s="278">
        <v>1117.9666666666667</v>
      </c>
      <c r="K71" s="276">
        <v>1086.5</v>
      </c>
      <c r="L71" s="276">
        <v>1057</v>
      </c>
      <c r="M71" s="276">
        <v>0.66185000000000005</v>
      </c>
    </row>
    <row r="72" spans="1:13">
      <c r="A72" s="300">
        <v>63</v>
      </c>
      <c r="B72" s="276" t="s">
        <v>91</v>
      </c>
      <c r="C72" s="276">
        <v>3832.9</v>
      </c>
      <c r="D72" s="278">
        <v>3824.6333333333332</v>
      </c>
      <c r="E72" s="278">
        <v>3790.2666666666664</v>
      </c>
      <c r="F72" s="278">
        <v>3747.6333333333332</v>
      </c>
      <c r="G72" s="278">
        <v>3713.2666666666664</v>
      </c>
      <c r="H72" s="278">
        <v>3867.2666666666664</v>
      </c>
      <c r="I72" s="278">
        <v>3901.6333333333332</v>
      </c>
      <c r="J72" s="278">
        <v>3944.2666666666664</v>
      </c>
      <c r="K72" s="276">
        <v>3859</v>
      </c>
      <c r="L72" s="276">
        <v>3782</v>
      </c>
      <c r="M72" s="276">
        <v>13.3681</v>
      </c>
    </row>
    <row r="73" spans="1:13">
      <c r="A73" s="300">
        <v>64</v>
      </c>
      <c r="B73" s="276" t="s">
        <v>93</v>
      </c>
      <c r="C73" s="276">
        <v>231.4</v>
      </c>
      <c r="D73" s="278">
        <v>231.31666666666669</v>
      </c>
      <c r="E73" s="278">
        <v>228.38333333333338</v>
      </c>
      <c r="F73" s="278">
        <v>225.3666666666667</v>
      </c>
      <c r="G73" s="278">
        <v>222.43333333333339</v>
      </c>
      <c r="H73" s="278">
        <v>234.33333333333337</v>
      </c>
      <c r="I73" s="278">
        <v>237.26666666666671</v>
      </c>
      <c r="J73" s="278">
        <v>240.28333333333336</v>
      </c>
      <c r="K73" s="276">
        <v>234.25</v>
      </c>
      <c r="L73" s="276">
        <v>228.3</v>
      </c>
      <c r="M73" s="276">
        <v>95.911450000000002</v>
      </c>
    </row>
    <row r="74" spans="1:13">
      <c r="A74" s="300">
        <v>65</v>
      </c>
      <c r="B74" s="276" t="s">
        <v>231</v>
      </c>
      <c r="C74" s="276">
        <v>2637.05</v>
      </c>
      <c r="D74" s="278">
        <v>2614.0166666666669</v>
      </c>
      <c r="E74" s="278">
        <v>2578.0333333333338</v>
      </c>
      <c r="F74" s="278">
        <v>2519.0166666666669</v>
      </c>
      <c r="G74" s="278">
        <v>2483.0333333333338</v>
      </c>
      <c r="H74" s="278">
        <v>2673.0333333333338</v>
      </c>
      <c r="I74" s="278">
        <v>2709.0166666666664</v>
      </c>
      <c r="J74" s="278">
        <v>2768.0333333333338</v>
      </c>
      <c r="K74" s="276">
        <v>2650</v>
      </c>
      <c r="L74" s="276">
        <v>2555</v>
      </c>
      <c r="M74" s="276">
        <v>6.8141299999999996</v>
      </c>
    </row>
    <row r="75" spans="1:13">
      <c r="A75" s="300">
        <v>66</v>
      </c>
      <c r="B75" s="276" t="s">
        <v>94</v>
      </c>
      <c r="C75" s="276">
        <v>5228.75</v>
      </c>
      <c r="D75" s="278">
        <v>5189.916666666667</v>
      </c>
      <c r="E75" s="278">
        <v>5116.9833333333336</v>
      </c>
      <c r="F75" s="278">
        <v>5005.2166666666662</v>
      </c>
      <c r="G75" s="278">
        <v>4932.2833333333328</v>
      </c>
      <c r="H75" s="278">
        <v>5301.6833333333343</v>
      </c>
      <c r="I75" s="278">
        <v>5374.6166666666668</v>
      </c>
      <c r="J75" s="278">
        <v>5486.383333333335</v>
      </c>
      <c r="K75" s="276">
        <v>5262.85</v>
      </c>
      <c r="L75" s="276">
        <v>5078.1499999999996</v>
      </c>
      <c r="M75" s="276">
        <v>37.05133</v>
      </c>
    </row>
    <row r="76" spans="1:13">
      <c r="A76" s="300">
        <v>67</v>
      </c>
      <c r="B76" s="276" t="s">
        <v>239</v>
      </c>
      <c r="C76" s="276">
        <v>72.8</v>
      </c>
      <c r="D76" s="278">
        <v>72.899999999999991</v>
      </c>
      <c r="E76" s="278">
        <v>71.84999999999998</v>
      </c>
      <c r="F76" s="278">
        <v>70.899999999999991</v>
      </c>
      <c r="G76" s="278">
        <v>69.84999999999998</v>
      </c>
      <c r="H76" s="278">
        <v>73.84999999999998</v>
      </c>
      <c r="I76" s="278">
        <v>74.899999999999991</v>
      </c>
      <c r="J76" s="278">
        <v>75.84999999999998</v>
      </c>
      <c r="K76" s="276">
        <v>73.95</v>
      </c>
      <c r="L76" s="276">
        <v>71.95</v>
      </c>
      <c r="M76" s="276">
        <v>14.54959</v>
      </c>
    </row>
    <row r="77" spans="1:13">
      <c r="A77" s="300">
        <v>68</v>
      </c>
      <c r="B77" s="276" t="s">
        <v>95</v>
      </c>
      <c r="C77" s="276">
        <v>2480.9499999999998</v>
      </c>
      <c r="D77" s="278">
        <v>2465.3833333333332</v>
      </c>
      <c r="E77" s="278">
        <v>2440.7666666666664</v>
      </c>
      <c r="F77" s="278">
        <v>2400.583333333333</v>
      </c>
      <c r="G77" s="278">
        <v>2375.9666666666662</v>
      </c>
      <c r="H77" s="278">
        <v>2505.5666666666666</v>
      </c>
      <c r="I77" s="278">
        <v>2530.1833333333334</v>
      </c>
      <c r="J77" s="278">
        <v>2570.3666666666668</v>
      </c>
      <c r="K77" s="276">
        <v>2490</v>
      </c>
      <c r="L77" s="276">
        <v>2425.1999999999998</v>
      </c>
      <c r="M77" s="276">
        <v>8.4995999999999992</v>
      </c>
    </row>
    <row r="78" spans="1:13">
      <c r="A78" s="300">
        <v>69</v>
      </c>
      <c r="B78" s="276" t="s">
        <v>240</v>
      </c>
      <c r="C78" s="276">
        <v>420.7</v>
      </c>
      <c r="D78" s="278">
        <v>419.58333333333331</v>
      </c>
      <c r="E78" s="278">
        <v>412.21666666666664</v>
      </c>
      <c r="F78" s="278">
        <v>403.73333333333335</v>
      </c>
      <c r="G78" s="278">
        <v>396.36666666666667</v>
      </c>
      <c r="H78" s="278">
        <v>428.06666666666661</v>
      </c>
      <c r="I78" s="278">
        <v>435.43333333333328</v>
      </c>
      <c r="J78" s="278">
        <v>443.91666666666657</v>
      </c>
      <c r="K78" s="276">
        <v>426.95</v>
      </c>
      <c r="L78" s="276">
        <v>411.1</v>
      </c>
      <c r="M78" s="276">
        <v>18.810390000000002</v>
      </c>
    </row>
    <row r="79" spans="1:13">
      <c r="A79" s="300">
        <v>70</v>
      </c>
      <c r="B79" s="276" t="s">
        <v>241</v>
      </c>
      <c r="C79" s="276">
        <v>1201.9000000000001</v>
      </c>
      <c r="D79" s="278">
        <v>1209.3833333333334</v>
      </c>
      <c r="E79" s="278">
        <v>1183.7666666666669</v>
      </c>
      <c r="F79" s="278">
        <v>1165.6333333333334</v>
      </c>
      <c r="G79" s="278">
        <v>1140.0166666666669</v>
      </c>
      <c r="H79" s="278">
        <v>1227.5166666666669</v>
      </c>
      <c r="I79" s="278">
        <v>1253.1333333333332</v>
      </c>
      <c r="J79" s="278">
        <v>1271.2666666666669</v>
      </c>
      <c r="K79" s="276">
        <v>1235</v>
      </c>
      <c r="L79" s="276">
        <v>1191.25</v>
      </c>
      <c r="M79" s="276">
        <v>2.1998000000000002</v>
      </c>
    </row>
    <row r="80" spans="1:13">
      <c r="A80" s="300">
        <v>71</v>
      </c>
      <c r="B80" s="276" t="s">
        <v>97</v>
      </c>
      <c r="C80" s="276">
        <v>1336.75</v>
      </c>
      <c r="D80" s="278">
        <v>1332.3833333333334</v>
      </c>
      <c r="E80" s="278">
        <v>1321.3666666666668</v>
      </c>
      <c r="F80" s="278">
        <v>1305.9833333333333</v>
      </c>
      <c r="G80" s="278">
        <v>1294.9666666666667</v>
      </c>
      <c r="H80" s="278">
        <v>1347.7666666666669</v>
      </c>
      <c r="I80" s="278">
        <v>1358.7833333333338</v>
      </c>
      <c r="J80" s="278">
        <v>1374.166666666667</v>
      </c>
      <c r="K80" s="276">
        <v>1343.4</v>
      </c>
      <c r="L80" s="276">
        <v>1317</v>
      </c>
      <c r="M80" s="276">
        <v>12.242570000000001</v>
      </c>
    </row>
    <row r="81" spans="1:13">
      <c r="A81" s="300">
        <v>72</v>
      </c>
      <c r="B81" s="276" t="s">
        <v>98</v>
      </c>
      <c r="C81" s="276">
        <v>190.35</v>
      </c>
      <c r="D81" s="278">
        <v>190.43333333333331</v>
      </c>
      <c r="E81" s="278">
        <v>187.91666666666663</v>
      </c>
      <c r="F81" s="278">
        <v>185.48333333333332</v>
      </c>
      <c r="G81" s="278">
        <v>182.96666666666664</v>
      </c>
      <c r="H81" s="278">
        <v>192.86666666666662</v>
      </c>
      <c r="I81" s="278">
        <v>195.38333333333333</v>
      </c>
      <c r="J81" s="278">
        <v>197.81666666666661</v>
      </c>
      <c r="K81" s="276">
        <v>192.95</v>
      </c>
      <c r="L81" s="276">
        <v>188</v>
      </c>
      <c r="M81" s="276">
        <v>34.545830000000002</v>
      </c>
    </row>
    <row r="82" spans="1:13">
      <c r="A82" s="300">
        <v>73</v>
      </c>
      <c r="B82" s="276" t="s">
        <v>99</v>
      </c>
      <c r="C82" s="276">
        <v>66.349999999999994</v>
      </c>
      <c r="D82" s="278">
        <v>66.433333333333337</v>
      </c>
      <c r="E82" s="278">
        <v>65.216666666666669</v>
      </c>
      <c r="F82" s="278">
        <v>64.083333333333329</v>
      </c>
      <c r="G82" s="278">
        <v>62.86666666666666</v>
      </c>
      <c r="H82" s="278">
        <v>67.566666666666677</v>
      </c>
      <c r="I82" s="278">
        <v>68.783333333333346</v>
      </c>
      <c r="J82" s="278">
        <v>69.916666666666686</v>
      </c>
      <c r="K82" s="276">
        <v>67.650000000000006</v>
      </c>
      <c r="L82" s="276">
        <v>65.3</v>
      </c>
      <c r="M82" s="276">
        <v>218.00371999999999</v>
      </c>
    </row>
    <row r="83" spans="1:13">
      <c r="A83" s="300">
        <v>74</v>
      </c>
      <c r="B83" s="276" t="s">
        <v>370</v>
      </c>
      <c r="C83" s="276">
        <v>158.85</v>
      </c>
      <c r="D83" s="278">
        <v>157.85</v>
      </c>
      <c r="E83" s="278">
        <v>154.1</v>
      </c>
      <c r="F83" s="278">
        <v>149.35</v>
      </c>
      <c r="G83" s="278">
        <v>145.6</v>
      </c>
      <c r="H83" s="278">
        <v>162.6</v>
      </c>
      <c r="I83" s="278">
        <v>166.35</v>
      </c>
      <c r="J83" s="278">
        <v>171.1</v>
      </c>
      <c r="K83" s="276">
        <v>161.6</v>
      </c>
      <c r="L83" s="276">
        <v>153.1</v>
      </c>
      <c r="M83" s="276">
        <v>48.376939999999998</v>
      </c>
    </row>
    <row r="84" spans="1:13">
      <c r="A84" s="300">
        <v>75</v>
      </c>
      <c r="B84" s="276" t="s">
        <v>244</v>
      </c>
      <c r="C84" s="276">
        <v>77.8</v>
      </c>
      <c r="D84" s="278">
        <v>78.2</v>
      </c>
      <c r="E84" s="278">
        <v>77.100000000000009</v>
      </c>
      <c r="F84" s="278">
        <v>76.400000000000006</v>
      </c>
      <c r="G84" s="278">
        <v>75.300000000000011</v>
      </c>
      <c r="H84" s="278">
        <v>78.900000000000006</v>
      </c>
      <c r="I84" s="278">
        <v>80</v>
      </c>
      <c r="J84" s="278">
        <v>80.7</v>
      </c>
      <c r="K84" s="276">
        <v>79.3</v>
      </c>
      <c r="L84" s="276">
        <v>77.5</v>
      </c>
      <c r="M84" s="276">
        <v>17.893920000000001</v>
      </c>
    </row>
    <row r="85" spans="1:13">
      <c r="A85" s="300">
        <v>76</v>
      </c>
      <c r="B85" s="276" t="s">
        <v>100</v>
      </c>
      <c r="C85" s="276">
        <v>125.05</v>
      </c>
      <c r="D85" s="278">
        <v>123.91666666666667</v>
      </c>
      <c r="E85" s="278">
        <v>122.33333333333334</v>
      </c>
      <c r="F85" s="278">
        <v>119.61666666666667</v>
      </c>
      <c r="G85" s="278">
        <v>118.03333333333335</v>
      </c>
      <c r="H85" s="278">
        <v>126.63333333333334</v>
      </c>
      <c r="I85" s="278">
        <v>128.2166666666667</v>
      </c>
      <c r="J85" s="278">
        <v>130.93333333333334</v>
      </c>
      <c r="K85" s="276">
        <v>125.5</v>
      </c>
      <c r="L85" s="276">
        <v>121.2</v>
      </c>
      <c r="M85" s="276">
        <v>240.75532999999999</v>
      </c>
    </row>
    <row r="86" spans="1:13">
      <c r="A86" s="300">
        <v>77</v>
      </c>
      <c r="B86" s="276" t="s">
        <v>245</v>
      </c>
      <c r="C86" s="276">
        <v>142.65</v>
      </c>
      <c r="D86" s="278">
        <v>143.88333333333333</v>
      </c>
      <c r="E86" s="278">
        <v>140.26666666666665</v>
      </c>
      <c r="F86" s="278">
        <v>137.88333333333333</v>
      </c>
      <c r="G86" s="278">
        <v>134.26666666666665</v>
      </c>
      <c r="H86" s="278">
        <v>146.26666666666665</v>
      </c>
      <c r="I86" s="278">
        <v>149.88333333333333</v>
      </c>
      <c r="J86" s="278">
        <v>152.26666666666665</v>
      </c>
      <c r="K86" s="276">
        <v>147.5</v>
      </c>
      <c r="L86" s="276">
        <v>141.5</v>
      </c>
      <c r="M86" s="276">
        <v>7.8063000000000002</v>
      </c>
    </row>
    <row r="87" spans="1:13">
      <c r="A87" s="300">
        <v>78</v>
      </c>
      <c r="B87" s="276" t="s">
        <v>101</v>
      </c>
      <c r="C87" s="276">
        <v>516.25</v>
      </c>
      <c r="D87" s="278">
        <v>515.4</v>
      </c>
      <c r="E87" s="278">
        <v>507.4</v>
      </c>
      <c r="F87" s="278">
        <v>498.55</v>
      </c>
      <c r="G87" s="278">
        <v>490.55</v>
      </c>
      <c r="H87" s="278">
        <v>524.25</v>
      </c>
      <c r="I87" s="278">
        <v>532.25</v>
      </c>
      <c r="J87" s="278">
        <v>541.09999999999991</v>
      </c>
      <c r="K87" s="276">
        <v>523.4</v>
      </c>
      <c r="L87" s="276">
        <v>506.55</v>
      </c>
      <c r="M87" s="276">
        <v>12.777990000000001</v>
      </c>
    </row>
    <row r="88" spans="1:13">
      <c r="A88" s="300">
        <v>79</v>
      </c>
      <c r="B88" s="276" t="s">
        <v>103</v>
      </c>
      <c r="C88" s="276">
        <v>26.85</v>
      </c>
      <c r="D88" s="278">
        <v>27.066666666666663</v>
      </c>
      <c r="E88" s="278">
        <v>26.433333333333326</v>
      </c>
      <c r="F88" s="278">
        <v>26.016666666666662</v>
      </c>
      <c r="G88" s="278">
        <v>25.383333333333326</v>
      </c>
      <c r="H88" s="278">
        <v>27.483333333333327</v>
      </c>
      <c r="I88" s="278">
        <v>28.116666666666667</v>
      </c>
      <c r="J88" s="278">
        <v>28.533333333333328</v>
      </c>
      <c r="K88" s="276">
        <v>27.7</v>
      </c>
      <c r="L88" s="276">
        <v>26.65</v>
      </c>
      <c r="M88" s="276">
        <v>134.12067999999999</v>
      </c>
    </row>
    <row r="89" spans="1:13">
      <c r="A89" s="300">
        <v>80</v>
      </c>
      <c r="B89" s="276" t="s">
        <v>246</v>
      </c>
      <c r="C89" s="276">
        <v>557.65</v>
      </c>
      <c r="D89" s="278">
        <v>558.2166666666667</v>
      </c>
      <c r="E89" s="278">
        <v>551.43333333333339</v>
      </c>
      <c r="F89" s="278">
        <v>545.2166666666667</v>
      </c>
      <c r="G89" s="278">
        <v>538.43333333333339</v>
      </c>
      <c r="H89" s="278">
        <v>564.43333333333339</v>
      </c>
      <c r="I89" s="278">
        <v>571.2166666666667</v>
      </c>
      <c r="J89" s="278">
        <v>577.43333333333339</v>
      </c>
      <c r="K89" s="276">
        <v>565</v>
      </c>
      <c r="L89" s="276">
        <v>552</v>
      </c>
      <c r="M89" s="276">
        <v>7.5517899999999996</v>
      </c>
    </row>
    <row r="90" spans="1:13">
      <c r="A90" s="300">
        <v>81</v>
      </c>
      <c r="B90" s="276" t="s">
        <v>104</v>
      </c>
      <c r="C90" s="276">
        <v>720.2</v>
      </c>
      <c r="D90" s="278">
        <v>719.81666666666661</v>
      </c>
      <c r="E90" s="278">
        <v>714.63333333333321</v>
      </c>
      <c r="F90" s="278">
        <v>709.06666666666661</v>
      </c>
      <c r="G90" s="278">
        <v>703.88333333333321</v>
      </c>
      <c r="H90" s="278">
        <v>725.38333333333321</v>
      </c>
      <c r="I90" s="278">
        <v>730.56666666666661</v>
      </c>
      <c r="J90" s="278">
        <v>736.13333333333321</v>
      </c>
      <c r="K90" s="276">
        <v>725</v>
      </c>
      <c r="L90" s="276">
        <v>714.25</v>
      </c>
      <c r="M90" s="276">
        <v>9.6846099999999993</v>
      </c>
    </row>
    <row r="91" spans="1:13">
      <c r="A91" s="300">
        <v>82</v>
      </c>
      <c r="B91" s="276" t="s">
        <v>247</v>
      </c>
      <c r="C91" s="276">
        <v>447.9</v>
      </c>
      <c r="D91" s="278">
        <v>432.90000000000003</v>
      </c>
      <c r="E91" s="278">
        <v>390.00000000000006</v>
      </c>
      <c r="F91" s="278">
        <v>332.1</v>
      </c>
      <c r="G91" s="278">
        <v>289.20000000000005</v>
      </c>
      <c r="H91" s="278">
        <v>490.80000000000007</v>
      </c>
      <c r="I91" s="278">
        <v>533.70000000000005</v>
      </c>
      <c r="J91" s="278">
        <v>591.60000000000014</v>
      </c>
      <c r="K91" s="276">
        <v>475.8</v>
      </c>
      <c r="L91" s="276">
        <v>375</v>
      </c>
      <c r="M91" s="276">
        <v>2.1857000000000002</v>
      </c>
    </row>
    <row r="92" spans="1:13">
      <c r="A92" s="300">
        <v>83</v>
      </c>
      <c r="B92" s="276" t="s">
        <v>248</v>
      </c>
      <c r="C92" s="276">
        <v>1375.2</v>
      </c>
      <c r="D92" s="278">
        <v>1365.5833333333333</v>
      </c>
      <c r="E92" s="278">
        <v>1351.1666666666665</v>
      </c>
      <c r="F92" s="278">
        <v>1327.1333333333332</v>
      </c>
      <c r="G92" s="278">
        <v>1312.7166666666665</v>
      </c>
      <c r="H92" s="278">
        <v>1389.6166666666666</v>
      </c>
      <c r="I92" s="278">
        <v>1404.0333333333331</v>
      </c>
      <c r="J92" s="278">
        <v>1428.0666666666666</v>
      </c>
      <c r="K92" s="276">
        <v>1380</v>
      </c>
      <c r="L92" s="276">
        <v>1341.55</v>
      </c>
      <c r="M92" s="276">
        <v>8.4390800000000006</v>
      </c>
    </row>
    <row r="93" spans="1:13">
      <c r="A93" s="300">
        <v>84</v>
      </c>
      <c r="B93" s="276" t="s">
        <v>105</v>
      </c>
      <c r="C93" s="276">
        <v>909.65</v>
      </c>
      <c r="D93" s="278">
        <v>909.4666666666667</v>
      </c>
      <c r="E93" s="278">
        <v>902.18333333333339</v>
      </c>
      <c r="F93" s="278">
        <v>894.7166666666667</v>
      </c>
      <c r="G93" s="278">
        <v>887.43333333333339</v>
      </c>
      <c r="H93" s="278">
        <v>916.93333333333339</v>
      </c>
      <c r="I93" s="278">
        <v>924.2166666666667</v>
      </c>
      <c r="J93" s="278">
        <v>931.68333333333339</v>
      </c>
      <c r="K93" s="276">
        <v>916.75</v>
      </c>
      <c r="L93" s="276">
        <v>902</v>
      </c>
      <c r="M93" s="276">
        <v>22.160489999999999</v>
      </c>
    </row>
    <row r="94" spans="1:13">
      <c r="A94" s="300">
        <v>85</v>
      </c>
      <c r="B94" s="276" t="s">
        <v>250</v>
      </c>
      <c r="C94" s="276">
        <v>217.35</v>
      </c>
      <c r="D94" s="278">
        <v>219.81666666666663</v>
      </c>
      <c r="E94" s="278">
        <v>212.68333333333328</v>
      </c>
      <c r="F94" s="278">
        <v>208.01666666666665</v>
      </c>
      <c r="G94" s="278">
        <v>200.8833333333333</v>
      </c>
      <c r="H94" s="278">
        <v>224.48333333333326</v>
      </c>
      <c r="I94" s="278">
        <v>231.61666666666665</v>
      </c>
      <c r="J94" s="278">
        <v>236.28333333333325</v>
      </c>
      <c r="K94" s="276">
        <v>226.95</v>
      </c>
      <c r="L94" s="276">
        <v>215.15</v>
      </c>
      <c r="M94" s="276">
        <v>10.98465</v>
      </c>
    </row>
    <row r="95" spans="1:13">
      <c r="A95" s="300">
        <v>86</v>
      </c>
      <c r="B95" s="276" t="s">
        <v>386</v>
      </c>
      <c r="C95" s="276">
        <v>365.25</v>
      </c>
      <c r="D95" s="278">
        <v>365.33333333333331</v>
      </c>
      <c r="E95" s="278">
        <v>361.76666666666665</v>
      </c>
      <c r="F95" s="278">
        <v>358.28333333333336</v>
      </c>
      <c r="G95" s="278">
        <v>354.7166666666667</v>
      </c>
      <c r="H95" s="278">
        <v>368.81666666666661</v>
      </c>
      <c r="I95" s="278">
        <v>372.38333333333333</v>
      </c>
      <c r="J95" s="278">
        <v>375.86666666666656</v>
      </c>
      <c r="K95" s="276">
        <v>368.9</v>
      </c>
      <c r="L95" s="276">
        <v>361.85</v>
      </c>
      <c r="M95" s="276">
        <v>9.9319799999999994</v>
      </c>
    </row>
    <row r="96" spans="1:13">
      <c r="A96" s="300">
        <v>87</v>
      </c>
      <c r="B96" s="276" t="s">
        <v>106</v>
      </c>
      <c r="C96" s="276">
        <v>919.35</v>
      </c>
      <c r="D96" s="278">
        <v>917.94999999999993</v>
      </c>
      <c r="E96" s="278">
        <v>907.39999999999986</v>
      </c>
      <c r="F96" s="278">
        <v>895.44999999999993</v>
      </c>
      <c r="G96" s="278">
        <v>884.89999999999986</v>
      </c>
      <c r="H96" s="278">
        <v>929.89999999999986</v>
      </c>
      <c r="I96" s="278">
        <v>940.44999999999982</v>
      </c>
      <c r="J96" s="278">
        <v>952.39999999999986</v>
      </c>
      <c r="K96" s="276">
        <v>928.5</v>
      </c>
      <c r="L96" s="276">
        <v>906</v>
      </c>
      <c r="M96" s="276">
        <v>43.48236</v>
      </c>
    </row>
    <row r="97" spans="1:13">
      <c r="A97" s="300">
        <v>88</v>
      </c>
      <c r="B97" s="276" t="s">
        <v>108</v>
      </c>
      <c r="C97" s="276">
        <v>890.65</v>
      </c>
      <c r="D97" s="278">
        <v>894.1</v>
      </c>
      <c r="E97" s="278">
        <v>883.2</v>
      </c>
      <c r="F97" s="278">
        <v>875.75</v>
      </c>
      <c r="G97" s="278">
        <v>864.85</v>
      </c>
      <c r="H97" s="278">
        <v>901.55000000000007</v>
      </c>
      <c r="I97" s="278">
        <v>912.44999999999993</v>
      </c>
      <c r="J97" s="278">
        <v>919.90000000000009</v>
      </c>
      <c r="K97" s="276">
        <v>905</v>
      </c>
      <c r="L97" s="276">
        <v>886.65</v>
      </c>
      <c r="M97" s="276">
        <v>115.68187</v>
      </c>
    </row>
    <row r="98" spans="1:13">
      <c r="A98" s="300">
        <v>89</v>
      </c>
      <c r="B98" s="276" t="s">
        <v>109</v>
      </c>
      <c r="C98" s="276">
        <v>2479.4</v>
      </c>
      <c r="D98" s="278">
        <v>2466.4666666666667</v>
      </c>
      <c r="E98" s="278">
        <v>2443.9333333333334</v>
      </c>
      <c r="F98" s="278">
        <v>2408.4666666666667</v>
      </c>
      <c r="G98" s="278">
        <v>2385.9333333333334</v>
      </c>
      <c r="H98" s="278">
        <v>2501.9333333333334</v>
      </c>
      <c r="I98" s="278">
        <v>2524.4666666666672</v>
      </c>
      <c r="J98" s="278">
        <v>2559.9333333333334</v>
      </c>
      <c r="K98" s="276">
        <v>2489</v>
      </c>
      <c r="L98" s="276">
        <v>2431</v>
      </c>
      <c r="M98" s="276">
        <v>41.89517</v>
      </c>
    </row>
    <row r="99" spans="1:13">
      <c r="A99" s="300">
        <v>90</v>
      </c>
      <c r="B99" s="276" t="s">
        <v>252</v>
      </c>
      <c r="C99" s="276">
        <v>2862</v>
      </c>
      <c r="D99" s="278">
        <v>2866.3333333333335</v>
      </c>
      <c r="E99" s="278">
        <v>2833.666666666667</v>
      </c>
      <c r="F99" s="278">
        <v>2805.3333333333335</v>
      </c>
      <c r="G99" s="278">
        <v>2772.666666666667</v>
      </c>
      <c r="H99" s="278">
        <v>2894.666666666667</v>
      </c>
      <c r="I99" s="278">
        <v>2927.3333333333339</v>
      </c>
      <c r="J99" s="278">
        <v>2955.666666666667</v>
      </c>
      <c r="K99" s="276">
        <v>2899</v>
      </c>
      <c r="L99" s="276">
        <v>2838</v>
      </c>
      <c r="M99" s="276">
        <v>4.4011100000000001</v>
      </c>
    </row>
    <row r="100" spans="1:13">
      <c r="A100" s="300">
        <v>91</v>
      </c>
      <c r="B100" s="276" t="s">
        <v>110</v>
      </c>
      <c r="C100" s="276">
        <v>1411.35</v>
      </c>
      <c r="D100" s="278">
        <v>1419.1166666666668</v>
      </c>
      <c r="E100" s="278">
        <v>1398.5333333333335</v>
      </c>
      <c r="F100" s="278">
        <v>1385.7166666666667</v>
      </c>
      <c r="G100" s="278">
        <v>1365.1333333333334</v>
      </c>
      <c r="H100" s="278">
        <v>1431.9333333333336</v>
      </c>
      <c r="I100" s="278">
        <v>1452.5166666666667</v>
      </c>
      <c r="J100" s="278">
        <v>1465.3333333333337</v>
      </c>
      <c r="K100" s="276">
        <v>1439.7</v>
      </c>
      <c r="L100" s="276">
        <v>1406.3</v>
      </c>
      <c r="M100" s="276">
        <v>114.97959</v>
      </c>
    </row>
    <row r="101" spans="1:13">
      <c r="A101" s="300">
        <v>92</v>
      </c>
      <c r="B101" s="276" t="s">
        <v>253</v>
      </c>
      <c r="C101" s="276">
        <v>654.1</v>
      </c>
      <c r="D101" s="278">
        <v>650.13333333333333</v>
      </c>
      <c r="E101" s="278">
        <v>643.9666666666667</v>
      </c>
      <c r="F101" s="278">
        <v>633.83333333333337</v>
      </c>
      <c r="G101" s="278">
        <v>627.66666666666674</v>
      </c>
      <c r="H101" s="278">
        <v>660.26666666666665</v>
      </c>
      <c r="I101" s="278">
        <v>666.43333333333339</v>
      </c>
      <c r="J101" s="278">
        <v>676.56666666666661</v>
      </c>
      <c r="K101" s="276">
        <v>656.3</v>
      </c>
      <c r="L101" s="276">
        <v>640</v>
      </c>
      <c r="M101" s="276">
        <v>25.40821</v>
      </c>
    </row>
    <row r="102" spans="1:13">
      <c r="A102" s="300">
        <v>93</v>
      </c>
      <c r="B102" s="276" t="s">
        <v>111</v>
      </c>
      <c r="C102" s="276">
        <v>3135.3</v>
      </c>
      <c r="D102" s="278">
        <v>3126.7666666666664</v>
      </c>
      <c r="E102" s="278">
        <v>3109.5333333333328</v>
      </c>
      <c r="F102" s="278">
        <v>3083.7666666666664</v>
      </c>
      <c r="G102" s="278">
        <v>3066.5333333333328</v>
      </c>
      <c r="H102" s="278">
        <v>3152.5333333333328</v>
      </c>
      <c r="I102" s="278">
        <v>3169.7666666666664</v>
      </c>
      <c r="J102" s="278">
        <v>3195.5333333333328</v>
      </c>
      <c r="K102" s="276">
        <v>3144</v>
      </c>
      <c r="L102" s="276">
        <v>3101</v>
      </c>
      <c r="M102" s="276">
        <v>11.092639999999999</v>
      </c>
    </row>
    <row r="103" spans="1:13">
      <c r="A103" s="300">
        <v>94</v>
      </c>
      <c r="B103" s="276" t="s">
        <v>114</v>
      </c>
      <c r="C103" s="276">
        <v>249.9</v>
      </c>
      <c r="D103" s="278">
        <v>248.83333333333334</v>
      </c>
      <c r="E103" s="278">
        <v>246.26666666666668</v>
      </c>
      <c r="F103" s="278">
        <v>242.63333333333333</v>
      </c>
      <c r="G103" s="278">
        <v>240.06666666666666</v>
      </c>
      <c r="H103" s="278">
        <v>252.4666666666667</v>
      </c>
      <c r="I103" s="278">
        <v>255.03333333333336</v>
      </c>
      <c r="J103" s="278">
        <v>258.66666666666674</v>
      </c>
      <c r="K103" s="276">
        <v>251.4</v>
      </c>
      <c r="L103" s="276">
        <v>245.2</v>
      </c>
      <c r="M103" s="276">
        <v>188.66376</v>
      </c>
    </row>
    <row r="104" spans="1:13">
      <c r="A104" s="300">
        <v>95</v>
      </c>
      <c r="B104" s="276" t="s">
        <v>115</v>
      </c>
      <c r="C104" s="276">
        <v>224.4</v>
      </c>
      <c r="D104" s="278">
        <v>224.56666666666669</v>
      </c>
      <c r="E104" s="278">
        <v>222.13333333333338</v>
      </c>
      <c r="F104" s="278">
        <v>219.8666666666667</v>
      </c>
      <c r="G104" s="278">
        <v>217.43333333333339</v>
      </c>
      <c r="H104" s="278">
        <v>226.83333333333337</v>
      </c>
      <c r="I104" s="278">
        <v>229.26666666666671</v>
      </c>
      <c r="J104" s="278">
        <v>231.53333333333336</v>
      </c>
      <c r="K104" s="276">
        <v>227</v>
      </c>
      <c r="L104" s="276">
        <v>222.3</v>
      </c>
      <c r="M104" s="276">
        <v>57.171199999999999</v>
      </c>
    </row>
    <row r="105" spans="1:13">
      <c r="A105" s="300">
        <v>96</v>
      </c>
      <c r="B105" s="276" t="s">
        <v>116</v>
      </c>
      <c r="C105" s="276">
        <v>2333.4499999999998</v>
      </c>
      <c r="D105" s="278">
        <v>2329.7833333333333</v>
      </c>
      <c r="E105" s="278">
        <v>2315.6666666666665</v>
      </c>
      <c r="F105" s="278">
        <v>2297.8833333333332</v>
      </c>
      <c r="G105" s="278">
        <v>2283.7666666666664</v>
      </c>
      <c r="H105" s="278">
        <v>2347.5666666666666</v>
      </c>
      <c r="I105" s="278">
        <v>2361.6833333333334</v>
      </c>
      <c r="J105" s="278">
        <v>2379.4666666666667</v>
      </c>
      <c r="K105" s="276">
        <v>2343.9</v>
      </c>
      <c r="L105" s="276">
        <v>2312</v>
      </c>
      <c r="M105" s="276">
        <v>22.298909999999999</v>
      </c>
    </row>
    <row r="106" spans="1:13">
      <c r="A106" s="300">
        <v>97</v>
      </c>
      <c r="B106" s="276" t="s">
        <v>254</v>
      </c>
      <c r="C106" s="276">
        <v>241.75</v>
      </c>
      <c r="D106" s="278">
        <v>241.93333333333331</v>
      </c>
      <c r="E106" s="278">
        <v>239.36666666666662</v>
      </c>
      <c r="F106" s="278">
        <v>236.98333333333332</v>
      </c>
      <c r="G106" s="278">
        <v>234.41666666666663</v>
      </c>
      <c r="H106" s="278">
        <v>244.31666666666661</v>
      </c>
      <c r="I106" s="278">
        <v>246.88333333333327</v>
      </c>
      <c r="J106" s="278">
        <v>249.26666666666659</v>
      </c>
      <c r="K106" s="276">
        <v>244.5</v>
      </c>
      <c r="L106" s="276">
        <v>239.55</v>
      </c>
      <c r="M106" s="276">
        <v>5.4996299999999998</v>
      </c>
    </row>
    <row r="107" spans="1:13">
      <c r="A107" s="300">
        <v>98</v>
      </c>
      <c r="B107" s="276" t="s">
        <v>255</v>
      </c>
      <c r="C107" s="276">
        <v>40.9</v>
      </c>
      <c r="D107" s="278">
        <v>41.083333333333336</v>
      </c>
      <c r="E107" s="278">
        <v>40.266666666666673</v>
      </c>
      <c r="F107" s="278">
        <v>39.63333333333334</v>
      </c>
      <c r="G107" s="278">
        <v>38.816666666666677</v>
      </c>
      <c r="H107" s="278">
        <v>41.716666666666669</v>
      </c>
      <c r="I107" s="278">
        <v>42.533333333333331</v>
      </c>
      <c r="J107" s="278">
        <v>43.166666666666664</v>
      </c>
      <c r="K107" s="276">
        <v>41.9</v>
      </c>
      <c r="L107" s="276">
        <v>40.450000000000003</v>
      </c>
      <c r="M107" s="276">
        <v>26.849689999999999</v>
      </c>
    </row>
    <row r="108" spans="1:13">
      <c r="A108" s="300">
        <v>99</v>
      </c>
      <c r="B108" s="276" t="s">
        <v>117</v>
      </c>
      <c r="C108" s="276">
        <v>203.55</v>
      </c>
      <c r="D108" s="278">
        <v>203.65</v>
      </c>
      <c r="E108" s="278">
        <v>197.5</v>
      </c>
      <c r="F108" s="278">
        <v>191.45</v>
      </c>
      <c r="G108" s="278">
        <v>185.29999999999998</v>
      </c>
      <c r="H108" s="278">
        <v>209.70000000000002</v>
      </c>
      <c r="I108" s="278">
        <v>215.85000000000005</v>
      </c>
      <c r="J108" s="278">
        <v>221.90000000000003</v>
      </c>
      <c r="K108" s="276">
        <v>209.8</v>
      </c>
      <c r="L108" s="276">
        <v>197.6</v>
      </c>
      <c r="M108" s="276">
        <v>207.29053999999999</v>
      </c>
    </row>
    <row r="109" spans="1:13">
      <c r="A109" s="300">
        <v>100</v>
      </c>
      <c r="B109" s="276" t="s">
        <v>118</v>
      </c>
      <c r="C109" s="276">
        <v>517.15</v>
      </c>
      <c r="D109" s="278">
        <v>514.85</v>
      </c>
      <c r="E109" s="278">
        <v>511.45000000000005</v>
      </c>
      <c r="F109" s="278">
        <v>505.75</v>
      </c>
      <c r="G109" s="278">
        <v>502.35</v>
      </c>
      <c r="H109" s="278">
        <v>520.55000000000007</v>
      </c>
      <c r="I109" s="278">
        <v>523.94999999999993</v>
      </c>
      <c r="J109" s="278">
        <v>529.65000000000009</v>
      </c>
      <c r="K109" s="276">
        <v>518.25</v>
      </c>
      <c r="L109" s="276">
        <v>509.15</v>
      </c>
      <c r="M109" s="276">
        <v>217.35833</v>
      </c>
    </row>
    <row r="110" spans="1:13">
      <c r="A110" s="300">
        <v>101</v>
      </c>
      <c r="B110" s="276" t="s">
        <v>256</v>
      </c>
      <c r="C110" s="276">
        <v>1461.45</v>
      </c>
      <c r="D110" s="278">
        <v>1465.45</v>
      </c>
      <c r="E110" s="278">
        <v>1443.1000000000001</v>
      </c>
      <c r="F110" s="278">
        <v>1424.75</v>
      </c>
      <c r="G110" s="278">
        <v>1402.4</v>
      </c>
      <c r="H110" s="278">
        <v>1483.8000000000002</v>
      </c>
      <c r="I110" s="278">
        <v>1506.15</v>
      </c>
      <c r="J110" s="278">
        <v>1524.5000000000002</v>
      </c>
      <c r="K110" s="276">
        <v>1487.8</v>
      </c>
      <c r="L110" s="276">
        <v>1447.1</v>
      </c>
      <c r="M110" s="276">
        <v>7.9464699999999997</v>
      </c>
    </row>
    <row r="111" spans="1:13">
      <c r="A111" s="300">
        <v>102</v>
      </c>
      <c r="B111" s="276" t="s">
        <v>119</v>
      </c>
      <c r="C111" s="276">
        <v>482.55</v>
      </c>
      <c r="D111" s="278">
        <v>481.89999999999992</v>
      </c>
      <c r="E111" s="278">
        <v>476.29999999999984</v>
      </c>
      <c r="F111" s="278">
        <v>470.0499999999999</v>
      </c>
      <c r="G111" s="278">
        <v>464.44999999999982</v>
      </c>
      <c r="H111" s="278">
        <v>488.14999999999986</v>
      </c>
      <c r="I111" s="278">
        <v>493.74999999999989</v>
      </c>
      <c r="J111" s="278">
        <v>499.99999999999989</v>
      </c>
      <c r="K111" s="276">
        <v>487.5</v>
      </c>
      <c r="L111" s="276">
        <v>475.65</v>
      </c>
      <c r="M111" s="276">
        <v>18.55414</v>
      </c>
    </row>
    <row r="112" spans="1:13">
      <c r="A112" s="300">
        <v>103</v>
      </c>
      <c r="B112" s="276" t="s">
        <v>257</v>
      </c>
      <c r="C112" s="276">
        <v>40.5</v>
      </c>
      <c r="D112" s="278">
        <v>40.666666666666664</v>
      </c>
      <c r="E112" s="278">
        <v>39.833333333333329</v>
      </c>
      <c r="F112" s="278">
        <v>39.166666666666664</v>
      </c>
      <c r="G112" s="278">
        <v>38.333333333333329</v>
      </c>
      <c r="H112" s="278">
        <v>41.333333333333329</v>
      </c>
      <c r="I112" s="278">
        <v>42.166666666666657</v>
      </c>
      <c r="J112" s="278">
        <v>42.833333333333329</v>
      </c>
      <c r="K112" s="276">
        <v>41.5</v>
      </c>
      <c r="L112" s="276">
        <v>40</v>
      </c>
      <c r="M112" s="276">
        <v>19.926839999999999</v>
      </c>
    </row>
    <row r="113" spans="1:13">
      <c r="A113" s="300">
        <v>104</v>
      </c>
      <c r="B113" s="276" t="s">
        <v>120</v>
      </c>
      <c r="C113" s="276">
        <v>9.85</v>
      </c>
      <c r="D113" s="278">
        <v>9.9</v>
      </c>
      <c r="E113" s="278">
        <v>9.65</v>
      </c>
      <c r="F113" s="278">
        <v>9.4499999999999993</v>
      </c>
      <c r="G113" s="278">
        <v>9.1999999999999993</v>
      </c>
      <c r="H113" s="278">
        <v>10.100000000000001</v>
      </c>
      <c r="I113" s="278">
        <v>10.350000000000001</v>
      </c>
      <c r="J113" s="278">
        <v>10.550000000000002</v>
      </c>
      <c r="K113" s="276">
        <v>10.15</v>
      </c>
      <c r="L113" s="276">
        <v>9.6999999999999993</v>
      </c>
      <c r="M113" s="276">
        <v>2031.8709699999999</v>
      </c>
    </row>
    <row r="114" spans="1:13">
      <c r="A114" s="300">
        <v>105</v>
      </c>
      <c r="B114" s="276" t="s">
        <v>121</v>
      </c>
      <c r="C114" s="276">
        <v>36.950000000000003</v>
      </c>
      <c r="D114" s="278">
        <v>36.9</v>
      </c>
      <c r="E114" s="278">
        <v>36.25</v>
      </c>
      <c r="F114" s="278">
        <v>35.550000000000004</v>
      </c>
      <c r="G114" s="278">
        <v>34.900000000000006</v>
      </c>
      <c r="H114" s="278">
        <v>37.599999999999994</v>
      </c>
      <c r="I114" s="278">
        <v>38.249999999999986</v>
      </c>
      <c r="J114" s="278">
        <v>38.949999999999989</v>
      </c>
      <c r="K114" s="276">
        <v>37.549999999999997</v>
      </c>
      <c r="L114" s="276">
        <v>36.200000000000003</v>
      </c>
      <c r="M114" s="276">
        <v>229.80484999999999</v>
      </c>
    </row>
    <row r="115" spans="1:13">
      <c r="A115" s="300">
        <v>106</v>
      </c>
      <c r="B115" s="276" t="s">
        <v>122</v>
      </c>
      <c r="C115" s="276">
        <v>478</v>
      </c>
      <c r="D115" s="278">
        <v>477.45</v>
      </c>
      <c r="E115" s="278">
        <v>472.15</v>
      </c>
      <c r="F115" s="278">
        <v>466.3</v>
      </c>
      <c r="G115" s="278">
        <v>461</v>
      </c>
      <c r="H115" s="278">
        <v>483.29999999999995</v>
      </c>
      <c r="I115" s="278">
        <v>488.6</v>
      </c>
      <c r="J115" s="278">
        <v>494.44999999999993</v>
      </c>
      <c r="K115" s="276">
        <v>482.75</v>
      </c>
      <c r="L115" s="276">
        <v>471.6</v>
      </c>
      <c r="M115" s="276">
        <v>22.331289999999999</v>
      </c>
    </row>
    <row r="116" spans="1:13">
      <c r="A116" s="300">
        <v>107</v>
      </c>
      <c r="B116" s="276" t="s">
        <v>260</v>
      </c>
      <c r="C116" s="276">
        <v>127.8</v>
      </c>
      <c r="D116" s="278">
        <v>128.23333333333332</v>
      </c>
      <c r="E116" s="278">
        <v>126.56666666666663</v>
      </c>
      <c r="F116" s="278">
        <v>125.33333333333331</v>
      </c>
      <c r="G116" s="278">
        <v>123.66666666666663</v>
      </c>
      <c r="H116" s="278">
        <v>129.46666666666664</v>
      </c>
      <c r="I116" s="278">
        <v>131.13333333333333</v>
      </c>
      <c r="J116" s="278">
        <v>132.36666666666665</v>
      </c>
      <c r="K116" s="276">
        <v>129.9</v>
      </c>
      <c r="L116" s="276">
        <v>127</v>
      </c>
      <c r="M116" s="276">
        <v>14.822480000000001</v>
      </c>
    </row>
    <row r="117" spans="1:13">
      <c r="A117" s="300">
        <v>108</v>
      </c>
      <c r="B117" s="276" t="s">
        <v>123</v>
      </c>
      <c r="C117" s="276">
        <v>1651.05</v>
      </c>
      <c r="D117" s="278">
        <v>1654.1333333333332</v>
      </c>
      <c r="E117" s="278">
        <v>1623.7166666666665</v>
      </c>
      <c r="F117" s="278">
        <v>1596.3833333333332</v>
      </c>
      <c r="G117" s="278">
        <v>1565.9666666666665</v>
      </c>
      <c r="H117" s="278">
        <v>1681.4666666666665</v>
      </c>
      <c r="I117" s="278">
        <v>1711.8833333333334</v>
      </c>
      <c r="J117" s="278">
        <v>1739.2166666666665</v>
      </c>
      <c r="K117" s="276">
        <v>1684.55</v>
      </c>
      <c r="L117" s="276">
        <v>1626.8</v>
      </c>
      <c r="M117" s="276">
        <v>18.28435</v>
      </c>
    </row>
    <row r="118" spans="1:13">
      <c r="A118" s="300">
        <v>109</v>
      </c>
      <c r="B118" s="276" t="s">
        <v>124</v>
      </c>
      <c r="C118" s="276">
        <v>905.2</v>
      </c>
      <c r="D118" s="278">
        <v>910.08333333333337</v>
      </c>
      <c r="E118" s="278">
        <v>882.66666666666674</v>
      </c>
      <c r="F118" s="278">
        <v>860.13333333333333</v>
      </c>
      <c r="G118" s="278">
        <v>832.7166666666667</v>
      </c>
      <c r="H118" s="278">
        <v>932.61666666666679</v>
      </c>
      <c r="I118" s="278">
        <v>960.03333333333353</v>
      </c>
      <c r="J118" s="278">
        <v>982.56666666666683</v>
      </c>
      <c r="K118" s="276">
        <v>937.5</v>
      </c>
      <c r="L118" s="276">
        <v>887.55</v>
      </c>
      <c r="M118" s="276">
        <v>146.05713</v>
      </c>
    </row>
    <row r="119" spans="1:13">
      <c r="A119" s="300">
        <v>110</v>
      </c>
      <c r="B119" s="276" t="s">
        <v>125</v>
      </c>
      <c r="C119" s="276" t="e">
        <v>#N/A</v>
      </c>
      <c r="D119" s="278" t="e">
        <v>#N/A</v>
      </c>
      <c r="E119" s="278" t="e">
        <v>#N/A</v>
      </c>
      <c r="F119" s="278" t="e">
        <v>#N/A</v>
      </c>
      <c r="G119" s="278" t="e">
        <v>#N/A</v>
      </c>
      <c r="H119" s="278" t="e">
        <v>#N/A</v>
      </c>
      <c r="I119" s="278" t="e">
        <v>#N/A</v>
      </c>
      <c r="J119" s="278" t="e">
        <v>#N/A</v>
      </c>
      <c r="K119" s="276" t="e">
        <v>#N/A</v>
      </c>
      <c r="L119" s="276" t="e">
        <v>#N/A</v>
      </c>
      <c r="M119" s="276" t="e">
        <v>#N/A</v>
      </c>
    </row>
    <row r="120" spans="1:13">
      <c r="A120" s="300">
        <v>111</v>
      </c>
      <c r="B120" s="276" t="s">
        <v>126</v>
      </c>
      <c r="C120" s="276">
        <v>1189.8</v>
      </c>
      <c r="D120" s="278">
        <v>1186.8</v>
      </c>
      <c r="E120" s="278">
        <v>1178.5999999999999</v>
      </c>
      <c r="F120" s="278">
        <v>1167.3999999999999</v>
      </c>
      <c r="G120" s="278">
        <v>1159.1999999999998</v>
      </c>
      <c r="H120" s="278">
        <v>1198</v>
      </c>
      <c r="I120" s="278">
        <v>1206.2000000000003</v>
      </c>
      <c r="J120" s="278">
        <v>1217.4000000000001</v>
      </c>
      <c r="K120" s="276">
        <v>1195</v>
      </c>
      <c r="L120" s="276">
        <v>1175.5999999999999</v>
      </c>
      <c r="M120" s="276">
        <v>159.95676</v>
      </c>
    </row>
    <row r="121" spans="1:13">
      <c r="A121" s="300">
        <v>112</v>
      </c>
      <c r="B121" s="276" t="s">
        <v>127</v>
      </c>
      <c r="C121" s="276">
        <v>93.95</v>
      </c>
      <c r="D121" s="278">
        <v>94.333333333333329</v>
      </c>
      <c r="E121" s="278">
        <v>92.916666666666657</v>
      </c>
      <c r="F121" s="278">
        <v>91.883333333333326</v>
      </c>
      <c r="G121" s="278">
        <v>90.466666666666654</v>
      </c>
      <c r="H121" s="278">
        <v>95.36666666666666</v>
      </c>
      <c r="I121" s="278">
        <v>96.783333333333317</v>
      </c>
      <c r="J121" s="278">
        <v>97.816666666666663</v>
      </c>
      <c r="K121" s="276">
        <v>95.75</v>
      </c>
      <c r="L121" s="276">
        <v>93.3</v>
      </c>
      <c r="M121" s="276">
        <v>243.64590000000001</v>
      </c>
    </row>
    <row r="122" spans="1:13">
      <c r="A122" s="300">
        <v>113</v>
      </c>
      <c r="B122" s="276" t="s">
        <v>262</v>
      </c>
      <c r="C122" s="276">
        <v>2234.25</v>
      </c>
      <c r="D122" s="278">
        <v>2206.9500000000003</v>
      </c>
      <c r="E122" s="278">
        <v>2167.3000000000006</v>
      </c>
      <c r="F122" s="278">
        <v>2100.3500000000004</v>
      </c>
      <c r="G122" s="278">
        <v>2060.7000000000007</v>
      </c>
      <c r="H122" s="278">
        <v>2273.9000000000005</v>
      </c>
      <c r="I122" s="278">
        <v>2313.5500000000002</v>
      </c>
      <c r="J122" s="278">
        <v>2380.5000000000005</v>
      </c>
      <c r="K122" s="276">
        <v>2246.6</v>
      </c>
      <c r="L122" s="276">
        <v>2140</v>
      </c>
      <c r="M122" s="276">
        <v>6.6170400000000003</v>
      </c>
    </row>
    <row r="123" spans="1:13">
      <c r="A123" s="300">
        <v>114</v>
      </c>
      <c r="B123" s="276" t="s">
        <v>2931</v>
      </c>
      <c r="C123" s="276">
        <v>1424.5</v>
      </c>
      <c r="D123" s="278">
        <v>1430.3333333333333</v>
      </c>
      <c r="E123" s="278">
        <v>1404.1666666666665</v>
      </c>
      <c r="F123" s="278">
        <v>1383.8333333333333</v>
      </c>
      <c r="G123" s="278">
        <v>1357.6666666666665</v>
      </c>
      <c r="H123" s="278">
        <v>1450.6666666666665</v>
      </c>
      <c r="I123" s="278">
        <v>1476.833333333333</v>
      </c>
      <c r="J123" s="278">
        <v>1497.1666666666665</v>
      </c>
      <c r="K123" s="276">
        <v>1456.5</v>
      </c>
      <c r="L123" s="276">
        <v>1410</v>
      </c>
      <c r="M123" s="276">
        <v>32.697710000000001</v>
      </c>
    </row>
    <row r="124" spans="1:13">
      <c r="A124" s="300">
        <v>115</v>
      </c>
      <c r="B124" s="276" t="s">
        <v>128</v>
      </c>
      <c r="C124" s="276">
        <v>214.5</v>
      </c>
      <c r="D124" s="278">
        <v>213.4</v>
      </c>
      <c r="E124" s="278">
        <v>210.85000000000002</v>
      </c>
      <c r="F124" s="278">
        <v>207.20000000000002</v>
      </c>
      <c r="G124" s="278">
        <v>204.65000000000003</v>
      </c>
      <c r="H124" s="278">
        <v>217.05</v>
      </c>
      <c r="I124" s="278">
        <v>219.60000000000002</v>
      </c>
      <c r="J124" s="278">
        <v>223.25</v>
      </c>
      <c r="K124" s="276">
        <v>215.95</v>
      </c>
      <c r="L124" s="276">
        <v>209.75</v>
      </c>
      <c r="M124" s="276">
        <v>237.75053</v>
      </c>
    </row>
    <row r="125" spans="1:13">
      <c r="A125" s="300">
        <v>116</v>
      </c>
      <c r="B125" s="276" t="s">
        <v>129</v>
      </c>
      <c r="C125" s="276">
        <v>272.05</v>
      </c>
      <c r="D125" s="278">
        <v>274.55</v>
      </c>
      <c r="E125" s="278">
        <v>268.15000000000003</v>
      </c>
      <c r="F125" s="278">
        <v>264.25</v>
      </c>
      <c r="G125" s="278">
        <v>257.85000000000002</v>
      </c>
      <c r="H125" s="278">
        <v>278.45000000000005</v>
      </c>
      <c r="I125" s="278">
        <v>284.85000000000002</v>
      </c>
      <c r="J125" s="278">
        <v>288.75000000000006</v>
      </c>
      <c r="K125" s="276">
        <v>280.95</v>
      </c>
      <c r="L125" s="276">
        <v>270.64999999999998</v>
      </c>
      <c r="M125" s="276">
        <v>69.78398</v>
      </c>
    </row>
    <row r="126" spans="1:13">
      <c r="A126" s="300">
        <v>117</v>
      </c>
      <c r="B126" s="276" t="s">
        <v>263</v>
      </c>
      <c r="C126" s="276">
        <v>68.8</v>
      </c>
      <c r="D126" s="278">
        <v>68.616666666666674</v>
      </c>
      <c r="E126" s="278">
        <v>66.733333333333348</v>
      </c>
      <c r="F126" s="278">
        <v>64.666666666666671</v>
      </c>
      <c r="G126" s="278">
        <v>62.783333333333346</v>
      </c>
      <c r="H126" s="278">
        <v>70.683333333333351</v>
      </c>
      <c r="I126" s="278">
        <v>72.566666666666677</v>
      </c>
      <c r="J126" s="278">
        <v>74.633333333333354</v>
      </c>
      <c r="K126" s="276">
        <v>70.5</v>
      </c>
      <c r="L126" s="276">
        <v>66.55</v>
      </c>
      <c r="M126" s="276">
        <v>22.6966</v>
      </c>
    </row>
    <row r="127" spans="1:13">
      <c r="A127" s="300">
        <v>118</v>
      </c>
      <c r="B127" s="276" t="s">
        <v>130</v>
      </c>
      <c r="C127" s="276">
        <v>364.2</v>
      </c>
      <c r="D127" s="278">
        <v>363.61666666666662</v>
      </c>
      <c r="E127" s="278">
        <v>358.28333333333325</v>
      </c>
      <c r="F127" s="278">
        <v>352.36666666666662</v>
      </c>
      <c r="G127" s="278">
        <v>347.03333333333325</v>
      </c>
      <c r="H127" s="278">
        <v>369.53333333333325</v>
      </c>
      <c r="I127" s="278">
        <v>374.86666666666662</v>
      </c>
      <c r="J127" s="278">
        <v>380.78333333333325</v>
      </c>
      <c r="K127" s="276">
        <v>368.95</v>
      </c>
      <c r="L127" s="276">
        <v>357.7</v>
      </c>
      <c r="M127" s="276">
        <v>56.665410000000001</v>
      </c>
    </row>
    <row r="128" spans="1:13">
      <c r="A128" s="300">
        <v>119</v>
      </c>
      <c r="B128" s="276" t="s">
        <v>264</v>
      </c>
      <c r="C128" s="276">
        <v>773.7</v>
      </c>
      <c r="D128" s="278">
        <v>779.36666666666667</v>
      </c>
      <c r="E128" s="278">
        <v>763.33333333333337</v>
      </c>
      <c r="F128" s="278">
        <v>752.9666666666667</v>
      </c>
      <c r="G128" s="278">
        <v>736.93333333333339</v>
      </c>
      <c r="H128" s="278">
        <v>789.73333333333335</v>
      </c>
      <c r="I128" s="278">
        <v>805.76666666666665</v>
      </c>
      <c r="J128" s="278">
        <v>816.13333333333333</v>
      </c>
      <c r="K128" s="276">
        <v>795.4</v>
      </c>
      <c r="L128" s="276">
        <v>769</v>
      </c>
      <c r="M128" s="276">
        <v>2.4178500000000001</v>
      </c>
    </row>
    <row r="129" spans="1:13">
      <c r="A129" s="300">
        <v>120</v>
      </c>
      <c r="B129" s="276" t="s">
        <v>131</v>
      </c>
      <c r="C129" s="276">
        <v>2758.25</v>
      </c>
      <c r="D129" s="278">
        <v>2793</v>
      </c>
      <c r="E129" s="278">
        <v>2706.25</v>
      </c>
      <c r="F129" s="278">
        <v>2654.25</v>
      </c>
      <c r="G129" s="278">
        <v>2567.5</v>
      </c>
      <c r="H129" s="278">
        <v>2845</v>
      </c>
      <c r="I129" s="278">
        <v>2931.75</v>
      </c>
      <c r="J129" s="278">
        <v>2983.75</v>
      </c>
      <c r="K129" s="276">
        <v>2879.75</v>
      </c>
      <c r="L129" s="276">
        <v>2741</v>
      </c>
      <c r="M129" s="276">
        <v>24.960730000000002</v>
      </c>
    </row>
    <row r="130" spans="1:13">
      <c r="A130" s="300">
        <v>121</v>
      </c>
      <c r="B130" s="276" t="s">
        <v>133</v>
      </c>
      <c r="C130" s="276">
        <v>1949.35</v>
      </c>
      <c r="D130" s="278">
        <v>1944.8333333333333</v>
      </c>
      <c r="E130" s="278">
        <v>1925.8666666666666</v>
      </c>
      <c r="F130" s="278">
        <v>1902.3833333333332</v>
      </c>
      <c r="G130" s="278">
        <v>1883.4166666666665</v>
      </c>
      <c r="H130" s="278">
        <v>1968.3166666666666</v>
      </c>
      <c r="I130" s="278">
        <v>1987.2833333333333</v>
      </c>
      <c r="J130" s="278">
        <v>2010.7666666666667</v>
      </c>
      <c r="K130" s="276">
        <v>1963.8</v>
      </c>
      <c r="L130" s="276">
        <v>1921.35</v>
      </c>
      <c r="M130" s="276">
        <v>33.716760000000001</v>
      </c>
    </row>
    <row r="131" spans="1:13">
      <c r="A131" s="300">
        <v>122</v>
      </c>
      <c r="B131" s="276" t="s">
        <v>134</v>
      </c>
      <c r="C131" s="276">
        <v>91.3</v>
      </c>
      <c r="D131" s="278">
        <v>90.966666666666654</v>
      </c>
      <c r="E131" s="278">
        <v>89.433333333333309</v>
      </c>
      <c r="F131" s="278">
        <v>87.566666666666649</v>
      </c>
      <c r="G131" s="278">
        <v>86.033333333333303</v>
      </c>
      <c r="H131" s="278">
        <v>92.833333333333314</v>
      </c>
      <c r="I131" s="278">
        <v>94.366666666666646</v>
      </c>
      <c r="J131" s="278">
        <v>96.23333333333332</v>
      </c>
      <c r="K131" s="276">
        <v>92.5</v>
      </c>
      <c r="L131" s="276">
        <v>89.1</v>
      </c>
      <c r="M131" s="276">
        <v>108.49505000000001</v>
      </c>
    </row>
    <row r="132" spans="1:13">
      <c r="A132" s="300">
        <v>123</v>
      </c>
      <c r="B132" s="276" t="s">
        <v>358</v>
      </c>
      <c r="C132" s="276">
        <v>2181.6999999999998</v>
      </c>
      <c r="D132" s="278">
        <v>2178.7166666666667</v>
      </c>
      <c r="E132" s="278">
        <v>2158.9333333333334</v>
      </c>
      <c r="F132" s="278">
        <v>2136.1666666666665</v>
      </c>
      <c r="G132" s="278">
        <v>2116.3833333333332</v>
      </c>
      <c r="H132" s="278">
        <v>2201.4833333333336</v>
      </c>
      <c r="I132" s="278">
        <v>2221.2666666666673</v>
      </c>
      <c r="J132" s="278">
        <v>2244.0333333333338</v>
      </c>
      <c r="K132" s="276">
        <v>2198.5</v>
      </c>
      <c r="L132" s="276">
        <v>2155.9499999999998</v>
      </c>
      <c r="M132" s="276">
        <v>1.6273899999999999</v>
      </c>
    </row>
    <row r="133" spans="1:13">
      <c r="A133" s="300">
        <v>124</v>
      </c>
      <c r="B133" s="276" t="s">
        <v>135</v>
      </c>
      <c r="C133" s="276">
        <v>370.65</v>
      </c>
      <c r="D133" s="278">
        <v>372.4666666666667</v>
      </c>
      <c r="E133" s="278">
        <v>365.18333333333339</v>
      </c>
      <c r="F133" s="278">
        <v>359.7166666666667</v>
      </c>
      <c r="G133" s="278">
        <v>352.43333333333339</v>
      </c>
      <c r="H133" s="278">
        <v>377.93333333333339</v>
      </c>
      <c r="I133" s="278">
        <v>385.2166666666667</v>
      </c>
      <c r="J133" s="278">
        <v>390.68333333333339</v>
      </c>
      <c r="K133" s="276">
        <v>379.75</v>
      </c>
      <c r="L133" s="276">
        <v>367</v>
      </c>
      <c r="M133" s="276">
        <v>54.718429999999998</v>
      </c>
    </row>
    <row r="134" spans="1:13">
      <c r="A134" s="300">
        <v>125</v>
      </c>
      <c r="B134" s="276" t="s">
        <v>136</v>
      </c>
      <c r="C134" s="276">
        <v>1281.55</v>
      </c>
      <c r="D134" s="278">
        <v>1284.1833333333334</v>
      </c>
      <c r="E134" s="278">
        <v>1267.3666666666668</v>
      </c>
      <c r="F134" s="278">
        <v>1253.1833333333334</v>
      </c>
      <c r="G134" s="278">
        <v>1236.3666666666668</v>
      </c>
      <c r="H134" s="278">
        <v>1298.3666666666668</v>
      </c>
      <c r="I134" s="278">
        <v>1315.1833333333334</v>
      </c>
      <c r="J134" s="278">
        <v>1329.3666666666668</v>
      </c>
      <c r="K134" s="276">
        <v>1301</v>
      </c>
      <c r="L134" s="276">
        <v>1270</v>
      </c>
      <c r="M134" s="276">
        <v>103.15248</v>
      </c>
    </row>
    <row r="135" spans="1:13">
      <c r="A135" s="300">
        <v>126</v>
      </c>
      <c r="B135" s="276" t="s">
        <v>266</v>
      </c>
      <c r="C135" s="276">
        <v>3356.4</v>
      </c>
      <c r="D135" s="278">
        <v>3357.5166666666664</v>
      </c>
      <c r="E135" s="278">
        <v>3315.0333333333328</v>
      </c>
      <c r="F135" s="278">
        <v>3273.6666666666665</v>
      </c>
      <c r="G135" s="278">
        <v>3231.1833333333329</v>
      </c>
      <c r="H135" s="278">
        <v>3398.8833333333328</v>
      </c>
      <c r="I135" s="278">
        <v>3441.3666666666663</v>
      </c>
      <c r="J135" s="278">
        <v>3482.7333333333327</v>
      </c>
      <c r="K135" s="276">
        <v>3400</v>
      </c>
      <c r="L135" s="276">
        <v>3316.15</v>
      </c>
      <c r="M135" s="276">
        <v>7.2230499999999997</v>
      </c>
    </row>
    <row r="136" spans="1:13">
      <c r="A136" s="300">
        <v>127</v>
      </c>
      <c r="B136" s="276" t="s">
        <v>265</v>
      </c>
      <c r="C136" s="276">
        <v>2203.65</v>
      </c>
      <c r="D136" s="278">
        <v>2175.2166666666667</v>
      </c>
      <c r="E136" s="278">
        <v>2002.4333333333334</v>
      </c>
      <c r="F136" s="278">
        <v>1801.2166666666667</v>
      </c>
      <c r="G136" s="278">
        <v>1628.4333333333334</v>
      </c>
      <c r="H136" s="278">
        <v>2376.4333333333334</v>
      </c>
      <c r="I136" s="278">
        <v>2549.2166666666672</v>
      </c>
      <c r="J136" s="278">
        <v>2750.4333333333334</v>
      </c>
      <c r="K136" s="276">
        <v>2348</v>
      </c>
      <c r="L136" s="276">
        <v>1974</v>
      </c>
      <c r="M136" s="276">
        <v>34.90757</v>
      </c>
    </row>
    <row r="137" spans="1:13">
      <c r="A137" s="300">
        <v>128</v>
      </c>
      <c r="B137" s="276" t="s">
        <v>137</v>
      </c>
      <c r="C137" s="276">
        <v>972.1</v>
      </c>
      <c r="D137" s="278">
        <v>968.21666666666658</v>
      </c>
      <c r="E137" s="278">
        <v>959.43333333333317</v>
      </c>
      <c r="F137" s="278">
        <v>946.76666666666654</v>
      </c>
      <c r="G137" s="278">
        <v>937.98333333333312</v>
      </c>
      <c r="H137" s="278">
        <v>980.88333333333321</v>
      </c>
      <c r="I137" s="278">
        <v>989.66666666666674</v>
      </c>
      <c r="J137" s="278">
        <v>1002.3333333333333</v>
      </c>
      <c r="K137" s="276">
        <v>977</v>
      </c>
      <c r="L137" s="276">
        <v>955.55</v>
      </c>
      <c r="M137" s="276">
        <v>21.9084</v>
      </c>
    </row>
    <row r="138" spans="1:13">
      <c r="A138" s="300">
        <v>129</v>
      </c>
      <c r="B138" s="276" t="s">
        <v>138</v>
      </c>
      <c r="C138" s="276">
        <v>733.6</v>
      </c>
      <c r="D138" s="278">
        <v>731.36666666666679</v>
      </c>
      <c r="E138" s="278">
        <v>724.78333333333353</v>
      </c>
      <c r="F138" s="278">
        <v>715.9666666666667</v>
      </c>
      <c r="G138" s="278">
        <v>709.38333333333344</v>
      </c>
      <c r="H138" s="278">
        <v>740.18333333333362</v>
      </c>
      <c r="I138" s="278">
        <v>746.76666666666688</v>
      </c>
      <c r="J138" s="278">
        <v>755.58333333333371</v>
      </c>
      <c r="K138" s="276">
        <v>737.95</v>
      </c>
      <c r="L138" s="276">
        <v>722.55</v>
      </c>
      <c r="M138" s="276">
        <v>66.716579999999993</v>
      </c>
    </row>
    <row r="139" spans="1:13">
      <c r="A139" s="300">
        <v>130</v>
      </c>
      <c r="B139" s="276" t="s">
        <v>139</v>
      </c>
      <c r="C139" s="276">
        <v>176.45</v>
      </c>
      <c r="D139" s="278">
        <v>175.98333333333332</v>
      </c>
      <c r="E139" s="278">
        <v>173.86666666666665</v>
      </c>
      <c r="F139" s="278">
        <v>171.28333333333333</v>
      </c>
      <c r="G139" s="278">
        <v>169.16666666666666</v>
      </c>
      <c r="H139" s="278">
        <v>178.56666666666663</v>
      </c>
      <c r="I139" s="278">
        <v>180.68333333333331</v>
      </c>
      <c r="J139" s="278">
        <v>183.26666666666662</v>
      </c>
      <c r="K139" s="276">
        <v>178.1</v>
      </c>
      <c r="L139" s="276">
        <v>173.4</v>
      </c>
      <c r="M139" s="276">
        <v>76.154300000000006</v>
      </c>
    </row>
    <row r="140" spans="1:13">
      <c r="A140" s="300">
        <v>131</v>
      </c>
      <c r="B140" s="276" t="s">
        <v>140</v>
      </c>
      <c r="C140" s="276">
        <v>174.2</v>
      </c>
      <c r="D140" s="278">
        <v>173.61666666666667</v>
      </c>
      <c r="E140" s="278">
        <v>171.43333333333334</v>
      </c>
      <c r="F140" s="278">
        <v>168.66666666666666</v>
      </c>
      <c r="G140" s="278">
        <v>166.48333333333332</v>
      </c>
      <c r="H140" s="278">
        <v>176.38333333333335</v>
      </c>
      <c r="I140" s="278">
        <v>178.56666666666669</v>
      </c>
      <c r="J140" s="278">
        <v>181.33333333333337</v>
      </c>
      <c r="K140" s="276">
        <v>175.8</v>
      </c>
      <c r="L140" s="276">
        <v>170.85</v>
      </c>
      <c r="M140" s="276">
        <v>47.066330000000001</v>
      </c>
    </row>
    <row r="141" spans="1:13">
      <c r="A141" s="300">
        <v>132</v>
      </c>
      <c r="B141" s="276" t="s">
        <v>141</v>
      </c>
      <c r="C141" s="276">
        <v>409.3</v>
      </c>
      <c r="D141" s="278">
        <v>411.8</v>
      </c>
      <c r="E141" s="278">
        <v>404.6</v>
      </c>
      <c r="F141" s="278">
        <v>399.90000000000003</v>
      </c>
      <c r="G141" s="278">
        <v>392.70000000000005</v>
      </c>
      <c r="H141" s="278">
        <v>416.5</v>
      </c>
      <c r="I141" s="278">
        <v>423.69999999999993</v>
      </c>
      <c r="J141" s="278">
        <v>428.4</v>
      </c>
      <c r="K141" s="276">
        <v>419</v>
      </c>
      <c r="L141" s="276">
        <v>407.1</v>
      </c>
      <c r="M141" s="276">
        <v>22.723890000000001</v>
      </c>
    </row>
    <row r="142" spans="1:13">
      <c r="A142" s="300">
        <v>133</v>
      </c>
      <c r="B142" s="276" t="s">
        <v>142</v>
      </c>
      <c r="C142" s="276">
        <v>7559.75</v>
      </c>
      <c r="D142" s="278">
        <v>7609.5</v>
      </c>
      <c r="E142" s="278">
        <v>7492</v>
      </c>
      <c r="F142" s="278">
        <v>7424.25</v>
      </c>
      <c r="G142" s="278">
        <v>7306.75</v>
      </c>
      <c r="H142" s="278">
        <v>7677.25</v>
      </c>
      <c r="I142" s="278">
        <v>7794.75</v>
      </c>
      <c r="J142" s="278">
        <v>7862.5</v>
      </c>
      <c r="K142" s="276">
        <v>7727</v>
      </c>
      <c r="L142" s="276">
        <v>7541.75</v>
      </c>
      <c r="M142" s="276">
        <v>10.78328</v>
      </c>
    </row>
    <row r="143" spans="1:13">
      <c r="A143" s="300">
        <v>134</v>
      </c>
      <c r="B143" s="276" t="s">
        <v>143</v>
      </c>
      <c r="C143" s="276">
        <v>588.45000000000005</v>
      </c>
      <c r="D143" s="278">
        <v>586.63333333333333</v>
      </c>
      <c r="E143" s="278">
        <v>581.26666666666665</v>
      </c>
      <c r="F143" s="278">
        <v>574.08333333333337</v>
      </c>
      <c r="G143" s="278">
        <v>568.7166666666667</v>
      </c>
      <c r="H143" s="278">
        <v>593.81666666666661</v>
      </c>
      <c r="I143" s="278">
        <v>599.18333333333317</v>
      </c>
      <c r="J143" s="278">
        <v>606.36666666666656</v>
      </c>
      <c r="K143" s="276">
        <v>592</v>
      </c>
      <c r="L143" s="276">
        <v>579.45000000000005</v>
      </c>
      <c r="M143" s="276">
        <v>18.32076</v>
      </c>
    </row>
    <row r="144" spans="1:13">
      <c r="A144" s="300">
        <v>135</v>
      </c>
      <c r="B144" s="276" t="s">
        <v>144</v>
      </c>
      <c r="C144" s="276">
        <v>648.25</v>
      </c>
      <c r="D144" s="278">
        <v>651.9</v>
      </c>
      <c r="E144" s="278">
        <v>640.34999999999991</v>
      </c>
      <c r="F144" s="278">
        <v>632.44999999999993</v>
      </c>
      <c r="G144" s="278">
        <v>620.89999999999986</v>
      </c>
      <c r="H144" s="278">
        <v>659.8</v>
      </c>
      <c r="I144" s="278">
        <v>671.34999999999991</v>
      </c>
      <c r="J144" s="278">
        <v>679.25</v>
      </c>
      <c r="K144" s="276">
        <v>663.45</v>
      </c>
      <c r="L144" s="276">
        <v>644</v>
      </c>
      <c r="M144" s="276">
        <v>29.970179999999999</v>
      </c>
    </row>
    <row r="145" spans="1:13">
      <c r="A145" s="300">
        <v>136</v>
      </c>
      <c r="B145" s="276" t="s">
        <v>145</v>
      </c>
      <c r="C145" s="276">
        <v>1042.7</v>
      </c>
      <c r="D145" s="278">
        <v>1041.75</v>
      </c>
      <c r="E145" s="278">
        <v>1027.05</v>
      </c>
      <c r="F145" s="278">
        <v>1011.3999999999999</v>
      </c>
      <c r="G145" s="278">
        <v>996.69999999999982</v>
      </c>
      <c r="H145" s="278">
        <v>1057.4000000000001</v>
      </c>
      <c r="I145" s="278">
        <v>1072.0999999999999</v>
      </c>
      <c r="J145" s="278">
        <v>1087.7500000000002</v>
      </c>
      <c r="K145" s="276">
        <v>1056.45</v>
      </c>
      <c r="L145" s="276">
        <v>1026.0999999999999</v>
      </c>
      <c r="M145" s="276">
        <v>9.5235500000000002</v>
      </c>
    </row>
    <row r="146" spans="1:13">
      <c r="A146" s="300">
        <v>137</v>
      </c>
      <c r="B146" s="276" t="s">
        <v>146</v>
      </c>
      <c r="C146" s="276">
        <v>1476.1</v>
      </c>
      <c r="D146" s="278">
        <v>1465.6499999999999</v>
      </c>
      <c r="E146" s="278">
        <v>1446.4999999999998</v>
      </c>
      <c r="F146" s="278">
        <v>1416.8999999999999</v>
      </c>
      <c r="G146" s="278">
        <v>1397.7499999999998</v>
      </c>
      <c r="H146" s="278">
        <v>1495.2499999999998</v>
      </c>
      <c r="I146" s="278">
        <v>1514.3999999999999</v>
      </c>
      <c r="J146" s="278">
        <v>1543.9999999999998</v>
      </c>
      <c r="K146" s="276">
        <v>1484.8</v>
      </c>
      <c r="L146" s="276">
        <v>1436.05</v>
      </c>
      <c r="M146" s="276">
        <v>18.369800000000001</v>
      </c>
    </row>
    <row r="147" spans="1:13">
      <c r="A147" s="300">
        <v>138</v>
      </c>
      <c r="B147" s="276" t="s">
        <v>147</v>
      </c>
      <c r="C147" s="276">
        <v>157.25</v>
      </c>
      <c r="D147" s="278">
        <v>156.51666666666668</v>
      </c>
      <c r="E147" s="278">
        <v>153.73333333333335</v>
      </c>
      <c r="F147" s="278">
        <v>150.21666666666667</v>
      </c>
      <c r="G147" s="278">
        <v>147.43333333333334</v>
      </c>
      <c r="H147" s="278">
        <v>160.03333333333336</v>
      </c>
      <c r="I147" s="278">
        <v>162.81666666666672</v>
      </c>
      <c r="J147" s="278">
        <v>166.33333333333337</v>
      </c>
      <c r="K147" s="276">
        <v>159.30000000000001</v>
      </c>
      <c r="L147" s="276">
        <v>153</v>
      </c>
      <c r="M147" s="276">
        <v>103.68141</v>
      </c>
    </row>
    <row r="148" spans="1:13">
      <c r="A148" s="300">
        <v>139</v>
      </c>
      <c r="B148" s="276" t="s">
        <v>268</v>
      </c>
      <c r="C148" s="276">
        <v>1372.9</v>
      </c>
      <c r="D148" s="278">
        <v>1371</v>
      </c>
      <c r="E148" s="278">
        <v>1344</v>
      </c>
      <c r="F148" s="278">
        <v>1315.1</v>
      </c>
      <c r="G148" s="278">
        <v>1288.0999999999999</v>
      </c>
      <c r="H148" s="278">
        <v>1399.9</v>
      </c>
      <c r="I148" s="278">
        <v>1426.9</v>
      </c>
      <c r="J148" s="278">
        <v>1455.8000000000002</v>
      </c>
      <c r="K148" s="276">
        <v>1398</v>
      </c>
      <c r="L148" s="276">
        <v>1342.1</v>
      </c>
      <c r="M148" s="276">
        <v>7.0853299999999999</v>
      </c>
    </row>
    <row r="149" spans="1:13">
      <c r="A149" s="300">
        <v>140</v>
      </c>
      <c r="B149" s="276" t="s">
        <v>148</v>
      </c>
      <c r="C149" s="276">
        <v>77571.55</v>
      </c>
      <c r="D149" s="278">
        <v>77537.183333333334</v>
      </c>
      <c r="E149" s="278">
        <v>76884.366666666669</v>
      </c>
      <c r="F149" s="278">
        <v>76197.183333333334</v>
      </c>
      <c r="G149" s="278">
        <v>75544.366666666669</v>
      </c>
      <c r="H149" s="278">
        <v>78224.366666666669</v>
      </c>
      <c r="I149" s="278">
        <v>78877.183333333349</v>
      </c>
      <c r="J149" s="278">
        <v>79564.366666666669</v>
      </c>
      <c r="K149" s="276">
        <v>78190</v>
      </c>
      <c r="L149" s="276">
        <v>76850</v>
      </c>
      <c r="M149" s="276">
        <v>0.34068999999999999</v>
      </c>
    </row>
    <row r="150" spans="1:13">
      <c r="A150" s="300">
        <v>141</v>
      </c>
      <c r="B150" s="276" t="s">
        <v>267</v>
      </c>
      <c r="C150" s="276">
        <v>34.950000000000003</v>
      </c>
      <c r="D150" s="278">
        <v>35.300000000000004</v>
      </c>
      <c r="E150" s="278">
        <v>34.350000000000009</v>
      </c>
      <c r="F150" s="278">
        <v>33.750000000000007</v>
      </c>
      <c r="G150" s="278">
        <v>32.800000000000011</v>
      </c>
      <c r="H150" s="278">
        <v>35.900000000000006</v>
      </c>
      <c r="I150" s="278">
        <v>36.850000000000009</v>
      </c>
      <c r="J150" s="278">
        <v>37.450000000000003</v>
      </c>
      <c r="K150" s="276">
        <v>36.25</v>
      </c>
      <c r="L150" s="276">
        <v>34.700000000000003</v>
      </c>
      <c r="M150" s="276">
        <v>23.239319999999999</v>
      </c>
    </row>
    <row r="151" spans="1:13">
      <c r="A151" s="300">
        <v>142</v>
      </c>
      <c r="B151" s="276" t="s">
        <v>149</v>
      </c>
      <c r="C151" s="276">
        <v>1210.8499999999999</v>
      </c>
      <c r="D151" s="278">
        <v>1213.2166666666665</v>
      </c>
      <c r="E151" s="278">
        <v>1198.133333333333</v>
      </c>
      <c r="F151" s="278">
        <v>1185.4166666666665</v>
      </c>
      <c r="G151" s="278">
        <v>1170.333333333333</v>
      </c>
      <c r="H151" s="278">
        <v>1225.9333333333329</v>
      </c>
      <c r="I151" s="278">
        <v>1241.0166666666664</v>
      </c>
      <c r="J151" s="278">
        <v>1253.7333333333329</v>
      </c>
      <c r="K151" s="276">
        <v>1228.3</v>
      </c>
      <c r="L151" s="276">
        <v>1200.5</v>
      </c>
      <c r="M151" s="276">
        <v>9.2754700000000003</v>
      </c>
    </row>
    <row r="152" spans="1:13">
      <c r="A152" s="300">
        <v>143</v>
      </c>
      <c r="B152" s="276" t="s">
        <v>3161</v>
      </c>
      <c r="C152" s="276">
        <v>306.89999999999998</v>
      </c>
      <c r="D152" s="278">
        <v>309.21666666666664</v>
      </c>
      <c r="E152" s="278">
        <v>302.43333333333328</v>
      </c>
      <c r="F152" s="278">
        <v>297.96666666666664</v>
      </c>
      <c r="G152" s="278">
        <v>291.18333333333328</v>
      </c>
      <c r="H152" s="278">
        <v>313.68333333333328</v>
      </c>
      <c r="I152" s="278">
        <v>320.4666666666667</v>
      </c>
      <c r="J152" s="278">
        <v>324.93333333333328</v>
      </c>
      <c r="K152" s="276">
        <v>316</v>
      </c>
      <c r="L152" s="276">
        <v>304.75</v>
      </c>
      <c r="M152" s="276">
        <v>6.7218799999999996</v>
      </c>
    </row>
    <row r="153" spans="1:13">
      <c r="A153" s="300">
        <v>144</v>
      </c>
      <c r="B153" s="276" t="s">
        <v>269</v>
      </c>
      <c r="C153" s="276">
        <v>947.5</v>
      </c>
      <c r="D153" s="278">
        <v>944.83333333333337</v>
      </c>
      <c r="E153" s="278">
        <v>936.66666666666674</v>
      </c>
      <c r="F153" s="278">
        <v>925.83333333333337</v>
      </c>
      <c r="G153" s="278">
        <v>917.66666666666674</v>
      </c>
      <c r="H153" s="278">
        <v>955.66666666666674</v>
      </c>
      <c r="I153" s="278">
        <v>963.83333333333348</v>
      </c>
      <c r="J153" s="278">
        <v>974.66666666666674</v>
      </c>
      <c r="K153" s="276">
        <v>953</v>
      </c>
      <c r="L153" s="276">
        <v>934</v>
      </c>
      <c r="M153" s="276">
        <v>1.93686</v>
      </c>
    </row>
    <row r="154" spans="1:13">
      <c r="A154" s="300">
        <v>145</v>
      </c>
      <c r="B154" s="276" t="s">
        <v>150</v>
      </c>
      <c r="C154" s="276">
        <v>43.7</v>
      </c>
      <c r="D154" s="278">
        <v>43.25</v>
      </c>
      <c r="E154" s="278">
        <v>42.55</v>
      </c>
      <c r="F154" s="278">
        <v>41.4</v>
      </c>
      <c r="G154" s="278">
        <v>40.699999999999996</v>
      </c>
      <c r="H154" s="278">
        <v>44.4</v>
      </c>
      <c r="I154" s="278">
        <v>45.1</v>
      </c>
      <c r="J154" s="278">
        <v>46.25</v>
      </c>
      <c r="K154" s="276">
        <v>43.95</v>
      </c>
      <c r="L154" s="276">
        <v>42.1</v>
      </c>
      <c r="M154" s="276">
        <v>205.12034</v>
      </c>
    </row>
    <row r="155" spans="1:13">
      <c r="A155" s="300">
        <v>146</v>
      </c>
      <c r="B155" s="276" t="s">
        <v>261</v>
      </c>
      <c r="C155" s="276">
        <v>4644.25</v>
      </c>
      <c r="D155" s="278">
        <v>4624.833333333333</v>
      </c>
      <c r="E155" s="278">
        <v>4577.0666666666657</v>
      </c>
      <c r="F155" s="278">
        <v>4509.8833333333323</v>
      </c>
      <c r="G155" s="278">
        <v>4462.116666666665</v>
      </c>
      <c r="H155" s="278">
        <v>4692.0166666666664</v>
      </c>
      <c r="I155" s="278">
        <v>4739.7833333333347</v>
      </c>
      <c r="J155" s="278">
        <v>4806.9666666666672</v>
      </c>
      <c r="K155" s="276">
        <v>4672.6000000000004</v>
      </c>
      <c r="L155" s="276">
        <v>4557.6499999999996</v>
      </c>
      <c r="M155" s="276">
        <v>4.7880599999999998</v>
      </c>
    </row>
    <row r="156" spans="1:13">
      <c r="A156" s="300">
        <v>147</v>
      </c>
      <c r="B156" s="276" t="s">
        <v>153</v>
      </c>
      <c r="C156" s="276">
        <v>18362.75</v>
      </c>
      <c r="D156" s="278">
        <v>18373.25</v>
      </c>
      <c r="E156" s="278">
        <v>18147.5</v>
      </c>
      <c r="F156" s="278">
        <v>17932.25</v>
      </c>
      <c r="G156" s="278">
        <v>17706.5</v>
      </c>
      <c r="H156" s="278">
        <v>18588.5</v>
      </c>
      <c r="I156" s="278">
        <v>18814.25</v>
      </c>
      <c r="J156" s="278">
        <v>19029.5</v>
      </c>
      <c r="K156" s="276">
        <v>18599</v>
      </c>
      <c r="L156" s="276">
        <v>18158</v>
      </c>
      <c r="M156" s="276">
        <v>2.4979</v>
      </c>
    </row>
    <row r="157" spans="1:13">
      <c r="A157" s="300">
        <v>148</v>
      </c>
      <c r="B157" s="276" t="s">
        <v>270</v>
      </c>
      <c r="C157" s="276">
        <v>22.6</v>
      </c>
      <c r="D157" s="278">
        <v>22.75</v>
      </c>
      <c r="E157" s="278">
        <v>22.35</v>
      </c>
      <c r="F157" s="278">
        <v>22.1</v>
      </c>
      <c r="G157" s="278">
        <v>21.700000000000003</v>
      </c>
      <c r="H157" s="278">
        <v>23</v>
      </c>
      <c r="I157" s="278">
        <v>23.4</v>
      </c>
      <c r="J157" s="278">
        <v>23.65</v>
      </c>
      <c r="K157" s="276">
        <v>23.15</v>
      </c>
      <c r="L157" s="276">
        <v>22.5</v>
      </c>
      <c r="M157" s="276">
        <v>97.620829999999998</v>
      </c>
    </row>
    <row r="158" spans="1:13">
      <c r="A158" s="300">
        <v>149</v>
      </c>
      <c r="B158" s="276" t="s">
        <v>155</v>
      </c>
      <c r="C158" s="276">
        <v>115.7</v>
      </c>
      <c r="D158" s="278">
        <v>115.05</v>
      </c>
      <c r="E158" s="278">
        <v>113.89999999999999</v>
      </c>
      <c r="F158" s="278">
        <v>112.1</v>
      </c>
      <c r="G158" s="278">
        <v>110.94999999999999</v>
      </c>
      <c r="H158" s="278">
        <v>116.85</v>
      </c>
      <c r="I158" s="278">
        <v>118</v>
      </c>
      <c r="J158" s="278">
        <v>119.8</v>
      </c>
      <c r="K158" s="276">
        <v>116.2</v>
      </c>
      <c r="L158" s="276">
        <v>113.25</v>
      </c>
      <c r="M158" s="276">
        <v>89.180899999999994</v>
      </c>
    </row>
    <row r="159" spans="1:13">
      <c r="A159" s="300">
        <v>150</v>
      </c>
      <c r="B159" s="276" t="s">
        <v>156</v>
      </c>
      <c r="C159" s="276">
        <v>103.75</v>
      </c>
      <c r="D159" s="278">
        <v>103.8</v>
      </c>
      <c r="E159" s="278">
        <v>102.8</v>
      </c>
      <c r="F159" s="278">
        <v>101.85</v>
      </c>
      <c r="G159" s="278">
        <v>100.85</v>
      </c>
      <c r="H159" s="278">
        <v>104.75</v>
      </c>
      <c r="I159" s="278">
        <v>105.75</v>
      </c>
      <c r="J159" s="278">
        <v>106.7</v>
      </c>
      <c r="K159" s="276">
        <v>104.8</v>
      </c>
      <c r="L159" s="276">
        <v>102.85</v>
      </c>
      <c r="M159" s="276">
        <v>335.96568000000002</v>
      </c>
    </row>
    <row r="160" spans="1:13">
      <c r="A160" s="300">
        <v>151</v>
      </c>
      <c r="B160" s="276" t="s">
        <v>271</v>
      </c>
      <c r="C160" s="276">
        <v>541.35</v>
      </c>
      <c r="D160" s="278">
        <v>543.23333333333323</v>
      </c>
      <c r="E160" s="278">
        <v>530.46666666666647</v>
      </c>
      <c r="F160" s="278">
        <v>519.58333333333326</v>
      </c>
      <c r="G160" s="278">
        <v>506.81666666666649</v>
      </c>
      <c r="H160" s="278">
        <v>554.11666666666645</v>
      </c>
      <c r="I160" s="278">
        <v>566.8833333333331</v>
      </c>
      <c r="J160" s="278">
        <v>577.76666666666642</v>
      </c>
      <c r="K160" s="276">
        <v>556</v>
      </c>
      <c r="L160" s="276">
        <v>532.35</v>
      </c>
      <c r="M160" s="276">
        <v>8.2784899999999997</v>
      </c>
    </row>
    <row r="161" spans="1:13">
      <c r="A161" s="300">
        <v>152</v>
      </c>
      <c r="B161" s="276" t="s">
        <v>272</v>
      </c>
      <c r="C161" s="276">
        <v>3167.6</v>
      </c>
      <c r="D161" s="278">
        <v>3155.4500000000003</v>
      </c>
      <c r="E161" s="278">
        <v>3118.5500000000006</v>
      </c>
      <c r="F161" s="278">
        <v>3069.5000000000005</v>
      </c>
      <c r="G161" s="278">
        <v>3032.6000000000008</v>
      </c>
      <c r="H161" s="278">
        <v>3204.5000000000005</v>
      </c>
      <c r="I161" s="278">
        <v>3241.4</v>
      </c>
      <c r="J161" s="278">
        <v>3290.4500000000003</v>
      </c>
      <c r="K161" s="276">
        <v>3192.35</v>
      </c>
      <c r="L161" s="276">
        <v>3106.4</v>
      </c>
      <c r="M161" s="276">
        <v>1.1415500000000001</v>
      </c>
    </row>
    <row r="162" spans="1:13">
      <c r="A162" s="300">
        <v>153</v>
      </c>
      <c r="B162" s="276" t="s">
        <v>157</v>
      </c>
      <c r="C162" s="276">
        <v>109.15</v>
      </c>
      <c r="D162" s="278">
        <v>110.53333333333335</v>
      </c>
      <c r="E162" s="278">
        <v>106.66666666666669</v>
      </c>
      <c r="F162" s="278">
        <v>104.18333333333334</v>
      </c>
      <c r="G162" s="278">
        <v>100.31666666666668</v>
      </c>
      <c r="H162" s="278">
        <v>113.01666666666669</v>
      </c>
      <c r="I162" s="278">
        <v>116.88333333333334</v>
      </c>
      <c r="J162" s="278">
        <v>119.3666666666667</v>
      </c>
      <c r="K162" s="276">
        <v>114.4</v>
      </c>
      <c r="L162" s="276">
        <v>108.05</v>
      </c>
      <c r="M162" s="276">
        <v>24.4053</v>
      </c>
    </row>
    <row r="163" spans="1:13">
      <c r="A163" s="300">
        <v>154</v>
      </c>
      <c r="B163" s="276" t="s">
        <v>158</v>
      </c>
      <c r="C163" s="276">
        <v>99</v>
      </c>
      <c r="D163" s="278">
        <v>99.816666666666677</v>
      </c>
      <c r="E163" s="278">
        <v>97.333333333333357</v>
      </c>
      <c r="F163" s="278">
        <v>95.666666666666686</v>
      </c>
      <c r="G163" s="278">
        <v>93.183333333333366</v>
      </c>
      <c r="H163" s="278">
        <v>101.48333333333335</v>
      </c>
      <c r="I163" s="278">
        <v>103.96666666666667</v>
      </c>
      <c r="J163" s="278">
        <v>105.63333333333334</v>
      </c>
      <c r="K163" s="276">
        <v>102.3</v>
      </c>
      <c r="L163" s="276">
        <v>98.15</v>
      </c>
      <c r="M163" s="276">
        <v>364.80527000000001</v>
      </c>
    </row>
    <row r="164" spans="1:13">
      <c r="A164" s="300">
        <v>155</v>
      </c>
      <c r="B164" s="276" t="s">
        <v>159</v>
      </c>
      <c r="C164" s="276">
        <v>28217.5</v>
      </c>
      <c r="D164" s="278">
        <v>27858.183333333334</v>
      </c>
      <c r="E164" s="278">
        <v>27316.366666666669</v>
      </c>
      <c r="F164" s="278">
        <v>26415.233333333334</v>
      </c>
      <c r="G164" s="278">
        <v>25873.416666666668</v>
      </c>
      <c r="H164" s="278">
        <v>28759.316666666669</v>
      </c>
      <c r="I164" s="278">
        <v>29301.133333333335</v>
      </c>
      <c r="J164" s="278">
        <v>30202.26666666667</v>
      </c>
      <c r="K164" s="276">
        <v>28400</v>
      </c>
      <c r="L164" s="276">
        <v>26957.05</v>
      </c>
      <c r="M164" s="276">
        <v>2.3275800000000002</v>
      </c>
    </row>
    <row r="165" spans="1:13">
      <c r="A165" s="300">
        <v>156</v>
      </c>
      <c r="B165" s="276" t="s">
        <v>160</v>
      </c>
      <c r="C165" s="276">
        <v>1445.15</v>
      </c>
      <c r="D165" s="278">
        <v>1442.05</v>
      </c>
      <c r="E165" s="278">
        <v>1421.1</v>
      </c>
      <c r="F165" s="278">
        <v>1397.05</v>
      </c>
      <c r="G165" s="278">
        <v>1376.1</v>
      </c>
      <c r="H165" s="278">
        <v>1466.1</v>
      </c>
      <c r="I165" s="278">
        <v>1487.0500000000002</v>
      </c>
      <c r="J165" s="278">
        <v>1511.1</v>
      </c>
      <c r="K165" s="276">
        <v>1463</v>
      </c>
      <c r="L165" s="276">
        <v>1418</v>
      </c>
      <c r="M165" s="276">
        <v>12.599909999999999</v>
      </c>
    </row>
    <row r="166" spans="1:13">
      <c r="A166" s="300">
        <v>157</v>
      </c>
      <c r="B166" s="276" t="s">
        <v>161</v>
      </c>
      <c r="C166" s="276">
        <v>257.7</v>
      </c>
      <c r="D166" s="278">
        <v>258.2833333333333</v>
      </c>
      <c r="E166" s="278">
        <v>254.61666666666662</v>
      </c>
      <c r="F166" s="278">
        <v>251.5333333333333</v>
      </c>
      <c r="G166" s="278">
        <v>247.86666666666662</v>
      </c>
      <c r="H166" s="278">
        <v>261.36666666666662</v>
      </c>
      <c r="I166" s="278">
        <v>265.03333333333336</v>
      </c>
      <c r="J166" s="278">
        <v>268.11666666666662</v>
      </c>
      <c r="K166" s="276">
        <v>261.95</v>
      </c>
      <c r="L166" s="276">
        <v>255.2</v>
      </c>
      <c r="M166" s="276">
        <v>71.333539999999999</v>
      </c>
    </row>
    <row r="167" spans="1:13">
      <c r="A167" s="300">
        <v>158</v>
      </c>
      <c r="B167" s="276" t="s">
        <v>162</v>
      </c>
      <c r="C167" s="276">
        <v>117.5</v>
      </c>
      <c r="D167" s="278">
        <v>117.51666666666667</v>
      </c>
      <c r="E167" s="278">
        <v>115.63333333333333</v>
      </c>
      <c r="F167" s="278">
        <v>113.76666666666667</v>
      </c>
      <c r="G167" s="278">
        <v>111.88333333333333</v>
      </c>
      <c r="H167" s="278">
        <v>119.38333333333333</v>
      </c>
      <c r="I167" s="278">
        <v>121.26666666666668</v>
      </c>
      <c r="J167" s="278">
        <v>123.13333333333333</v>
      </c>
      <c r="K167" s="276">
        <v>119.4</v>
      </c>
      <c r="L167" s="276">
        <v>115.65</v>
      </c>
      <c r="M167" s="276">
        <v>78.957599999999999</v>
      </c>
    </row>
    <row r="168" spans="1:13">
      <c r="A168" s="300">
        <v>159</v>
      </c>
      <c r="B168" s="276" t="s">
        <v>275</v>
      </c>
      <c r="C168" s="276">
        <v>5198.8999999999996</v>
      </c>
      <c r="D168" s="278">
        <v>5217.9333333333334</v>
      </c>
      <c r="E168" s="278">
        <v>5155.9666666666672</v>
      </c>
      <c r="F168" s="278">
        <v>5113.0333333333338</v>
      </c>
      <c r="G168" s="278">
        <v>5051.0666666666675</v>
      </c>
      <c r="H168" s="278">
        <v>5260.8666666666668</v>
      </c>
      <c r="I168" s="278">
        <v>5322.8333333333321</v>
      </c>
      <c r="J168" s="278">
        <v>5365.7666666666664</v>
      </c>
      <c r="K168" s="276">
        <v>5279.9</v>
      </c>
      <c r="L168" s="276">
        <v>5175</v>
      </c>
      <c r="M168" s="276">
        <v>0.77717000000000003</v>
      </c>
    </row>
    <row r="169" spans="1:13">
      <c r="A169" s="300">
        <v>160</v>
      </c>
      <c r="B169" s="276" t="s">
        <v>277</v>
      </c>
      <c r="C169" s="276">
        <v>10998.05</v>
      </c>
      <c r="D169" s="278">
        <v>11068.300000000001</v>
      </c>
      <c r="E169" s="278">
        <v>10907.600000000002</v>
      </c>
      <c r="F169" s="278">
        <v>10817.150000000001</v>
      </c>
      <c r="G169" s="278">
        <v>10656.450000000003</v>
      </c>
      <c r="H169" s="278">
        <v>11158.750000000002</v>
      </c>
      <c r="I169" s="278">
        <v>11319.450000000003</v>
      </c>
      <c r="J169" s="278">
        <v>11409.900000000001</v>
      </c>
      <c r="K169" s="276">
        <v>11229</v>
      </c>
      <c r="L169" s="276">
        <v>10977.85</v>
      </c>
      <c r="M169" s="276">
        <v>5.851E-2</v>
      </c>
    </row>
    <row r="170" spans="1:13">
      <c r="A170" s="300">
        <v>161</v>
      </c>
      <c r="B170" s="276" t="s">
        <v>163</v>
      </c>
      <c r="C170" s="276">
        <v>1731.8</v>
      </c>
      <c r="D170" s="278">
        <v>1703.0833333333333</v>
      </c>
      <c r="E170" s="278">
        <v>1663.2166666666665</v>
      </c>
      <c r="F170" s="278">
        <v>1594.6333333333332</v>
      </c>
      <c r="G170" s="278">
        <v>1554.7666666666664</v>
      </c>
      <c r="H170" s="278">
        <v>1771.6666666666665</v>
      </c>
      <c r="I170" s="278">
        <v>1811.5333333333333</v>
      </c>
      <c r="J170" s="278">
        <v>1880.1166666666666</v>
      </c>
      <c r="K170" s="276">
        <v>1742.95</v>
      </c>
      <c r="L170" s="276">
        <v>1634.5</v>
      </c>
      <c r="M170" s="276">
        <v>70.572509999999994</v>
      </c>
    </row>
    <row r="171" spans="1:13">
      <c r="A171" s="300">
        <v>162</v>
      </c>
      <c r="B171" s="276" t="s">
        <v>273</v>
      </c>
      <c r="C171" s="276">
        <v>2292.15</v>
      </c>
      <c r="D171" s="278">
        <v>2293.0499999999997</v>
      </c>
      <c r="E171" s="278">
        <v>2226.0999999999995</v>
      </c>
      <c r="F171" s="278">
        <v>2160.0499999999997</v>
      </c>
      <c r="G171" s="278">
        <v>2093.0999999999995</v>
      </c>
      <c r="H171" s="278">
        <v>2359.0999999999995</v>
      </c>
      <c r="I171" s="278">
        <v>2426.0499999999993</v>
      </c>
      <c r="J171" s="278">
        <v>2492.0999999999995</v>
      </c>
      <c r="K171" s="276">
        <v>2360</v>
      </c>
      <c r="L171" s="276">
        <v>2227</v>
      </c>
      <c r="M171" s="276">
        <v>13.45227</v>
      </c>
    </row>
    <row r="172" spans="1:13">
      <c r="A172" s="300">
        <v>163</v>
      </c>
      <c r="B172" s="276" t="s">
        <v>164</v>
      </c>
      <c r="C172" s="276">
        <v>36.549999999999997</v>
      </c>
      <c r="D172" s="278">
        <v>36.449999999999996</v>
      </c>
      <c r="E172" s="278">
        <v>35.749999999999993</v>
      </c>
      <c r="F172" s="278">
        <v>34.949999999999996</v>
      </c>
      <c r="G172" s="278">
        <v>34.249999999999993</v>
      </c>
      <c r="H172" s="278">
        <v>37.249999999999993</v>
      </c>
      <c r="I172" s="278">
        <v>37.949999999999996</v>
      </c>
      <c r="J172" s="278">
        <v>38.749999999999993</v>
      </c>
      <c r="K172" s="276">
        <v>37.15</v>
      </c>
      <c r="L172" s="276">
        <v>35.65</v>
      </c>
      <c r="M172" s="276">
        <v>639.79156</v>
      </c>
    </row>
    <row r="173" spans="1:13">
      <c r="A173" s="300">
        <v>164</v>
      </c>
      <c r="B173" s="276" t="s">
        <v>274</v>
      </c>
      <c r="C173" s="276">
        <v>366.75</v>
      </c>
      <c r="D173" s="278">
        <v>368.36666666666662</v>
      </c>
      <c r="E173" s="278">
        <v>361.33333333333326</v>
      </c>
      <c r="F173" s="278">
        <v>355.91666666666663</v>
      </c>
      <c r="G173" s="278">
        <v>348.88333333333327</v>
      </c>
      <c r="H173" s="278">
        <v>373.78333333333325</v>
      </c>
      <c r="I173" s="278">
        <v>380.81666666666666</v>
      </c>
      <c r="J173" s="278">
        <v>386.23333333333323</v>
      </c>
      <c r="K173" s="276">
        <v>375.4</v>
      </c>
      <c r="L173" s="276">
        <v>362.95</v>
      </c>
      <c r="M173" s="276">
        <v>1.7770699999999999</v>
      </c>
    </row>
    <row r="174" spans="1:13">
      <c r="A174" s="300">
        <v>165</v>
      </c>
      <c r="B174" s="276" t="s">
        <v>491</v>
      </c>
      <c r="C174" s="276">
        <v>1041.25</v>
      </c>
      <c r="D174" s="278">
        <v>1042.45</v>
      </c>
      <c r="E174" s="278">
        <v>1029.9000000000001</v>
      </c>
      <c r="F174" s="278">
        <v>1018.55</v>
      </c>
      <c r="G174" s="278">
        <v>1006</v>
      </c>
      <c r="H174" s="278">
        <v>1053.8000000000002</v>
      </c>
      <c r="I174" s="278">
        <v>1066.3499999999999</v>
      </c>
      <c r="J174" s="278">
        <v>1077.7000000000003</v>
      </c>
      <c r="K174" s="276">
        <v>1055</v>
      </c>
      <c r="L174" s="276">
        <v>1031.0999999999999</v>
      </c>
      <c r="M174" s="276">
        <v>2.0525099999999998</v>
      </c>
    </row>
    <row r="175" spans="1:13">
      <c r="A175" s="300">
        <v>166</v>
      </c>
      <c r="B175" s="276" t="s">
        <v>165</v>
      </c>
      <c r="C175" s="276">
        <v>193.9</v>
      </c>
      <c r="D175" s="278">
        <v>193.58333333333334</v>
      </c>
      <c r="E175" s="278">
        <v>192.36666666666667</v>
      </c>
      <c r="F175" s="278">
        <v>190.83333333333334</v>
      </c>
      <c r="G175" s="278">
        <v>189.61666666666667</v>
      </c>
      <c r="H175" s="278">
        <v>195.11666666666667</v>
      </c>
      <c r="I175" s="278">
        <v>196.33333333333331</v>
      </c>
      <c r="J175" s="278">
        <v>197.86666666666667</v>
      </c>
      <c r="K175" s="276">
        <v>194.8</v>
      </c>
      <c r="L175" s="276">
        <v>192.05</v>
      </c>
      <c r="M175" s="276">
        <v>114.24589</v>
      </c>
    </row>
    <row r="176" spans="1:13">
      <c r="A176" s="300">
        <v>167</v>
      </c>
      <c r="B176" s="276" t="s">
        <v>276</v>
      </c>
      <c r="C176" s="276">
        <v>274.7</v>
      </c>
      <c r="D176" s="278">
        <v>275.89999999999998</v>
      </c>
      <c r="E176" s="278">
        <v>271.89999999999998</v>
      </c>
      <c r="F176" s="278">
        <v>269.10000000000002</v>
      </c>
      <c r="G176" s="278">
        <v>265.10000000000002</v>
      </c>
      <c r="H176" s="278">
        <v>278.69999999999993</v>
      </c>
      <c r="I176" s="278">
        <v>282.69999999999993</v>
      </c>
      <c r="J176" s="278">
        <v>285.49999999999989</v>
      </c>
      <c r="K176" s="276">
        <v>279.89999999999998</v>
      </c>
      <c r="L176" s="276">
        <v>273.10000000000002</v>
      </c>
      <c r="M176" s="276">
        <v>2.8730000000000002</v>
      </c>
    </row>
    <row r="177" spans="1:13">
      <c r="A177" s="300">
        <v>168</v>
      </c>
      <c r="B177" s="276" t="s">
        <v>278</v>
      </c>
      <c r="C177" s="276">
        <v>477.35</v>
      </c>
      <c r="D177" s="278">
        <v>480.05</v>
      </c>
      <c r="E177" s="278">
        <v>473.3</v>
      </c>
      <c r="F177" s="278">
        <v>469.25</v>
      </c>
      <c r="G177" s="278">
        <v>462.5</v>
      </c>
      <c r="H177" s="278">
        <v>484.1</v>
      </c>
      <c r="I177" s="278">
        <v>490.85</v>
      </c>
      <c r="J177" s="278">
        <v>494.90000000000003</v>
      </c>
      <c r="K177" s="276">
        <v>486.8</v>
      </c>
      <c r="L177" s="276">
        <v>476</v>
      </c>
      <c r="M177" s="276">
        <v>0.92129000000000005</v>
      </c>
    </row>
    <row r="178" spans="1:13">
      <c r="A178" s="300">
        <v>169</v>
      </c>
      <c r="B178" s="276" t="s">
        <v>279</v>
      </c>
      <c r="C178" s="276">
        <v>490.7</v>
      </c>
      <c r="D178" s="278">
        <v>487.63333333333338</v>
      </c>
      <c r="E178" s="278">
        <v>480.31666666666678</v>
      </c>
      <c r="F178" s="278">
        <v>469.93333333333339</v>
      </c>
      <c r="G178" s="278">
        <v>462.61666666666679</v>
      </c>
      <c r="H178" s="278">
        <v>498.01666666666677</v>
      </c>
      <c r="I178" s="278">
        <v>505.33333333333337</v>
      </c>
      <c r="J178" s="278">
        <v>515.7166666666667</v>
      </c>
      <c r="K178" s="276">
        <v>494.95</v>
      </c>
      <c r="L178" s="276">
        <v>477.25</v>
      </c>
      <c r="M178" s="276">
        <v>2.6123799999999999</v>
      </c>
    </row>
    <row r="179" spans="1:13">
      <c r="A179" s="300">
        <v>170</v>
      </c>
      <c r="B179" s="276" t="s">
        <v>167</v>
      </c>
      <c r="C179" s="276">
        <v>842.45</v>
      </c>
      <c r="D179" s="278">
        <v>841.88333333333333</v>
      </c>
      <c r="E179" s="278">
        <v>835.66666666666663</v>
      </c>
      <c r="F179" s="278">
        <v>828.88333333333333</v>
      </c>
      <c r="G179" s="278">
        <v>822.66666666666663</v>
      </c>
      <c r="H179" s="278">
        <v>848.66666666666663</v>
      </c>
      <c r="I179" s="278">
        <v>854.88333333333333</v>
      </c>
      <c r="J179" s="278">
        <v>861.66666666666663</v>
      </c>
      <c r="K179" s="276">
        <v>848.1</v>
      </c>
      <c r="L179" s="276">
        <v>835.1</v>
      </c>
      <c r="M179" s="276">
        <v>5.89642</v>
      </c>
    </row>
    <row r="180" spans="1:13">
      <c r="A180" s="300">
        <v>171</v>
      </c>
      <c r="B180" s="276" t="s">
        <v>168</v>
      </c>
      <c r="C180" s="276">
        <v>227.65</v>
      </c>
      <c r="D180" s="278">
        <v>230.13333333333335</v>
      </c>
      <c r="E180" s="278">
        <v>223.31666666666672</v>
      </c>
      <c r="F180" s="278">
        <v>218.98333333333338</v>
      </c>
      <c r="G180" s="278">
        <v>212.16666666666674</v>
      </c>
      <c r="H180" s="278">
        <v>234.4666666666667</v>
      </c>
      <c r="I180" s="278">
        <v>241.28333333333336</v>
      </c>
      <c r="J180" s="278">
        <v>245.61666666666667</v>
      </c>
      <c r="K180" s="276">
        <v>236.95</v>
      </c>
      <c r="L180" s="276">
        <v>225.8</v>
      </c>
      <c r="M180" s="276">
        <v>234.02280999999999</v>
      </c>
    </row>
    <row r="181" spans="1:13">
      <c r="A181" s="300">
        <v>172</v>
      </c>
      <c r="B181" s="276" t="s">
        <v>169</v>
      </c>
      <c r="C181" s="276">
        <v>137.75</v>
      </c>
      <c r="D181" s="278">
        <v>137.20000000000002</v>
      </c>
      <c r="E181" s="278">
        <v>135.40000000000003</v>
      </c>
      <c r="F181" s="278">
        <v>133.05000000000001</v>
      </c>
      <c r="G181" s="278">
        <v>131.25000000000003</v>
      </c>
      <c r="H181" s="278">
        <v>139.55000000000004</v>
      </c>
      <c r="I181" s="278">
        <v>141.35000000000005</v>
      </c>
      <c r="J181" s="278">
        <v>143.70000000000005</v>
      </c>
      <c r="K181" s="276">
        <v>139</v>
      </c>
      <c r="L181" s="276">
        <v>134.85</v>
      </c>
      <c r="M181" s="276">
        <v>79.693659999999994</v>
      </c>
    </row>
    <row r="182" spans="1:13">
      <c r="A182" s="300">
        <v>173</v>
      </c>
      <c r="B182" s="276" t="s">
        <v>170</v>
      </c>
      <c r="C182" s="276">
        <v>1991.55</v>
      </c>
      <c r="D182" s="278">
        <v>1987.1499999999999</v>
      </c>
      <c r="E182" s="278">
        <v>1969.3999999999996</v>
      </c>
      <c r="F182" s="278">
        <v>1947.2499999999998</v>
      </c>
      <c r="G182" s="278">
        <v>1929.4999999999995</v>
      </c>
      <c r="H182" s="278">
        <v>2009.2999999999997</v>
      </c>
      <c r="I182" s="278">
        <v>2027.0500000000002</v>
      </c>
      <c r="J182" s="278">
        <v>2049.1999999999998</v>
      </c>
      <c r="K182" s="276">
        <v>2004.9</v>
      </c>
      <c r="L182" s="276">
        <v>1965</v>
      </c>
      <c r="M182" s="276">
        <v>85.222149999999999</v>
      </c>
    </row>
    <row r="183" spans="1:13">
      <c r="A183" s="300">
        <v>174</v>
      </c>
      <c r="B183" s="276" t="s">
        <v>171</v>
      </c>
      <c r="C183" s="276">
        <v>57.8</v>
      </c>
      <c r="D183" s="278">
        <v>57.5</v>
      </c>
      <c r="E183" s="278">
        <v>56.65</v>
      </c>
      <c r="F183" s="278">
        <v>55.5</v>
      </c>
      <c r="G183" s="278">
        <v>54.65</v>
      </c>
      <c r="H183" s="278">
        <v>58.65</v>
      </c>
      <c r="I183" s="278">
        <v>59.499999999999993</v>
      </c>
      <c r="J183" s="278">
        <v>60.65</v>
      </c>
      <c r="K183" s="276">
        <v>58.35</v>
      </c>
      <c r="L183" s="276">
        <v>56.35</v>
      </c>
      <c r="M183" s="276">
        <v>511.51400999999998</v>
      </c>
    </row>
    <row r="184" spans="1:13">
      <c r="A184" s="300">
        <v>175</v>
      </c>
      <c r="B184" s="276" t="s">
        <v>3523</v>
      </c>
      <c r="C184" s="276">
        <v>840.35</v>
      </c>
      <c r="D184" s="278">
        <v>841.48333333333323</v>
      </c>
      <c r="E184" s="278">
        <v>832.96666666666647</v>
      </c>
      <c r="F184" s="278">
        <v>825.58333333333326</v>
      </c>
      <c r="G184" s="278">
        <v>817.06666666666649</v>
      </c>
      <c r="H184" s="278">
        <v>848.86666666666645</v>
      </c>
      <c r="I184" s="278">
        <v>857.3833333333331</v>
      </c>
      <c r="J184" s="278">
        <v>864.76666666666642</v>
      </c>
      <c r="K184" s="276">
        <v>850</v>
      </c>
      <c r="L184" s="276">
        <v>834.1</v>
      </c>
      <c r="M184" s="276">
        <v>8.6794600000000006</v>
      </c>
    </row>
    <row r="185" spans="1:13">
      <c r="A185" s="300">
        <v>176</v>
      </c>
      <c r="B185" s="276" t="s">
        <v>280</v>
      </c>
      <c r="C185" s="276">
        <v>857.15</v>
      </c>
      <c r="D185" s="278">
        <v>857.98333333333323</v>
      </c>
      <c r="E185" s="278">
        <v>851.96666666666647</v>
      </c>
      <c r="F185" s="278">
        <v>846.78333333333319</v>
      </c>
      <c r="G185" s="278">
        <v>840.76666666666642</v>
      </c>
      <c r="H185" s="278">
        <v>863.16666666666652</v>
      </c>
      <c r="I185" s="278">
        <v>869.18333333333317</v>
      </c>
      <c r="J185" s="278">
        <v>874.36666666666656</v>
      </c>
      <c r="K185" s="276">
        <v>864</v>
      </c>
      <c r="L185" s="276">
        <v>852.8</v>
      </c>
      <c r="M185" s="276">
        <v>14.69894</v>
      </c>
    </row>
    <row r="186" spans="1:13">
      <c r="A186" s="300">
        <v>177</v>
      </c>
      <c r="B186" s="276" t="s">
        <v>172</v>
      </c>
      <c r="C186" s="276">
        <v>271.45</v>
      </c>
      <c r="D186" s="278">
        <v>269.46666666666664</v>
      </c>
      <c r="E186" s="278">
        <v>266.98333333333329</v>
      </c>
      <c r="F186" s="278">
        <v>262.51666666666665</v>
      </c>
      <c r="G186" s="278">
        <v>260.0333333333333</v>
      </c>
      <c r="H186" s="278">
        <v>273.93333333333328</v>
      </c>
      <c r="I186" s="278">
        <v>276.41666666666663</v>
      </c>
      <c r="J186" s="278">
        <v>280.88333333333327</v>
      </c>
      <c r="K186" s="276">
        <v>271.95</v>
      </c>
      <c r="L186" s="276">
        <v>265</v>
      </c>
      <c r="M186" s="276">
        <v>298.16205000000002</v>
      </c>
    </row>
    <row r="187" spans="1:13">
      <c r="A187" s="300">
        <v>178</v>
      </c>
      <c r="B187" s="276" t="s">
        <v>173</v>
      </c>
      <c r="C187" s="276">
        <v>24574.400000000001</v>
      </c>
      <c r="D187" s="278">
        <v>24536.083333333332</v>
      </c>
      <c r="E187" s="278">
        <v>24340.116666666665</v>
      </c>
      <c r="F187" s="278">
        <v>24105.833333333332</v>
      </c>
      <c r="G187" s="278">
        <v>23909.866666666665</v>
      </c>
      <c r="H187" s="278">
        <v>24770.366666666665</v>
      </c>
      <c r="I187" s="278">
        <v>24966.333333333332</v>
      </c>
      <c r="J187" s="278">
        <v>25200.616666666665</v>
      </c>
      <c r="K187" s="276">
        <v>24732.05</v>
      </c>
      <c r="L187" s="276">
        <v>24301.8</v>
      </c>
      <c r="M187" s="276">
        <v>1.06488</v>
      </c>
    </row>
    <row r="188" spans="1:13">
      <c r="A188" s="300">
        <v>179</v>
      </c>
      <c r="B188" s="276" t="s">
        <v>174</v>
      </c>
      <c r="C188" s="276">
        <v>1539</v>
      </c>
      <c r="D188" s="278">
        <v>1539.5166666666667</v>
      </c>
      <c r="E188" s="278">
        <v>1522.0333333333333</v>
      </c>
      <c r="F188" s="278">
        <v>1505.0666666666666</v>
      </c>
      <c r="G188" s="278">
        <v>1487.5833333333333</v>
      </c>
      <c r="H188" s="278">
        <v>1556.4833333333333</v>
      </c>
      <c r="I188" s="278">
        <v>1573.9666666666665</v>
      </c>
      <c r="J188" s="278">
        <v>1590.9333333333334</v>
      </c>
      <c r="K188" s="276">
        <v>1557</v>
      </c>
      <c r="L188" s="276">
        <v>1522.55</v>
      </c>
      <c r="M188" s="276">
        <v>4.1316699999999997</v>
      </c>
    </row>
    <row r="189" spans="1:13">
      <c r="A189" s="300">
        <v>180</v>
      </c>
      <c r="B189" s="276" t="s">
        <v>175</v>
      </c>
      <c r="C189" s="276">
        <v>5559.3</v>
      </c>
      <c r="D189" s="278">
        <v>5557.3833333333341</v>
      </c>
      <c r="E189" s="278">
        <v>5500.1166666666686</v>
      </c>
      <c r="F189" s="278">
        <v>5440.9333333333343</v>
      </c>
      <c r="G189" s="278">
        <v>5383.6666666666688</v>
      </c>
      <c r="H189" s="278">
        <v>5616.5666666666684</v>
      </c>
      <c r="I189" s="278">
        <v>5673.833333333333</v>
      </c>
      <c r="J189" s="278">
        <v>5733.0166666666682</v>
      </c>
      <c r="K189" s="276">
        <v>5614.65</v>
      </c>
      <c r="L189" s="276">
        <v>5498.2</v>
      </c>
      <c r="M189" s="276">
        <v>3.43302</v>
      </c>
    </row>
    <row r="190" spans="1:13">
      <c r="A190" s="300">
        <v>181</v>
      </c>
      <c r="B190" s="276" t="s">
        <v>176</v>
      </c>
      <c r="C190" s="276">
        <v>1027.8</v>
      </c>
      <c r="D190" s="278">
        <v>1035.1833333333334</v>
      </c>
      <c r="E190" s="278">
        <v>1008.6666666666667</v>
      </c>
      <c r="F190" s="278">
        <v>989.5333333333333</v>
      </c>
      <c r="G190" s="278">
        <v>963.01666666666665</v>
      </c>
      <c r="H190" s="278">
        <v>1054.3166666666668</v>
      </c>
      <c r="I190" s="278">
        <v>1080.8333333333333</v>
      </c>
      <c r="J190" s="278">
        <v>1099.9666666666669</v>
      </c>
      <c r="K190" s="276">
        <v>1061.7</v>
      </c>
      <c r="L190" s="276">
        <v>1016.05</v>
      </c>
      <c r="M190" s="276">
        <v>34.548769999999998</v>
      </c>
    </row>
    <row r="191" spans="1:13">
      <c r="A191" s="300">
        <v>182</v>
      </c>
      <c r="B191" s="276" t="s">
        <v>178</v>
      </c>
      <c r="C191" s="276">
        <v>575</v>
      </c>
      <c r="D191" s="278">
        <v>573.30000000000007</v>
      </c>
      <c r="E191" s="278">
        <v>569.70000000000016</v>
      </c>
      <c r="F191" s="278">
        <v>564.40000000000009</v>
      </c>
      <c r="G191" s="278">
        <v>560.80000000000018</v>
      </c>
      <c r="H191" s="278">
        <v>578.60000000000014</v>
      </c>
      <c r="I191" s="278">
        <v>582.20000000000005</v>
      </c>
      <c r="J191" s="278">
        <v>587.50000000000011</v>
      </c>
      <c r="K191" s="276">
        <v>576.9</v>
      </c>
      <c r="L191" s="276">
        <v>568</v>
      </c>
      <c r="M191" s="276">
        <v>49.406869999999998</v>
      </c>
    </row>
    <row r="192" spans="1:13">
      <c r="A192" s="300">
        <v>183</v>
      </c>
      <c r="B192" s="276" t="s">
        <v>179</v>
      </c>
      <c r="C192" s="276">
        <v>483.9</v>
      </c>
      <c r="D192" s="278">
        <v>487.33333333333331</v>
      </c>
      <c r="E192" s="278">
        <v>475.26666666666665</v>
      </c>
      <c r="F192" s="278">
        <v>466.63333333333333</v>
      </c>
      <c r="G192" s="278">
        <v>454.56666666666666</v>
      </c>
      <c r="H192" s="278">
        <v>495.96666666666664</v>
      </c>
      <c r="I192" s="278">
        <v>508.03333333333336</v>
      </c>
      <c r="J192" s="278">
        <v>516.66666666666663</v>
      </c>
      <c r="K192" s="276">
        <v>499.4</v>
      </c>
      <c r="L192" s="276">
        <v>478.7</v>
      </c>
      <c r="M192" s="276">
        <v>30.093240000000002</v>
      </c>
    </row>
    <row r="193" spans="1:13">
      <c r="A193" s="300">
        <v>184</v>
      </c>
      <c r="B193" s="276" t="s">
        <v>282</v>
      </c>
      <c r="C193" s="276">
        <v>608</v>
      </c>
      <c r="D193" s="278">
        <v>612.66666666666663</v>
      </c>
      <c r="E193" s="278">
        <v>601.33333333333326</v>
      </c>
      <c r="F193" s="278">
        <v>594.66666666666663</v>
      </c>
      <c r="G193" s="278">
        <v>583.33333333333326</v>
      </c>
      <c r="H193" s="278">
        <v>619.33333333333326</v>
      </c>
      <c r="I193" s="278">
        <v>630.66666666666652</v>
      </c>
      <c r="J193" s="278">
        <v>637.33333333333326</v>
      </c>
      <c r="K193" s="276">
        <v>624</v>
      </c>
      <c r="L193" s="276">
        <v>606</v>
      </c>
      <c r="M193" s="276">
        <v>3.6442399999999999</v>
      </c>
    </row>
    <row r="194" spans="1:13">
      <c r="A194" s="300">
        <v>185</v>
      </c>
      <c r="B194" s="276" t="s">
        <v>3464</v>
      </c>
      <c r="C194" s="276">
        <v>573.54999999999995</v>
      </c>
      <c r="D194" s="278">
        <v>574.31666666666661</v>
      </c>
      <c r="E194" s="278">
        <v>566.73333333333323</v>
      </c>
      <c r="F194" s="278">
        <v>559.91666666666663</v>
      </c>
      <c r="G194" s="278">
        <v>552.33333333333326</v>
      </c>
      <c r="H194" s="278">
        <v>581.13333333333321</v>
      </c>
      <c r="I194" s="278">
        <v>588.7166666666667</v>
      </c>
      <c r="J194" s="278">
        <v>595.53333333333319</v>
      </c>
      <c r="K194" s="276">
        <v>581.9</v>
      </c>
      <c r="L194" s="276">
        <v>567.5</v>
      </c>
      <c r="M194" s="276">
        <v>50.685650000000003</v>
      </c>
    </row>
    <row r="195" spans="1:13">
      <c r="A195" s="300">
        <v>186</v>
      </c>
      <c r="B195" s="276" t="s">
        <v>183</v>
      </c>
      <c r="C195" s="276">
        <v>180.55</v>
      </c>
      <c r="D195" s="278">
        <v>179.56666666666669</v>
      </c>
      <c r="E195" s="278">
        <v>177.63333333333338</v>
      </c>
      <c r="F195" s="278">
        <v>174.7166666666667</v>
      </c>
      <c r="G195" s="278">
        <v>172.78333333333339</v>
      </c>
      <c r="H195" s="278">
        <v>182.48333333333338</v>
      </c>
      <c r="I195" s="278">
        <v>184.41666666666671</v>
      </c>
      <c r="J195" s="278">
        <v>187.33333333333337</v>
      </c>
      <c r="K195" s="276">
        <v>181.5</v>
      </c>
      <c r="L195" s="276">
        <v>176.65</v>
      </c>
      <c r="M195" s="276">
        <v>460.65197000000001</v>
      </c>
    </row>
    <row r="196" spans="1:13">
      <c r="A196" s="300">
        <v>187</v>
      </c>
      <c r="B196" s="276" t="s">
        <v>185</v>
      </c>
      <c r="C196" s="276">
        <v>76.05</v>
      </c>
      <c r="D196" s="278">
        <v>75.38333333333334</v>
      </c>
      <c r="E196" s="278">
        <v>74.316666666666677</v>
      </c>
      <c r="F196" s="278">
        <v>72.583333333333343</v>
      </c>
      <c r="G196" s="278">
        <v>71.51666666666668</v>
      </c>
      <c r="H196" s="278">
        <v>77.116666666666674</v>
      </c>
      <c r="I196" s="278">
        <v>78.183333333333337</v>
      </c>
      <c r="J196" s="278">
        <v>79.916666666666671</v>
      </c>
      <c r="K196" s="276">
        <v>76.45</v>
      </c>
      <c r="L196" s="276">
        <v>73.650000000000006</v>
      </c>
      <c r="M196" s="276">
        <v>498.91455999999999</v>
      </c>
    </row>
    <row r="197" spans="1:13">
      <c r="A197" s="300">
        <v>188</v>
      </c>
      <c r="B197" s="267" t="s">
        <v>186</v>
      </c>
      <c r="C197" s="267">
        <v>631.25</v>
      </c>
      <c r="D197" s="307">
        <v>633.36666666666667</v>
      </c>
      <c r="E197" s="307">
        <v>625.88333333333333</v>
      </c>
      <c r="F197" s="307">
        <v>620.51666666666665</v>
      </c>
      <c r="G197" s="307">
        <v>613.0333333333333</v>
      </c>
      <c r="H197" s="307">
        <v>638.73333333333335</v>
      </c>
      <c r="I197" s="307">
        <v>646.2166666666667</v>
      </c>
      <c r="J197" s="307">
        <v>651.58333333333337</v>
      </c>
      <c r="K197" s="267">
        <v>640.85</v>
      </c>
      <c r="L197" s="267">
        <v>628</v>
      </c>
      <c r="M197" s="267">
        <v>253.51506000000001</v>
      </c>
    </row>
    <row r="198" spans="1:13">
      <c r="A198" s="300">
        <v>189</v>
      </c>
      <c r="B198" s="267" t="s">
        <v>187</v>
      </c>
      <c r="C198" s="267">
        <v>2861</v>
      </c>
      <c r="D198" s="307">
        <v>2868.4</v>
      </c>
      <c r="E198" s="307">
        <v>2838.8</v>
      </c>
      <c r="F198" s="307">
        <v>2816.6</v>
      </c>
      <c r="G198" s="307">
        <v>2787</v>
      </c>
      <c r="H198" s="307">
        <v>2890.6000000000004</v>
      </c>
      <c r="I198" s="307">
        <v>2920.2</v>
      </c>
      <c r="J198" s="307">
        <v>2942.4000000000005</v>
      </c>
      <c r="K198" s="267">
        <v>2898</v>
      </c>
      <c r="L198" s="267">
        <v>2846.2</v>
      </c>
      <c r="M198" s="267">
        <v>60.766919999999999</v>
      </c>
    </row>
    <row r="199" spans="1:13">
      <c r="A199" s="300">
        <v>190</v>
      </c>
      <c r="B199" s="267" t="s">
        <v>188</v>
      </c>
      <c r="C199" s="267">
        <v>933.8</v>
      </c>
      <c r="D199" s="307">
        <v>936.36666666666667</v>
      </c>
      <c r="E199" s="307">
        <v>925.73333333333335</v>
      </c>
      <c r="F199" s="307">
        <v>917.66666666666663</v>
      </c>
      <c r="G199" s="307">
        <v>907.0333333333333</v>
      </c>
      <c r="H199" s="307">
        <v>944.43333333333339</v>
      </c>
      <c r="I199" s="307">
        <v>955.06666666666683</v>
      </c>
      <c r="J199" s="307">
        <v>963.13333333333344</v>
      </c>
      <c r="K199" s="267">
        <v>947</v>
      </c>
      <c r="L199" s="267">
        <v>928.3</v>
      </c>
      <c r="M199" s="267">
        <v>55.639789999999998</v>
      </c>
    </row>
    <row r="200" spans="1:13">
      <c r="A200" s="300">
        <v>191</v>
      </c>
      <c r="B200" s="267" t="s">
        <v>189</v>
      </c>
      <c r="C200" s="267">
        <v>1519.35</v>
      </c>
      <c r="D200" s="307">
        <v>1513.8166666666666</v>
      </c>
      <c r="E200" s="307">
        <v>1502.6333333333332</v>
      </c>
      <c r="F200" s="307">
        <v>1485.9166666666665</v>
      </c>
      <c r="G200" s="307">
        <v>1474.7333333333331</v>
      </c>
      <c r="H200" s="307">
        <v>1530.5333333333333</v>
      </c>
      <c r="I200" s="307">
        <v>1541.7166666666667</v>
      </c>
      <c r="J200" s="307">
        <v>1558.4333333333334</v>
      </c>
      <c r="K200" s="267">
        <v>1525</v>
      </c>
      <c r="L200" s="267">
        <v>1497.1</v>
      </c>
      <c r="M200" s="267">
        <v>32.998249999999999</v>
      </c>
    </row>
    <row r="201" spans="1:13">
      <c r="A201" s="300">
        <v>192</v>
      </c>
      <c r="B201" s="267" t="s">
        <v>190</v>
      </c>
      <c r="C201" s="267">
        <v>2779.1</v>
      </c>
      <c r="D201" s="307">
        <v>2771.15</v>
      </c>
      <c r="E201" s="307">
        <v>2727.3</v>
      </c>
      <c r="F201" s="307">
        <v>2675.5</v>
      </c>
      <c r="G201" s="307">
        <v>2631.65</v>
      </c>
      <c r="H201" s="307">
        <v>2822.9500000000003</v>
      </c>
      <c r="I201" s="307">
        <v>2866.7999999999997</v>
      </c>
      <c r="J201" s="307">
        <v>2918.6000000000004</v>
      </c>
      <c r="K201" s="267">
        <v>2815</v>
      </c>
      <c r="L201" s="267">
        <v>2719.35</v>
      </c>
      <c r="M201" s="267">
        <v>5.2488299999999999</v>
      </c>
    </row>
    <row r="202" spans="1:13">
      <c r="A202" s="300">
        <v>193</v>
      </c>
      <c r="B202" s="267" t="s">
        <v>191</v>
      </c>
      <c r="C202" s="267">
        <v>329.9</v>
      </c>
      <c r="D202" s="307">
        <v>327.83333333333331</v>
      </c>
      <c r="E202" s="307">
        <v>325.11666666666662</v>
      </c>
      <c r="F202" s="307">
        <v>320.33333333333331</v>
      </c>
      <c r="G202" s="307">
        <v>317.61666666666662</v>
      </c>
      <c r="H202" s="307">
        <v>332.61666666666662</v>
      </c>
      <c r="I202" s="307">
        <v>335.33333333333331</v>
      </c>
      <c r="J202" s="307">
        <v>340.11666666666662</v>
      </c>
      <c r="K202" s="267">
        <v>330.55</v>
      </c>
      <c r="L202" s="267">
        <v>323.05</v>
      </c>
      <c r="M202" s="267">
        <v>15.52562</v>
      </c>
    </row>
    <row r="203" spans="1:13">
      <c r="A203" s="300">
        <v>194</v>
      </c>
      <c r="B203" s="267" t="s">
        <v>550</v>
      </c>
      <c r="C203" s="267">
        <v>698.45</v>
      </c>
      <c r="D203" s="307">
        <v>701.08333333333337</v>
      </c>
      <c r="E203" s="307">
        <v>692.86666666666679</v>
      </c>
      <c r="F203" s="307">
        <v>687.28333333333342</v>
      </c>
      <c r="G203" s="307">
        <v>679.06666666666683</v>
      </c>
      <c r="H203" s="307">
        <v>706.66666666666674</v>
      </c>
      <c r="I203" s="307">
        <v>714.88333333333321</v>
      </c>
      <c r="J203" s="307">
        <v>720.4666666666667</v>
      </c>
      <c r="K203" s="267">
        <v>709.3</v>
      </c>
      <c r="L203" s="267">
        <v>695.5</v>
      </c>
      <c r="M203" s="267">
        <v>6.4119400000000004</v>
      </c>
    </row>
    <row r="204" spans="1:13">
      <c r="A204" s="300">
        <v>195</v>
      </c>
      <c r="B204" s="267" t="s">
        <v>192</v>
      </c>
      <c r="C204" s="267">
        <v>489.1</v>
      </c>
      <c r="D204" s="307">
        <v>488.88333333333338</v>
      </c>
      <c r="E204" s="307">
        <v>483.01666666666677</v>
      </c>
      <c r="F204" s="307">
        <v>476.93333333333339</v>
      </c>
      <c r="G204" s="307">
        <v>471.06666666666678</v>
      </c>
      <c r="H204" s="307">
        <v>494.96666666666675</v>
      </c>
      <c r="I204" s="307">
        <v>500.83333333333343</v>
      </c>
      <c r="J204" s="307">
        <v>506.91666666666674</v>
      </c>
      <c r="K204" s="267">
        <v>494.75</v>
      </c>
      <c r="L204" s="267">
        <v>482.8</v>
      </c>
      <c r="M204" s="267">
        <v>17.738479999999999</v>
      </c>
    </row>
    <row r="205" spans="1:13">
      <c r="A205" s="300">
        <v>196</v>
      </c>
      <c r="B205" s="267" t="s">
        <v>193</v>
      </c>
      <c r="C205" s="267">
        <v>1137.55</v>
      </c>
      <c r="D205" s="307">
        <v>1141.4166666666667</v>
      </c>
      <c r="E205" s="307">
        <v>1119.8333333333335</v>
      </c>
      <c r="F205" s="307">
        <v>1102.1166666666668</v>
      </c>
      <c r="G205" s="307">
        <v>1080.5333333333335</v>
      </c>
      <c r="H205" s="307">
        <v>1159.1333333333334</v>
      </c>
      <c r="I205" s="307">
        <v>1180.7166666666669</v>
      </c>
      <c r="J205" s="307">
        <v>1198.4333333333334</v>
      </c>
      <c r="K205" s="267">
        <v>1163</v>
      </c>
      <c r="L205" s="267">
        <v>1123.7</v>
      </c>
      <c r="M205" s="267">
        <v>6.4419300000000002</v>
      </c>
    </row>
    <row r="206" spans="1:13">
      <c r="A206" s="300">
        <v>197</v>
      </c>
      <c r="B206" s="267" t="s">
        <v>195</v>
      </c>
      <c r="C206" s="267">
        <v>5152.5</v>
      </c>
      <c r="D206" s="307">
        <v>5160.5</v>
      </c>
      <c r="E206" s="307">
        <v>5107</v>
      </c>
      <c r="F206" s="307">
        <v>5061.5</v>
      </c>
      <c r="G206" s="307">
        <v>5008</v>
      </c>
      <c r="H206" s="307">
        <v>5206</v>
      </c>
      <c r="I206" s="307">
        <v>5259.5</v>
      </c>
      <c r="J206" s="307">
        <v>5305</v>
      </c>
      <c r="K206" s="267">
        <v>5214</v>
      </c>
      <c r="L206" s="267">
        <v>5115</v>
      </c>
      <c r="M206" s="267">
        <v>5.49221</v>
      </c>
    </row>
    <row r="207" spans="1:13">
      <c r="A207" s="300">
        <v>198</v>
      </c>
      <c r="B207" s="267" t="s">
        <v>196</v>
      </c>
      <c r="C207" s="267">
        <v>31.1</v>
      </c>
      <c r="D207" s="307">
        <v>31.25</v>
      </c>
      <c r="E207" s="307">
        <v>30.65</v>
      </c>
      <c r="F207" s="307">
        <v>30.2</v>
      </c>
      <c r="G207" s="307">
        <v>29.599999999999998</v>
      </c>
      <c r="H207" s="307">
        <v>31.7</v>
      </c>
      <c r="I207" s="307">
        <v>32.299999999999997</v>
      </c>
      <c r="J207" s="307">
        <v>32.75</v>
      </c>
      <c r="K207" s="267">
        <v>31.85</v>
      </c>
      <c r="L207" s="267">
        <v>30.8</v>
      </c>
      <c r="M207" s="267">
        <v>67.487099999999998</v>
      </c>
    </row>
    <row r="208" spans="1:13">
      <c r="A208" s="300">
        <v>199</v>
      </c>
      <c r="B208" s="267" t="s">
        <v>197</v>
      </c>
      <c r="C208" s="267">
        <v>460.3</v>
      </c>
      <c r="D208" s="307">
        <v>458.76666666666665</v>
      </c>
      <c r="E208" s="307">
        <v>455.5333333333333</v>
      </c>
      <c r="F208" s="307">
        <v>450.76666666666665</v>
      </c>
      <c r="G208" s="307">
        <v>447.5333333333333</v>
      </c>
      <c r="H208" s="307">
        <v>463.5333333333333</v>
      </c>
      <c r="I208" s="307">
        <v>466.76666666666665</v>
      </c>
      <c r="J208" s="307">
        <v>471.5333333333333</v>
      </c>
      <c r="K208" s="267">
        <v>462</v>
      </c>
      <c r="L208" s="267">
        <v>454</v>
      </c>
      <c r="M208" s="267">
        <v>54.024639999999998</v>
      </c>
    </row>
    <row r="209" spans="1:13">
      <c r="A209" s="300">
        <v>200</v>
      </c>
      <c r="B209" s="267" t="s">
        <v>563</v>
      </c>
      <c r="C209" s="267">
        <v>969.05</v>
      </c>
      <c r="D209" s="307">
        <v>970.7833333333333</v>
      </c>
      <c r="E209" s="307">
        <v>949.56666666666661</v>
      </c>
      <c r="F209" s="307">
        <v>930.08333333333326</v>
      </c>
      <c r="G209" s="307">
        <v>908.86666666666656</v>
      </c>
      <c r="H209" s="307">
        <v>990.26666666666665</v>
      </c>
      <c r="I209" s="307">
        <v>1011.4833333333333</v>
      </c>
      <c r="J209" s="307">
        <v>1030.9666666666667</v>
      </c>
      <c r="K209" s="267">
        <v>992</v>
      </c>
      <c r="L209" s="267">
        <v>951.3</v>
      </c>
      <c r="M209" s="267">
        <v>2.30905</v>
      </c>
    </row>
    <row r="210" spans="1:13">
      <c r="A210" s="300">
        <v>201</v>
      </c>
      <c r="B210" s="267" t="s">
        <v>284</v>
      </c>
      <c r="C210" s="267">
        <v>193</v>
      </c>
      <c r="D210" s="307">
        <v>192.54999999999998</v>
      </c>
      <c r="E210" s="307">
        <v>189.89999999999998</v>
      </c>
      <c r="F210" s="307">
        <v>186.79999999999998</v>
      </c>
      <c r="G210" s="307">
        <v>184.14999999999998</v>
      </c>
      <c r="H210" s="307">
        <v>195.64999999999998</v>
      </c>
      <c r="I210" s="307">
        <v>198.3</v>
      </c>
      <c r="J210" s="307">
        <v>201.39999999999998</v>
      </c>
      <c r="K210" s="267">
        <v>195.2</v>
      </c>
      <c r="L210" s="267">
        <v>189.45</v>
      </c>
      <c r="M210" s="267">
        <v>6.3049099999999996</v>
      </c>
    </row>
    <row r="211" spans="1:13">
      <c r="A211" s="300">
        <v>202</v>
      </c>
      <c r="B211" s="267" t="s">
        <v>199</v>
      </c>
      <c r="C211" s="267">
        <v>828.8</v>
      </c>
      <c r="D211" s="307">
        <v>828.26666666666677</v>
      </c>
      <c r="E211" s="307">
        <v>819.53333333333353</v>
      </c>
      <c r="F211" s="307">
        <v>810.26666666666677</v>
      </c>
      <c r="G211" s="307">
        <v>801.53333333333353</v>
      </c>
      <c r="H211" s="307">
        <v>837.53333333333353</v>
      </c>
      <c r="I211" s="307">
        <v>846.26666666666688</v>
      </c>
      <c r="J211" s="307">
        <v>855.53333333333353</v>
      </c>
      <c r="K211" s="267">
        <v>837</v>
      </c>
      <c r="L211" s="267">
        <v>819</v>
      </c>
      <c r="M211" s="267">
        <v>34.057879999999997</v>
      </c>
    </row>
    <row r="212" spans="1:13">
      <c r="A212" s="300">
        <v>203</v>
      </c>
      <c r="B212" s="267" t="s">
        <v>569</v>
      </c>
      <c r="C212" s="267">
        <v>2260.9499999999998</v>
      </c>
      <c r="D212" s="307">
        <v>2250.4333333333329</v>
      </c>
      <c r="E212" s="307">
        <v>2170.6166666666659</v>
      </c>
      <c r="F212" s="307">
        <v>2080.2833333333328</v>
      </c>
      <c r="G212" s="307">
        <v>2000.4666666666658</v>
      </c>
      <c r="H212" s="307">
        <v>2340.766666666666</v>
      </c>
      <c r="I212" s="307">
        <v>2420.5833333333326</v>
      </c>
      <c r="J212" s="307">
        <v>2510.9166666666661</v>
      </c>
      <c r="K212" s="267">
        <v>2330.25</v>
      </c>
      <c r="L212" s="267">
        <v>2160.1</v>
      </c>
      <c r="M212" s="267">
        <v>3.8019099999999999</v>
      </c>
    </row>
    <row r="213" spans="1:13">
      <c r="A213" s="300">
        <v>204</v>
      </c>
      <c r="B213" s="267" t="s">
        <v>200</v>
      </c>
      <c r="C213" s="267">
        <v>363.55</v>
      </c>
      <c r="D213" s="307">
        <v>362.2833333333333</v>
      </c>
      <c r="E213" s="307">
        <v>358.76666666666659</v>
      </c>
      <c r="F213" s="307">
        <v>353.98333333333329</v>
      </c>
      <c r="G213" s="307">
        <v>350.46666666666658</v>
      </c>
      <c r="H213" s="307">
        <v>367.06666666666661</v>
      </c>
      <c r="I213" s="307">
        <v>370.58333333333326</v>
      </c>
      <c r="J213" s="307">
        <v>375.36666666666662</v>
      </c>
      <c r="K213" s="267">
        <v>365.8</v>
      </c>
      <c r="L213" s="267">
        <v>357.5</v>
      </c>
      <c r="M213" s="267">
        <v>173.98080999999999</v>
      </c>
    </row>
    <row r="214" spans="1:13">
      <c r="A214" s="300">
        <v>205</v>
      </c>
      <c r="B214" s="267" t="s">
        <v>202</v>
      </c>
      <c r="C214" s="267">
        <v>225.25</v>
      </c>
      <c r="D214" s="307">
        <v>224.30000000000004</v>
      </c>
      <c r="E214" s="307">
        <v>217.75000000000009</v>
      </c>
      <c r="F214" s="307">
        <v>210.25000000000006</v>
      </c>
      <c r="G214" s="307">
        <v>203.7000000000001</v>
      </c>
      <c r="H214" s="307">
        <v>231.80000000000007</v>
      </c>
      <c r="I214" s="307">
        <v>238.35000000000002</v>
      </c>
      <c r="J214" s="307">
        <v>245.85000000000005</v>
      </c>
      <c r="K214" s="267">
        <v>230.85</v>
      </c>
      <c r="L214" s="267">
        <v>216.8</v>
      </c>
      <c r="M214" s="267">
        <v>236.82246000000001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E26" sqref="E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35"/>
      <c r="B1" s="635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44186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32" t="s">
        <v>16</v>
      </c>
      <c r="B9" s="633" t="s">
        <v>18</v>
      </c>
      <c r="C9" s="631" t="s">
        <v>19</v>
      </c>
      <c r="D9" s="631" t="s">
        <v>20</v>
      </c>
      <c r="E9" s="631" t="s">
        <v>21</v>
      </c>
      <c r="F9" s="631"/>
      <c r="G9" s="631"/>
      <c r="H9" s="631" t="s">
        <v>22</v>
      </c>
      <c r="I9" s="631"/>
      <c r="J9" s="631"/>
      <c r="K9" s="273"/>
      <c r="L9" s="280"/>
      <c r="M9" s="281"/>
    </row>
    <row r="10" spans="1:15" ht="42.75" customHeight="1">
      <c r="A10" s="627"/>
      <c r="B10" s="629"/>
      <c r="C10" s="634" t="s">
        <v>23</v>
      </c>
      <c r="D10" s="634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21980.400000000001</v>
      </c>
      <c r="D11" s="278">
        <v>22222.799999999999</v>
      </c>
      <c r="E11" s="278">
        <v>21557.599999999999</v>
      </c>
      <c r="F11" s="278">
        <v>21134.799999999999</v>
      </c>
      <c r="G11" s="278">
        <v>20469.599999999999</v>
      </c>
      <c r="H11" s="278">
        <v>22645.599999999999</v>
      </c>
      <c r="I11" s="278">
        <v>23310.800000000003</v>
      </c>
      <c r="J11" s="278">
        <v>23733.599999999999</v>
      </c>
      <c r="K11" s="276">
        <v>22888</v>
      </c>
      <c r="L11" s="276">
        <v>21800</v>
      </c>
      <c r="M11" s="276">
        <v>9.2460000000000001E-2</v>
      </c>
    </row>
    <row r="12" spans="1:15" ht="12" customHeight="1">
      <c r="A12" s="267">
        <v>2</v>
      </c>
      <c r="B12" s="276" t="s">
        <v>802</v>
      </c>
      <c r="C12" s="277">
        <v>1218.2</v>
      </c>
      <c r="D12" s="278">
        <v>1232.0833333333333</v>
      </c>
      <c r="E12" s="278">
        <v>1191.2166666666665</v>
      </c>
      <c r="F12" s="278">
        <v>1164.2333333333331</v>
      </c>
      <c r="G12" s="278">
        <v>1123.3666666666663</v>
      </c>
      <c r="H12" s="278">
        <v>1259.0666666666666</v>
      </c>
      <c r="I12" s="278">
        <v>1299.9333333333334</v>
      </c>
      <c r="J12" s="278">
        <v>1326.9166666666667</v>
      </c>
      <c r="K12" s="276">
        <v>1272.95</v>
      </c>
      <c r="L12" s="276">
        <v>1205.0999999999999</v>
      </c>
      <c r="M12" s="276">
        <v>9.0328300000000006</v>
      </c>
    </row>
    <row r="13" spans="1:15" ht="12" customHeight="1">
      <c r="A13" s="267">
        <v>3</v>
      </c>
      <c r="B13" s="276" t="s">
        <v>294</v>
      </c>
      <c r="C13" s="277">
        <v>1688.35</v>
      </c>
      <c r="D13" s="278">
        <v>1670.2833333333335</v>
      </c>
      <c r="E13" s="278">
        <v>1620.666666666667</v>
      </c>
      <c r="F13" s="278">
        <v>1552.9833333333333</v>
      </c>
      <c r="G13" s="278">
        <v>1503.3666666666668</v>
      </c>
      <c r="H13" s="278">
        <v>1737.9666666666672</v>
      </c>
      <c r="I13" s="278">
        <v>1787.5833333333335</v>
      </c>
      <c r="J13" s="278">
        <v>1855.2666666666673</v>
      </c>
      <c r="K13" s="276">
        <v>1719.9</v>
      </c>
      <c r="L13" s="276">
        <v>1602.6</v>
      </c>
      <c r="M13" s="276">
        <v>1.41517</v>
      </c>
    </row>
    <row r="14" spans="1:15" ht="12" customHeight="1">
      <c r="A14" s="267">
        <v>4</v>
      </c>
      <c r="B14" s="276" t="s">
        <v>3119</v>
      </c>
      <c r="C14" s="277">
        <v>1246.95</v>
      </c>
      <c r="D14" s="278">
        <v>1236</v>
      </c>
      <c r="E14" s="278">
        <v>1212</v>
      </c>
      <c r="F14" s="278">
        <v>1177.05</v>
      </c>
      <c r="G14" s="278">
        <v>1153.05</v>
      </c>
      <c r="H14" s="278">
        <v>1270.95</v>
      </c>
      <c r="I14" s="278">
        <v>1294.95</v>
      </c>
      <c r="J14" s="278">
        <v>1329.9</v>
      </c>
      <c r="K14" s="276">
        <v>1260</v>
      </c>
      <c r="L14" s="276">
        <v>1201.05</v>
      </c>
      <c r="M14" s="276">
        <v>3.7827299999999999</v>
      </c>
    </row>
    <row r="15" spans="1:15" ht="12" customHeight="1">
      <c r="A15" s="267">
        <v>5</v>
      </c>
      <c r="B15" s="276" t="s">
        <v>295</v>
      </c>
      <c r="C15" s="277">
        <v>16178.1</v>
      </c>
      <c r="D15" s="278">
        <v>16118.699999999999</v>
      </c>
      <c r="E15" s="278">
        <v>15969.399999999998</v>
      </c>
      <c r="F15" s="278">
        <v>15760.699999999999</v>
      </c>
      <c r="G15" s="278">
        <v>15611.399999999998</v>
      </c>
      <c r="H15" s="278">
        <v>16327.399999999998</v>
      </c>
      <c r="I15" s="278">
        <v>16476.699999999997</v>
      </c>
      <c r="J15" s="278">
        <v>16685.399999999998</v>
      </c>
      <c r="K15" s="276">
        <v>16268</v>
      </c>
      <c r="L15" s="276">
        <v>15910</v>
      </c>
      <c r="M15" s="276">
        <v>0.18118999999999999</v>
      </c>
    </row>
    <row r="16" spans="1:15" ht="12" customHeight="1">
      <c r="A16" s="267">
        <v>6</v>
      </c>
      <c r="B16" s="276" t="s">
        <v>227</v>
      </c>
      <c r="C16" s="277">
        <v>88.9</v>
      </c>
      <c r="D16" s="278">
        <v>88.916666666666671</v>
      </c>
      <c r="E16" s="278">
        <v>87.483333333333348</v>
      </c>
      <c r="F16" s="278">
        <v>86.066666666666677</v>
      </c>
      <c r="G16" s="278">
        <v>84.633333333333354</v>
      </c>
      <c r="H16" s="278">
        <v>90.333333333333343</v>
      </c>
      <c r="I16" s="278">
        <v>91.766666666666652</v>
      </c>
      <c r="J16" s="278">
        <v>93.183333333333337</v>
      </c>
      <c r="K16" s="276">
        <v>90.35</v>
      </c>
      <c r="L16" s="276">
        <v>87.5</v>
      </c>
      <c r="M16" s="276">
        <v>22.66151</v>
      </c>
    </row>
    <row r="17" spans="1:13" ht="12" customHeight="1">
      <c r="A17" s="267">
        <v>7</v>
      </c>
      <c r="B17" s="276" t="s">
        <v>228</v>
      </c>
      <c r="C17" s="277">
        <v>160.25</v>
      </c>
      <c r="D17" s="278">
        <v>161.28333333333333</v>
      </c>
      <c r="E17" s="278">
        <v>158.01666666666665</v>
      </c>
      <c r="F17" s="278">
        <v>155.78333333333333</v>
      </c>
      <c r="G17" s="278">
        <v>152.51666666666665</v>
      </c>
      <c r="H17" s="278">
        <v>163.51666666666665</v>
      </c>
      <c r="I17" s="278">
        <v>166.78333333333336</v>
      </c>
      <c r="J17" s="278">
        <v>169.01666666666665</v>
      </c>
      <c r="K17" s="276">
        <v>164.55</v>
      </c>
      <c r="L17" s="276">
        <v>159.05000000000001</v>
      </c>
      <c r="M17" s="276">
        <v>11.71231</v>
      </c>
    </row>
    <row r="18" spans="1:13" ht="12" customHeight="1">
      <c r="A18" s="267">
        <v>8</v>
      </c>
      <c r="B18" s="276" t="s">
        <v>38</v>
      </c>
      <c r="C18" s="277">
        <v>1648.3</v>
      </c>
      <c r="D18" s="278">
        <v>1642.6833333333334</v>
      </c>
      <c r="E18" s="278">
        <v>1630.6166666666668</v>
      </c>
      <c r="F18" s="278">
        <v>1612.9333333333334</v>
      </c>
      <c r="G18" s="278">
        <v>1600.8666666666668</v>
      </c>
      <c r="H18" s="278">
        <v>1660.3666666666668</v>
      </c>
      <c r="I18" s="278">
        <v>1672.4333333333334</v>
      </c>
      <c r="J18" s="278">
        <v>1690.1166666666668</v>
      </c>
      <c r="K18" s="276">
        <v>1654.75</v>
      </c>
      <c r="L18" s="276">
        <v>1625</v>
      </c>
      <c r="M18" s="276">
        <v>16.538219999999999</v>
      </c>
    </row>
    <row r="19" spans="1:13" ht="12" customHeight="1">
      <c r="A19" s="267">
        <v>9</v>
      </c>
      <c r="B19" s="276" t="s">
        <v>296</v>
      </c>
      <c r="C19" s="277">
        <v>361.85</v>
      </c>
      <c r="D19" s="278">
        <v>359.63333333333338</v>
      </c>
      <c r="E19" s="278">
        <v>355.21666666666675</v>
      </c>
      <c r="F19" s="278">
        <v>348.58333333333337</v>
      </c>
      <c r="G19" s="278">
        <v>344.16666666666674</v>
      </c>
      <c r="H19" s="278">
        <v>366.26666666666677</v>
      </c>
      <c r="I19" s="278">
        <v>370.68333333333339</v>
      </c>
      <c r="J19" s="278">
        <v>377.31666666666678</v>
      </c>
      <c r="K19" s="276">
        <v>364.05</v>
      </c>
      <c r="L19" s="276">
        <v>353</v>
      </c>
      <c r="M19" s="276">
        <v>11.70853</v>
      </c>
    </row>
    <row r="20" spans="1:13" ht="12" customHeight="1">
      <c r="A20" s="267">
        <v>10</v>
      </c>
      <c r="B20" s="276" t="s">
        <v>297</v>
      </c>
      <c r="C20" s="277">
        <v>1016.15</v>
      </c>
      <c r="D20" s="278">
        <v>1025.1833333333334</v>
      </c>
      <c r="E20" s="278">
        <v>991.9666666666667</v>
      </c>
      <c r="F20" s="278">
        <v>967.7833333333333</v>
      </c>
      <c r="G20" s="278">
        <v>934.56666666666661</v>
      </c>
      <c r="H20" s="278">
        <v>1049.3666666666668</v>
      </c>
      <c r="I20" s="278">
        <v>1082.5833333333335</v>
      </c>
      <c r="J20" s="278">
        <v>1106.7666666666669</v>
      </c>
      <c r="K20" s="276">
        <v>1058.4000000000001</v>
      </c>
      <c r="L20" s="276">
        <v>1001</v>
      </c>
      <c r="M20" s="276">
        <v>10.37435</v>
      </c>
    </row>
    <row r="21" spans="1:13" ht="12" customHeight="1">
      <c r="A21" s="267">
        <v>11</v>
      </c>
      <c r="B21" s="276" t="s">
        <v>41</v>
      </c>
      <c r="C21" s="277">
        <v>463.3</v>
      </c>
      <c r="D21" s="278">
        <v>464.91666666666669</v>
      </c>
      <c r="E21" s="278">
        <v>456.88333333333338</v>
      </c>
      <c r="F21" s="278">
        <v>450.4666666666667</v>
      </c>
      <c r="G21" s="278">
        <v>442.43333333333339</v>
      </c>
      <c r="H21" s="278">
        <v>471.33333333333337</v>
      </c>
      <c r="I21" s="278">
        <v>479.36666666666667</v>
      </c>
      <c r="J21" s="278">
        <v>485.78333333333336</v>
      </c>
      <c r="K21" s="276">
        <v>472.95</v>
      </c>
      <c r="L21" s="276">
        <v>458.5</v>
      </c>
      <c r="M21" s="276">
        <v>59.8078</v>
      </c>
    </row>
    <row r="22" spans="1:13" ht="12" customHeight="1">
      <c r="A22" s="267">
        <v>12</v>
      </c>
      <c r="B22" s="276" t="s">
        <v>43</v>
      </c>
      <c r="C22" s="277">
        <v>47.35</v>
      </c>
      <c r="D22" s="278">
        <v>46.716666666666661</v>
      </c>
      <c r="E22" s="278">
        <v>45.683333333333323</v>
      </c>
      <c r="F22" s="278">
        <v>44.016666666666659</v>
      </c>
      <c r="G22" s="278">
        <v>42.98333333333332</v>
      </c>
      <c r="H22" s="278">
        <v>48.383333333333326</v>
      </c>
      <c r="I22" s="278">
        <v>49.416666666666671</v>
      </c>
      <c r="J22" s="278">
        <v>51.083333333333329</v>
      </c>
      <c r="K22" s="276">
        <v>47.75</v>
      </c>
      <c r="L22" s="276">
        <v>45.05</v>
      </c>
      <c r="M22" s="276">
        <v>86.428820000000002</v>
      </c>
    </row>
    <row r="23" spans="1:13">
      <c r="A23" s="267">
        <v>13</v>
      </c>
      <c r="B23" s="276" t="s">
        <v>298</v>
      </c>
      <c r="C23" s="277">
        <v>424.85</v>
      </c>
      <c r="D23" s="278">
        <v>424.86666666666662</v>
      </c>
      <c r="E23" s="278">
        <v>420.73333333333323</v>
      </c>
      <c r="F23" s="278">
        <v>416.61666666666662</v>
      </c>
      <c r="G23" s="278">
        <v>412.48333333333323</v>
      </c>
      <c r="H23" s="278">
        <v>428.98333333333323</v>
      </c>
      <c r="I23" s="278">
        <v>433.11666666666656</v>
      </c>
      <c r="J23" s="278">
        <v>437.23333333333323</v>
      </c>
      <c r="K23" s="276">
        <v>429</v>
      </c>
      <c r="L23" s="276">
        <v>420.75</v>
      </c>
      <c r="M23" s="276">
        <v>2.88795</v>
      </c>
    </row>
    <row r="24" spans="1:13">
      <c r="A24" s="267">
        <v>14</v>
      </c>
      <c r="B24" s="276" t="s">
        <v>299</v>
      </c>
      <c r="C24" s="277">
        <v>341.2</v>
      </c>
      <c r="D24" s="278">
        <v>341.8</v>
      </c>
      <c r="E24" s="278">
        <v>337.3</v>
      </c>
      <c r="F24" s="278">
        <v>333.4</v>
      </c>
      <c r="G24" s="278">
        <v>328.9</v>
      </c>
      <c r="H24" s="278">
        <v>345.70000000000005</v>
      </c>
      <c r="I24" s="278">
        <v>350.20000000000005</v>
      </c>
      <c r="J24" s="278">
        <v>354.10000000000008</v>
      </c>
      <c r="K24" s="276">
        <v>346.3</v>
      </c>
      <c r="L24" s="276">
        <v>337.9</v>
      </c>
      <c r="M24" s="276">
        <v>1.2927200000000001</v>
      </c>
    </row>
    <row r="25" spans="1:13">
      <c r="A25" s="267">
        <v>15</v>
      </c>
      <c r="B25" s="276" t="s">
        <v>300</v>
      </c>
      <c r="C25" s="277">
        <v>245.15</v>
      </c>
      <c r="D25" s="278">
        <v>243.13333333333333</v>
      </c>
      <c r="E25" s="278">
        <v>239.26666666666665</v>
      </c>
      <c r="F25" s="278">
        <v>233.38333333333333</v>
      </c>
      <c r="G25" s="278">
        <v>229.51666666666665</v>
      </c>
      <c r="H25" s="278">
        <v>249.01666666666665</v>
      </c>
      <c r="I25" s="278">
        <v>252.88333333333333</v>
      </c>
      <c r="J25" s="278">
        <v>258.76666666666665</v>
      </c>
      <c r="K25" s="276">
        <v>247</v>
      </c>
      <c r="L25" s="276">
        <v>237.25</v>
      </c>
      <c r="M25" s="276">
        <v>2.0142699999999998</v>
      </c>
    </row>
    <row r="26" spans="1:13">
      <c r="A26" s="267">
        <v>16</v>
      </c>
      <c r="B26" s="276" t="s">
        <v>832</v>
      </c>
      <c r="C26" s="277">
        <v>3779.15</v>
      </c>
      <c r="D26" s="278">
        <v>3844.0666666666671</v>
      </c>
      <c r="E26" s="278">
        <v>3689.1833333333343</v>
      </c>
      <c r="F26" s="278">
        <v>3599.2166666666672</v>
      </c>
      <c r="G26" s="278">
        <v>3444.3333333333344</v>
      </c>
      <c r="H26" s="278">
        <v>3934.0333333333342</v>
      </c>
      <c r="I26" s="278">
        <v>4088.9166666666665</v>
      </c>
      <c r="J26" s="278">
        <v>4178.8833333333341</v>
      </c>
      <c r="K26" s="276">
        <v>3998.95</v>
      </c>
      <c r="L26" s="276">
        <v>3754.1</v>
      </c>
      <c r="M26" s="276">
        <v>15.28241</v>
      </c>
    </row>
    <row r="27" spans="1:13">
      <c r="A27" s="267">
        <v>17</v>
      </c>
      <c r="B27" s="276" t="s">
        <v>292</v>
      </c>
      <c r="C27" s="277">
        <v>2020.05</v>
      </c>
      <c r="D27" s="278">
        <v>2024.6500000000003</v>
      </c>
      <c r="E27" s="278">
        <v>1984.3000000000006</v>
      </c>
      <c r="F27" s="278">
        <v>1948.5500000000004</v>
      </c>
      <c r="G27" s="278">
        <v>1908.2000000000007</v>
      </c>
      <c r="H27" s="278">
        <v>2060.4000000000005</v>
      </c>
      <c r="I27" s="278">
        <v>2100.7500000000005</v>
      </c>
      <c r="J27" s="278">
        <v>2136.5000000000005</v>
      </c>
      <c r="K27" s="276">
        <v>2065</v>
      </c>
      <c r="L27" s="276">
        <v>1988.9</v>
      </c>
      <c r="M27" s="276">
        <v>2.0285799999999998</v>
      </c>
    </row>
    <row r="28" spans="1:13">
      <c r="A28" s="267">
        <v>18</v>
      </c>
      <c r="B28" s="276" t="s">
        <v>229</v>
      </c>
      <c r="C28" s="277">
        <v>1648.8</v>
      </c>
      <c r="D28" s="278">
        <v>1653.5666666666666</v>
      </c>
      <c r="E28" s="278">
        <v>1628.2333333333331</v>
      </c>
      <c r="F28" s="278">
        <v>1607.6666666666665</v>
      </c>
      <c r="G28" s="278">
        <v>1582.333333333333</v>
      </c>
      <c r="H28" s="278">
        <v>1674.1333333333332</v>
      </c>
      <c r="I28" s="278">
        <v>1699.4666666666667</v>
      </c>
      <c r="J28" s="278">
        <v>1720.0333333333333</v>
      </c>
      <c r="K28" s="276">
        <v>1678.9</v>
      </c>
      <c r="L28" s="276">
        <v>1633</v>
      </c>
      <c r="M28" s="276">
        <v>0.69137000000000004</v>
      </c>
    </row>
    <row r="29" spans="1:13">
      <c r="A29" s="267">
        <v>19</v>
      </c>
      <c r="B29" s="276" t="s">
        <v>301</v>
      </c>
      <c r="C29" s="277">
        <v>2265.6</v>
      </c>
      <c r="D29" s="278">
        <v>2269.5333333333333</v>
      </c>
      <c r="E29" s="278">
        <v>2231.0666666666666</v>
      </c>
      <c r="F29" s="278">
        <v>2196.5333333333333</v>
      </c>
      <c r="G29" s="278">
        <v>2158.0666666666666</v>
      </c>
      <c r="H29" s="278">
        <v>2304.0666666666666</v>
      </c>
      <c r="I29" s="278">
        <v>2342.5333333333328</v>
      </c>
      <c r="J29" s="278">
        <v>2377.0666666666666</v>
      </c>
      <c r="K29" s="276">
        <v>2308</v>
      </c>
      <c r="L29" s="276">
        <v>2235</v>
      </c>
      <c r="M29" s="276">
        <v>6.9949999999999998E-2</v>
      </c>
    </row>
    <row r="30" spans="1:13">
      <c r="A30" s="267">
        <v>20</v>
      </c>
      <c r="B30" s="276" t="s">
        <v>230</v>
      </c>
      <c r="C30" s="277">
        <v>2953.8</v>
      </c>
      <c r="D30" s="278">
        <v>2942.0166666666664</v>
      </c>
      <c r="E30" s="278">
        <v>2916.7833333333328</v>
      </c>
      <c r="F30" s="278">
        <v>2879.7666666666664</v>
      </c>
      <c r="G30" s="278">
        <v>2854.5333333333328</v>
      </c>
      <c r="H30" s="278">
        <v>2979.0333333333328</v>
      </c>
      <c r="I30" s="278">
        <v>3004.2666666666664</v>
      </c>
      <c r="J30" s="278">
        <v>3041.2833333333328</v>
      </c>
      <c r="K30" s="276">
        <v>2967.25</v>
      </c>
      <c r="L30" s="276">
        <v>2905</v>
      </c>
      <c r="M30" s="276">
        <v>0.77251999999999998</v>
      </c>
    </row>
    <row r="31" spans="1:13">
      <c r="A31" s="267">
        <v>21</v>
      </c>
      <c r="B31" s="276" t="s">
        <v>870</v>
      </c>
      <c r="C31" s="277">
        <v>3855.65</v>
      </c>
      <c r="D31" s="278">
        <v>3843.3333333333335</v>
      </c>
      <c r="E31" s="278">
        <v>3816.7166666666672</v>
      </c>
      <c r="F31" s="278">
        <v>3777.7833333333338</v>
      </c>
      <c r="G31" s="278">
        <v>3751.1666666666674</v>
      </c>
      <c r="H31" s="278">
        <v>3882.2666666666669</v>
      </c>
      <c r="I31" s="278">
        <v>3908.8833333333328</v>
      </c>
      <c r="J31" s="278">
        <v>3947.8166666666666</v>
      </c>
      <c r="K31" s="276">
        <v>3869.95</v>
      </c>
      <c r="L31" s="276">
        <v>3804.4</v>
      </c>
      <c r="M31" s="276">
        <v>0.11593000000000001</v>
      </c>
    </row>
    <row r="32" spans="1:13">
      <c r="A32" s="267">
        <v>22</v>
      </c>
      <c r="B32" s="276" t="s">
        <v>303</v>
      </c>
      <c r="C32" s="277">
        <v>140.6</v>
      </c>
      <c r="D32" s="278">
        <v>138.15</v>
      </c>
      <c r="E32" s="278">
        <v>133.45000000000002</v>
      </c>
      <c r="F32" s="278">
        <v>126.30000000000001</v>
      </c>
      <c r="G32" s="278">
        <v>121.60000000000002</v>
      </c>
      <c r="H32" s="278">
        <v>145.30000000000001</v>
      </c>
      <c r="I32" s="278">
        <v>150</v>
      </c>
      <c r="J32" s="278">
        <v>157.15</v>
      </c>
      <c r="K32" s="276">
        <v>142.85</v>
      </c>
      <c r="L32" s="276">
        <v>131</v>
      </c>
      <c r="M32" s="276">
        <v>12.89608</v>
      </c>
    </row>
    <row r="33" spans="1:13">
      <c r="A33" s="267">
        <v>23</v>
      </c>
      <c r="B33" s="276" t="s">
        <v>45</v>
      </c>
      <c r="C33" s="277">
        <v>955.7</v>
      </c>
      <c r="D33" s="278">
        <v>951</v>
      </c>
      <c r="E33" s="278">
        <v>942</v>
      </c>
      <c r="F33" s="278">
        <v>928.3</v>
      </c>
      <c r="G33" s="278">
        <v>919.3</v>
      </c>
      <c r="H33" s="278">
        <v>964.7</v>
      </c>
      <c r="I33" s="278">
        <v>973.7</v>
      </c>
      <c r="J33" s="278">
        <v>987.40000000000009</v>
      </c>
      <c r="K33" s="276">
        <v>960</v>
      </c>
      <c r="L33" s="276">
        <v>937.3</v>
      </c>
      <c r="M33" s="276">
        <v>12.019690000000001</v>
      </c>
    </row>
    <row r="34" spans="1:13">
      <c r="A34" s="267">
        <v>24</v>
      </c>
      <c r="B34" s="276" t="s">
        <v>304</v>
      </c>
      <c r="C34" s="277">
        <v>2352.3000000000002</v>
      </c>
      <c r="D34" s="278">
        <v>2355.3833333333332</v>
      </c>
      <c r="E34" s="278">
        <v>2333.7666666666664</v>
      </c>
      <c r="F34" s="278">
        <v>2315.2333333333331</v>
      </c>
      <c r="G34" s="278">
        <v>2293.6166666666663</v>
      </c>
      <c r="H34" s="278">
        <v>2373.9166666666665</v>
      </c>
      <c r="I34" s="278">
        <v>2395.5333333333333</v>
      </c>
      <c r="J34" s="278">
        <v>2414.0666666666666</v>
      </c>
      <c r="K34" s="276">
        <v>2377</v>
      </c>
      <c r="L34" s="276">
        <v>2336.85</v>
      </c>
      <c r="M34" s="276">
        <v>1.1539900000000001</v>
      </c>
    </row>
    <row r="35" spans="1:13">
      <c r="A35" s="267">
        <v>25</v>
      </c>
      <c r="B35" s="276" t="s">
        <v>46</v>
      </c>
      <c r="C35" s="277">
        <v>251.05</v>
      </c>
      <c r="D35" s="278">
        <v>249.91666666666666</v>
      </c>
      <c r="E35" s="278">
        <v>247.63333333333333</v>
      </c>
      <c r="F35" s="278">
        <v>244.21666666666667</v>
      </c>
      <c r="G35" s="278">
        <v>241.93333333333334</v>
      </c>
      <c r="H35" s="278">
        <v>253.33333333333331</v>
      </c>
      <c r="I35" s="278">
        <v>255.61666666666667</v>
      </c>
      <c r="J35" s="278">
        <v>259.0333333333333</v>
      </c>
      <c r="K35" s="276">
        <v>252.2</v>
      </c>
      <c r="L35" s="276">
        <v>246.5</v>
      </c>
      <c r="M35" s="276">
        <v>76.952299999999994</v>
      </c>
    </row>
    <row r="36" spans="1:13">
      <c r="A36" s="267">
        <v>26</v>
      </c>
      <c r="B36" s="276" t="s">
        <v>293</v>
      </c>
      <c r="C36" s="277">
        <v>769.7</v>
      </c>
      <c r="D36" s="278">
        <v>763.91666666666663</v>
      </c>
      <c r="E36" s="278">
        <v>739.7833333333333</v>
      </c>
      <c r="F36" s="278">
        <v>709.86666666666667</v>
      </c>
      <c r="G36" s="278">
        <v>685.73333333333335</v>
      </c>
      <c r="H36" s="278">
        <v>793.83333333333326</v>
      </c>
      <c r="I36" s="278">
        <v>817.9666666666667</v>
      </c>
      <c r="J36" s="278">
        <v>847.88333333333321</v>
      </c>
      <c r="K36" s="276">
        <v>788.05</v>
      </c>
      <c r="L36" s="276">
        <v>734</v>
      </c>
      <c r="M36" s="276">
        <v>3.56196</v>
      </c>
    </row>
    <row r="37" spans="1:13">
      <c r="A37" s="267">
        <v>27</v>
      </c>
      <c r="B37" s="276" t="s">
        <v>302</v>
      </c>
      <c r="C37" s="277">
        <v>1108.05</v>
      </c>
      <c r="D37" s="278">
        <v>1116.0666666666666</v>
      </c>
      <c r="E37" s="278">
        <v>1089.4833333333331</v>
      </c>
      <c r="F37" s="278">
        <v>1070.9166666666665</v>
      </c>
      <c r="G37" s="278">
        <v>1044.333333333333</v>
      </c>
      <c r="H37" s="278">
        <v>1134.6333333333332</v>
      </c>
      <c r="I37" s="278">
        <v>1161.2166666666667</v>
      </c>
      <c r="J37" s="278">
        <v>1179.7833333333333</v>
      </c>
      <c r="K37" s="276">
        <v>1142.6500000000001</v>
      </c>
      <c r="L37" s="276">
        <v>1097.5</v>
      </c>
      <c r="M37" s="276">
        <v>2.5284499999999999</v>
      </c>
    </row>
    <row r="38" spans="1:13">
      <c r="A38" s="267">
        <v>28</v>
      </c>
      <c r="B38" s="276" t="s">
        <v>47</v>
      </c>
      <c r="C38" s="277">
        <v>2387.75</v>
      </c>
      <c r="D38" s="278">
        <v>2394.2999999999997</v>
      </c>
      <c r="E38" s="278">
        <v>2360.5999999999995</v>
      </c>
      <c r="F38" s="278">
        <v>2333.4499999999998</v>
      </c>
      <c r="G38" s="278">
        <v>2299.7499999999995</v>
      </c>
      <c r="H38" s="278">
        <v>2421.4499999999994</v>
      </c>
      <c r="I38" s="278">
        <v>2455.1499999999992</v>
      </c>
      <c r="J38" s="278">
        <v>2482.2999999999993</v>
      </c>
      <c r="K38" s="276">
        <v>2428</v>
      </c>
      <c r="L38" s="276">
        <v>2367.15</v>
      </c>
      <c r="M38" s="276">
        <v>10.650600000000001</v>
      </c>
    </row>
    <row r="39" spans="1:13">
      <c r="A39" s="267">
        <v>29</v>
      </c>
      <c r="B39" s="276" t="s">
        <v>48</v>
      </c>
      <c r="C39" s="277">
        <v>191.5</v>
      </c>
      <c r="D39" s="278">
        <v>193.25</v>
      </c>
      <c r="E39" s="278">
        <v>187.85</v>
      </c>
      <c r="F39" s="278">
        <v>184.2</v>
      </c>
      <c r="G39" s="278">
        <v>178.79999999999998</v>
      </c>
      <c r="H39" s="278">
        <v>196.9</v>
      </c>
      <c r="I39" s="278">
        <v>202.29999999999998</v>
      </c>
      <c r="J39" s="278">
        <v>205.95000000000002</v>
      </c>
      <c r="K39" s="276">
        <v>198.65</v>
      </c>
      <c r="L39" s="276">
        <v>189.6</v>
      </c>
      <c r="M39" s="276">
        <v>109.23363999999999</v>
      </c>
    </row>
    <row r="40" spans="1:13">
      <c r="A40" s="267">
        <v>30</v>
      </c>
      <c r="B40" s="276" t="s">
        <v>305</v>
      </c>
      <c r="C40" s="277">
        <v>157.65</v>
      </c>
      <c r="D40" s="278">
        <v>158.28333333333333</v>
      </c>
      <c r="E40" s="278">
        <v>154.56666666666666</v>
      </c>
      <c r="F40" s="278">
        <v>151.48333333333332</v>
      </c>
      <c r="G40" s="278">
        <v>147.76666666666665</v>
      </c>
      <c r="H40" s="278">
        <v>161.36666666666667</v>
      </c>
      <c r="I40" s="278">
        <v>165.08333333333331</v>
      </c>
      <c r="J40" s="278">
        <v>168.16666666666669</v>
      </c>
      <c r="K40" s="276">
        <v>162</v>
      </c>
      <c r="L40" s="276">
        <v>155.19999999999999</v>
      </c>
      <c r="M40" s="276">
        <v>4.06792</v>
      </c>
    </row>
    <row r="41" spans="1:13">
      <c r="A41" s="267">
        <v>31</v>
      </c>
      <c r="B41" s="276" t="s">
        <v>937</v>
      </c>
      <c r="C41" s="277">
        <v>257.45</v>
      </c>
      <c r="D41" s="278">
        <v>257.26666666666665</v>
      </c>
      <c r="E41" s="278">
        <v>253.73333333333329</v>
      </c>
      <c r="F41" s="278">
        <v>250.01666666666665</v>
      </c>
      <c r="G41" s="278">
        <v>246.48333333333329</v>
      </c>
      <c r="H41" s="278">
        <v>260.98333333333329</v>
      </c>
      <c r="I41" s="278">
        <v>264.51666666666659</v>
      </c>
      <c r="J41" s="278">
        <v>268.23333333333329</v>
      </c>
      <c r="K41" s="276">
        <v>260.8</v>
      </c>
      <c r="L41" s="276">
        <v>253.55</v>
      </c>
      <c r="M41" s="276">
        <v>0.41758000000000001</v>
      </c>
    </row>
    <row r="42" spans="1:13">
      <c r="A42" s="267">
        <v>32</v>
      </c>
      <c r="B42" s="276" t="s">
        <v>306</v>
      </c>
      <c r="C42" s="277">
        <v>90</v>
      </c>
      <c r="D42" s="278">
        <v>90.033333333333346</v>
      </c>
      <c r="E42" s="278">
        <v>88.216666666666697</v>
      </c>
      <c r="F42" s="278">
        <v>86.433333333333351</v>
      </c>
      <c r="G42" s="278">
        <v>84.616666666666703</v>
      </c>
      <c r="H42" s="278">
        <v>91.816666666666691</v>
      </c>
      <c r="I42" s="278">
        <v>93.633333333333326</v>
      </c>
      <c r="J42" s="278">
        <v>95.416666666666686</v>
      </c>
      <c r="K42" s="276">
        <v>91.85</v>
      </c>
      <c r="L42" s="276">
        <v>88.25</v>
      </c>
      <c r="M42" s="276">
        <v>11.1403</v>
      </c>
    </row>
    <row r="43" spans="1:13">
      <c r="A43" s="267">
        <v>33</v>
      </c>
      <c r="B43" s="276" t="s">
        <v>49</v>
      </c>
      <c r="C43" s="277">
        <v>98.25</v>
      </c>
      <c r="D43" s="278">
        <v>98.316666666666663</v>
      </c>
      <c r="E43" s="278">
        <v>96.73333333333332</v>
      </c>
      <c r="F43" s="278">
        <v>95.216666666666654</v>
      </c>
      <c r="G43" s="278">
        <v>93.633333333333312</v>
      </c>
      <c r="H43" s="278">
        <v>99.833333333333329</v>
      </c>
      <c r="I43" s="278">
        <v>101.41666666666667</v>
      </c>
      <c r="J43" s="278">
        <v>102.93333333333334</v>
      </c>
      <c r="K43" s="276">
        <v>99.9</v>
      </c>
      <c r="L43" s="276">
        <v>96.8</v>
      </c>
      <c r="M43" s="276">
        <v>245.48563999999999</v>
      </c>
    </row>
    <row r="44" spans="1:13">
      <c r="A44" s="267">
        <v>34</v>
      </c>
      <c r="B44" s="276" t="s">
        <v>51</v>
      </c>
      <c r="C44" s="277">
        <v>2601.5</v>
      </c>
      <c r="D44" s="278">
        <v>2604.35</v>
      </c>
      <c r="E44" s="278">
        <v>2572.6999999999998</v>
      </c>
      <c r="F44" s="278">
        <v>2543.9</v>
      </c>
      <c r="G44" s="278">
        <v>2512.25</v>
      </c>
      <c r="H44" s="278">
        <v>2633.1499999999996</v>
      </c>
      <c r="I44" s="278">
        <v>2664.8</v>
      </c>
      <c r="J44" s="278">
        <v>2693.5999999999995</v>
      </c>
      <c r="K44" s="276">
        <v>2636</v>
      </c>
      <c r="L44" s="276">
        <v>2575.5500000000002</v>
      </c>
      <c r="M44" s="276">
        <v>44.026040000000002</v>
      </c>
    </row>
    <row r="45" spans="1:13">
      <c r="A45" s="267">
        <v>35</v>
      </c>
      <c r="B45" s="276" t="s">
        <v>307</v>
      </c>
      <c r="C45" s="277">
        <v>168.45</v>
      </c>
      <c r="D45" s="278">
        <v>167.75</v>
      </c>
      <c r="E45" s="278">
        <v>163.69999999999999</v>
      </c>
      <c r="F45" s="278">
        <v>158.94999999999999</v>
      </c>
      <c r="G45" s="278">
        <v>154.89999999999998</v>
      </c>
      <c r="H45" s="278">
        <v>172.5</v>
      </c>
      <c r="I45" s="278">
        <v>176.55</v>
      </c>
      <c r="J45" s="278">
        <v>181.3</v>
      </c>
      <c r="K45" s="276">
        <v>171.8</v>
      </c>
      <c r="L45" s="276">
        <v>163</v>
      </c>
      <c r="M45" s="276">
        <v>4.3920199999999996</v>
      </c>
    </row>
    <row r="46" spans="1:13">
      <c r="A46" s="267">
        <v>36</v>
      </c>
      <c r="B46" s="276" t="s">
        <v>309</v>
      </c>
      <c r="C46" s="277">
        <v>1505</v>
      </c>
      <c r="D46" s="278">
        <v>1491.6666666666667</v>
      </c>
      <c r="E46" s="278">
        <v>1473.3333333333335</v>
      </c>
      <c r="F46" s="278">
        <v>1441.6666666666667</v>
      </c>
      <c r="G46" s="278">
        <v>1423.3333333333335</v>
      </c>
      <c r="H46" s="278">
        <v>1523.3333333333335</v>
      </c>
      <c r="I46" s="278">
        <v>1541.666666666667</v>
      </c>
      <c r="J46" s="278">
        <v>1573.3333333333335</v>
      </c>
      <c r="K46" s="276">
        <v>1510</v>
      </c>
      <c r="L46" s="276">
        <v>1460</v>
      </c>
      <c r="M46" s="276">
        <v>2.1214599999999999</v>
      </c>
    </row>
    <row r="47" spans="1:13">
      <c r="A47" s="267">
        <v>37</v>
      </c>
      <c r="B47" s="276" t="s">
        <v>308</v>
      </c>
      <c r="C47" s="277">
        <v>4346.8</v>
      </c>
      <c r="D47" s="278">
        <v>4366.1833333333334</v>
      </c>
      <c r="E47" s="278">
        <v>4314.6166666666668</v>
      </c>
      <c r="F47" s="278">
        <v>4282.4333333333334</v>
      </c>
      <c r="G47" s="278">
        <v>4230.8666666666668</v>
      </c>
      <c r="H47" s="278">
        <v>4398.3666666666668</v>
      </c>
      <c r="I47" s="278">
        <v>4449.9333333333343</v>
      </c>
      <c r="J47" s="278">
        <v>4482.1166666666668</v>
      </c>
      <c r="K47" s="276">
        <v>4417.75</v>
      </c>
      <c r="L47" s="276">
        <v>4334</v>
      </c>
      <c r="M47" s="276">
        <v>0.30141000000000001</v>
      </c>
    </row>
    <row r="48" spans="1:13">
      <c r="A48" s="267">
        <v>38</v>
      </c>
      <c r="B48" s="276" t="s">
        <v>310</v>
      </c>
      <c r="C48" s="277">
        <v>6290.05</v>
      </c>
      <c r="D48" s="278">
        <v>6230.0666666666657</v>
      </c>
      <c r="E48" s="278">
        <v>6151.1333333333314</v>
      </c>
      <c r="F48" s="278">
        <v>6012.2166666666653</v>
      </c>
      <c r="G48" s="278">
        <v>5933.283333333331</v>
      </c>
      <c r="H48" s="278">
        <v>6368.9833333333318</v>
      </c>
      <c r="I48" s="278">
        <v>6447.9166666666661</v>
      </c>
      <c r="J48" s="278">
        <v>6586.8333333333321</v>
      </c>
      <c r="K48" s="276">
        <v>6309</v>
      </c>
      <c r="L48" s="276">
        <v>6091.15</v>
      </c>
      <c r="M48" s="276">
        <v>0.48757</v>
      </c>
    </row>
    <row r="49" spans="1:13">
      <c r="A49" s="267">
        <v>39</v>
      </c>
      <c r="B49" s="276" t="s">
        <v>226</v>
      </c>
      <c r="C49" s="277">
        <v>897</v>
      </c>
      <c r="D49" s="278">
        <v>900.48333333333323</v>
      </c>
      <c r="E49" s="278">
        <v>877.01666666666642</v>
      </c>
      <c r="F49" s="278">
        <v>857.03333333333319</v>
      </c>
      <c r="G49" s="278">
        <v>833.56666666666638</v>
      </c>
      <c r="H49" s="278">
        <v>920.46666666666647</v>
      </c>
      <c r="I49" s="278">
        <v>943.93333333333339</v>
      </c>
      <c r="J49" s="278">
        <v>963.91666666666652</v>
      </c>
      <c r="K49" s="276">
        <v>923.95</v>
      </c>
      <c r="L49" s="276">
        <v>880.5</v>
      </c>
      <c r="M49" s="276">
        <v>55.639020000000002</v>
      </c>
    </row>
    <row r="50" spans="1:13">
      <c r="A50" s="267">
        <v>40</v>
      </c>
      <c r="B50" s="276" t="s">
        <v>53</v>
      </c>
      <c r="C50" s="277">
        <v>886</v>
      </c>
      <c r="D50" s="278">
        <v>879.06666666666661</v>
      </c>
      <c r="E50" s="278">
        <v>869.58333333333326</v>
      </c>
      <c r="F50" s="278">
        <v>853.16666666666663</v>
      </c>
      <c r="G50" s="278">
        <v>843.68333333333328</v>
      </c>
      <c r="H50" s="278">
        <v>895.48333333333323</v>
      </c>
      <c r="I50" s="278">
        <v>904.96666666666658</v>
      </c>
      <c r="J50" s="278">
        <v>921.38333333333321</v>
      </c>
      <c r="K50" s="276">
        <v>888.55</v>
      </c>
      <c r="L50" s="276">
        <v>862.65</v>
      </c>
      <c r="M50" s="276">
        <v>18.33362</v>
      </c>
    </row>
    <row r="51" spans="1:13">
      <c r="A51" s="267">
        <v>41</v>
      </c>
      <c r="B51" s="276" t="s">
        <v>311</v>
      </c>
      <c r="C51" s="277">
        <v>549.79999999999995</v>
      </c>
      <c r="D51" s="278">
        <v>543.93333333333328</v>
      </c>
      <c r="E51" s="278">
        <v>534.86666666666656</v>
      </c>
      <c r="F51" s="278">
        <v>519.93333333333328</v>
      </c>
      <c r="G51" s="278">
        <v>510.86666666666656</v>
      </c>
      <c r="H51" s="278">
        <v>558.86666666666656</v>
      </c>
      <c r="I51" s="278">
        <v>567.93333333333339</v>
      </c>
      <c r="J51" s="278">
        <v>582.86666666666656</v>
      </c>
      <c r="K51" s="276">
        <v>553</v>
      </c>
      <c r="L51" s="276">
        <v>529</v>
      </c>
      <c r="M51" s="276">
        <v>4.7993699999999997</v>
      </c>
    </row>
    <row r="52" spans="1:13">
      <c r="A52" s="267">
        <v>42</v>
      </c>
      <c r="B52" s="276" t="s">
        <v>55</v>
      </c>
      <c r="C52" s="277">
        <v>609.5</v>
      </c>
      <c r="D52" s="278">
        <v>605.66666666666663</v>
      </c>
      <c r="E52" s="278">
        <v>600.33333333333326</v>
      </c>
      <c r="F52" s="278">
        <v>591.16666666666663</v>
      </c>
      <c r="G52" s="278">
        <v>585.83333333333326</v>
      </c>
      <c r="H52" s="278">
        <v>614.83333333333326</v>
      </c>
      <c r="I52" s="278">
        <v>620.16666666666652</v>
      </c>
      <c r="J52" s="278">
        <v>629.33333333333326</v>
      </c>
      <c r="K52" s="276">
        <v>611</v>
      </c>
      <c r="L52" s="276">
        <v>596.5</v>
      </c>
      <c r="M52" s="276">
        <v>173.01813999999999</v>
      </c>
    </row>
    <row r="53" spans="1:13">
      <c r="A53" s="267">
        <v>43</v>
      </c>
      <c r="B53" s="276" t="s">
        <v>56</v>
      </c>
      <c r="C53" s="277">
        <v>3347.55</v>
      </c>
      <c r="D53" s="278">
        <v>3327.15</v>
      </c>
      <c r="E53" s="278">
        <v>3291.3</v>
      </c>
      <c r="F53" s="278">
        <v>3235.05</v>
      </c>
      <c r="G53" s="278">
        <v>3199.2000000000003</v>
      </c>
      <c r="H53" s="278">
        <v>3383.4</v>
      </c>
      <c r="I53" s="278">
        <v>3419.2499999999995</v>
      </c>
      <c r="J53" s="278">
        <v>3475.5</v>
      </c>
      <c r="K53" s="276">
        <v>3363</v>
      </c>
      <c r="L53" s="276">
        <v>3270.9</v>
      </c>
      <c r="M53" s="276">
        <v>13.623810000000001</v>
      </c>
    </row>
    <row r="54" spans="1:13">
      <c r="A54" s="267">
        <v>44</v>
      </c>
      <c r="B54" s="276" t="s">
        <v>315</v>
      </c>
      <c r="C54" s="277">
        <v>215.1</v>
      </c>
      <c r="D54" s="278">
        <v>216.5</v>
      </c>
      <c r="E54" s="278">
        <v>209.6</v>
      </c>
      <c r="F54" s="278">
        <v>204.1</v>
      </c>
      <c r="G54" s="278">
        <v>197.2</v>
      </c>
      <c r="H54" s="278">
        <v>222</v>
      </c>
      <c r="I54" s="278">
        <v>228.89999999999998</v>
      </c>
      <c r="J54" s="278">
        <v>234.4</v>
      </c>
      <c r="K54" s="276">
        <v>223.4</v>
      </c>
      <c r="L54" s="276">
        <v>211</v>
      </c>
      <c r="M54" s="276">
        <v>9.1473499999999994</v>
      </c>
    </row>
    <row r="55" spans="1:13">
      <c r="A55" s="267">
        <v>45</v>
      </c>
      <c r="B55" s="276" t="s">
        <v>316</v>
      </c>
      <c r="C55" s="277">
        <v>632.79999999999995</v>
      </c>
      <c r="D55" s="278">
        <v>622.6</v>
      </c>
      <c r="E55" s="278">
        <v>607.20000000000005</v>
      </c>
      <c r="F55" s="278">
        <v>581.6</v>
      </c>
      <c r="G55" s="278">
        <v>566.20000000000005</v>
      </c>
      <c r="H55" s="278">
        <v>648.20000000000005</v>
      </c>
      <c r="I55" s="278">
        <v>663.59999999999991</v>
      </c>
      <c r="J55" s="278">
        <v>689.2</v>
      </c>
      <c r="K55" s="276">
        <v>638</v>
      </c>
      <c r="L55" s="276">
        <v>597</v>
      </c>
      <c r="M55" s="276">
        <v>3.7668900000000001</v>
      </c>
    </row>
    <row r="56" spans="1:13">
      <c r="A56" s="267">
        <v>46</v>
      </c>
      <c r="B56" s="276" t="s">
        <v>58</v>
      </c>
      <c r="C56" s="277">
        <v>9215.6</v>
      </c>
      <c r="D56" s="278">
        <v>9218.5333333333328</v>
      </c>
      <c r="E56" s="278">
        <v>9122.0666666666657</v>
      </c>
      <c r="F56" s="278">
        <v>9028.5333333333328</v>
      </c>
      <c r="G56" s="278">
        <v>8932.0666666666657</v>
      </c>
      <c r="H56" s="278">
        <v>9312.0666666666657</v>
      </c>
      <c r="I56" s="278">
        <v>9408.5333333333328</v>
      </c>
      <c r="J56" s="278">
        <v>9502.0666666666657</v>
      </c>
      <c r="K56" s="276">
        <v>9315</v>
      </c>
      <c r="L56" s="276">
        <v>9125</v>
      </c>
      <c r="M56" s="276">
        <v>4.8033299999999999</v>
      </c>
    </row>
    <row r="57" spans="1:13">
      <c r="A57" s="267">
        <v>47</v>
      </c>
      <c r="B57" s="276" t="s">
        <v>232</v>
      </c>
      <c r="C57" s="277">
        <v>3081.9</v>
      </c>
      <c r="D57" s="278">
        <v>3088.2333333333336</v>
      </c>
      <c r="E57" s="278">
        <v>3047.4666666666672</v>
      </c>
      <c r="F57" s="278">
        <v>3013.0333333333338</v>
      </c>
      <c r="G57" s="278">
        <v>2972.2666666666673</v>
      </c>
      <c r="H57" s="278">
        <v>3122.666666666667</v>
      </c>
      <c r="I57" s="278">
        <v>3163.4333333333334</v>
      </c>
      <c r="J57" s="278">
        <v>3197.8666666666668</v>
      </c>
      <c r="K57" s="276">
        <v>3129</v>
      </c>
      <c r="L57" s="276">
        <v>3053.8</v>
      </c>
      <c r="M57" s="276">
        <v>0.37569000000000002</v>
      </c>
    </row>
    <row r="58" spans="1:13">
      <c r="A58" s="267">
        <v>48</v>
      </c>
      <c r="B58" s="276" t="s">
        <v>59</v>
      </c>
      <c r="C58" s="277">
        <v>5252.5</v>
      </c>
      <c r="D58" s="278">
        <v>5234.1500000000005</v>
      </c>
      <c r="E58" s="278">
        <v>5183.3500000000013</v>
      </c>
      <c r="F58" s="278">
        <v>5114.2000000000007</v>
      </c>
      <c r="G58" s="278">
        <v>5063.4000000000015</v>
      </c>
      <c r="H58" s="278">
        <v>5303.3000000000011</v>
      </c>
      <c r="I58" s="278">
        <v>5354.1</v>
      </c>
      <c r="J58" s="278">
        <v>5423.2500000000009</v>
      </c>
      <c r="K58" s="276">
        <v>5284.95</v>
      </c>
      <c r="L58" s="276">
        <v>5165</v>
      </c>
      <c r="M58" s="276">
        <v>32.550429999999999</v>
      </c>
    </row>
    <row r="59" spans="1:13">
      <c r="A59" s="267">
        <v>49</v>
      </c>
      <c r="B59" s="276" t="s">
        <v>60</v>
      </c>
      <c r="C59" s="277">
        <v>1613.45</v>
      </c>
      <c r="D59" s="278">
        <v>1623.9666666666665</v>
      </c>
      <c r="E59" s="278">
        <v>1594.4833333333329</v>
      </c>
      <c r="F59" s="278">
        <v>1575.5166666666664</v>
      </c>
      <c r="G59" s="278">
        <v>1546.0333333333328</v>
      </c>
      <c r="H59" s="278">
        <v>1642.9333333333329</v>
      </c>
      <c r="I59" s="278">
        <v>1672.4166666666665</v>
      </c>
      <c r="J59" s="278">
        <v>1691.383333333333</v>
      </c>
      <c r="K59" s="276">
        <v>1653.45</v>
      </c>
      <c r="L59" s="276">
        <v>1605</v>
      </c>
      <c r="M59" s="276">
        <v>7.52508</v>
      </c>
    </row>
    <row r="60" spans="1:13" ht="12" customHeight="1">
      <c r="A60" s="267">
        <v>50</v>
      </c>
      <c r="B60" s="276" t="s">
        <v>317</v>
      </c>
      <c r="C60" s="277">
        <v>120.3</v>
      </c>
      <c r="D60" s="278">
        <v>119.89999999999999</v>
      </c>
      <c r="E60" s="278">
        <v>116.39999999999998</v>
      </c>
      <c r="F60" s="278">
        <v>112.49999999999999</v>
      </c>
      <c r="G60" s="278">
        <v>108.99999999999997</v>
      </c>
      <c r="H60" s="278">
        <v>123.79999999999998</v>
      </c>
      <c r="I60" s="278">
        <v>127.30000000000001</v>
      </c>
      <c r="J60" s="278">
        <v>131.19999999999999</v>
      </c>
      <c r="K60" s="276">
        <v>123.4</v>
      </c>
      <c r="L60" s="276">
        <v>116</v>
      </c>
      <c r="M60" s="276">
        <v>11.31368</v>
      </c>
    </row>
    <row r="61" spans="1:13">
      <c r="A61" s="267">
        <v>51</v>
      </c>
      <c r="B61" s="276" t="s">
        <v>318</v>
      </c>
      <c r="C61" s="277">
        <v>173.9</v>
      </c>
      <c r="D61" s="278">
        <v>175.25</v>
      </c>
      <c r="E61" s="278">
        <v>171.6</v>
      </c>
      <c r="F61" s="278">
        <v>169.29999999999998</v>
      </c>
      <c r="G61" s="278">
        <v>165.64999999999998</v>
      </c>
      <c r="H61" s="278">
        <v>177.55</v>
      </c>
      <c r="I61" s="278">
        <v>181.2</v>
      </c>
      <c r="J61" s="278">
        <v>183.50000000000003</v>
      </c>
      <c r="K61" s="276">
        <v>178.9</v>
      </c>
      <c r="L61" s="276">
        <v>172.95</v>
      </c>
      <c r="M61" s="276">
        <v>8.7144200000000005</v>
      </c>
    </row>
    <row r="62" spans="1:13">
      <c r="A62" s="267">
        <v>52</v>
      </c>
      <c r="B62" s="276" t="s">
        <v>233</v>
      </c>
      <c r="C62" s="277">
        <v>408.2</v>
      </c>
      <c r="D62" s="278">
        <v>408.81666666666666</v>
      </c>
      <c r="E62" s="278">
        <v>403.43333333333334</v>
      </c>
      <c r="F62" s="278">
        <v>398.66666666666669</v>
      </c>
      <c r="G62" s="278">
        <v>393.28333333333336</v>
      </c>
      <c r="H62" s="278">
        <v>413.58333333333331</v>
      </c>
      <c r="I62" s="278">
        <v>418.96666666666664</v>
      </c>
      <c r="J62" s="278">
        <v>423.73333333333329</v>
      </c>
      <c r="K62" s="276">
        <v>414.2</v>
      </c>
      <c r="L62" s="276">
        <v>404.05</v>
      </c>
      <c r="M62" s="276">
        <v>92.02955</v>
      </c>
    </row>
    <row r="63" spans="1:13">
      <c r="A63" s="267">
        <v>53</v>
      </c>
      <c r="B63" s="276" t="s">
        <v>61</v>
      </c>
      <c r="C63" s="277">
        <v>63.1</v>
      </c>
      <c r="D63" s="278">
        <v>63.116666666666667</v>
      </c>
      <c r="E63" s="278">
        <v>61.983333333333334</v>
      </c>
      <c r="F63" s="278">
        <v>60.866666666666667</v>
      </c>
      <c r="G63" s="278">
        <v>59.733333333333334</v>
      </c>
      <c r="H63" s="278">
        <v>64.233333333333334</v>
      </c>
      <c r="I63" s="278">
        <v>65.366666666666674</v>
      </c>
      <c r="J63" s="278">
        <v>66.483333333333334</v>
      </c>
      <c r="K63" s="276">
        <v>64.25</v>
      </c>
      <c r="L63" s="276">
        <v>62</v>
      </c>
      <c r="M63" s="276">
        <v>384.50486000000001</v>
      </c>
    </row>
    <row r="64" spans="1:13">
      <c r="A64" s="267">
        <v>54</v>
      </c>
      <c r="B64" s="276" t="s">
        <v>62</v>
      </c>
      <c r="C64" s="277">
        <v>49.6</v>
      </c>
      <c r="D64" s="278">
        <v>49.800000000000004</v>
      </c>
      <c r="E64" s="278">
        <v>48.70000000000001</v>
      </c>
      <c r="F64" s="278">
        <v>47.800000000000004</v>
      </c>
      <c r="G64" s="278">
        <v>46.70000000000001</v>
      </c>
      <c r="H64" s="278">
        <v>50.70000000000001</v>
      </c>
      <c r="I64" s="278">
        <v>51.800000000000004</v>
      </c>
      <c r="J64" s="278">
        <v>52.70000000000001</v>
      </c>
      <c r="K64" s="276">
        <v>50.9</v>
      </c>
      <c r="L64" s="276">
        <v>48.9</v>
      </c>
      <c r="M64" s="276">
        <v>41.224559999999997</v>
      </c>
    </row>
    <row r="65" spans="1:13">
      <c r="A65" s="267">
        <v>55</v>
      </c>
      <c r="B65" s="276" t="s">
        <v>312</v>
      </c>
      <c r="C65" s="277">
        <v>1627.4</v>
      </c>
      <c r="D65" s="278">
        <v>1635.8</v>
      </c>
      <c r="E65" s="278">
        <v>1611.6</v>
      </c>
      <c r="F65" s="278">
        <v>1595.8</v>
      </c>
      <c r="G65" s="278">
        <v>1571.6</v>
      </c>
      <c r="H65" s="278">
        <v>1651.6</v>
      </c>
      <c r="I65" s="278">
        <v>1675.8000000000002</v>
      </c>
      <c r="J65" s="278">
        <v>1691.6</v>
      </c>
      <c r="K65" s="276">
        <v>1660</v>
      </c>
      <c r="L65" s="276">
        <v>1620</v>
      </c>
      <c r="M65" s="276">
        <v>0.18354000000000001</v>
      </c>
    </row>
    <row r="66" spans="1:13">
      <c r="A66" s="267">
        <v>56</v>
      </c>
      <c r="B66" s="276" t="s">
        <v>63</v>
      </c>
      <c r="C66" s="277">
        <v>1583.85</v>
      </c>
      <c r="D66" s="278">
        <v>1587.0833333333333</v>
      </c>
      <c r="E66" s="278">
        <v>1572.9166666666665</v>
      </c>
      <c r="F66" s="278">
        <v>1561.9833333333333</v>
      </c>
      <c r="G66" s="278">
        <v>1547.8166666666666</v>
      </c>
      <c r="H66" s="278">
        <v>1598.0166666666664</v>
      </c>
      <c r="I66" s="278">
        <v>1612.1833333333329</v>
      </c>
      <c r="J66" s="278">
        <v>1623.1166666666663</v>
      </c>
      <c r="K66" s="276">
        <v>1601.25</v>
      </c>
      <c r="L66" s="276">
        <v>1576.15</v>
      </c>
      <c r="M66" s="276">
        <v>4.7089400000000001</v>
      </c>
    </row>
    <row r="67" spans="1:13">
      <c r="A67" s="267">
        <v>57</v>
      </c>
      <c r="B67" s="276" t="s">
        <v>320</v>
      </c>
      <c r="C67" s="277">
        <v>5278.2</v>
      </c>
      <c r="D67" s="278">
        <v>5293.1500000000005</v>
      </c>
      <c r="E67" s="278">
        <v>5198.3000000000011</v>
      </c>
      <c r="F67" s="278">
        <v>5118.4000000000005</v>
      </c>
      <c r="G67" s="278">
        <v>5023.5500000000011</v>
      </c>
      <c r="H67" s="278">
        <v>5373.0500000000011</v>
      </c>
      <c r="I67" s="278">
        <v>5467.9000000000015</v>
      </c>
      <c r="J67" s="278">
        <v>5547.8000000000011</v>
      </c>
      <c r="K67" s="276">
        <v>5388</v>
      </c>
      <c r="L67" s="276">
        <v>5213.25</v>
      </c>
      <c r="M67" s="276">
        <v>0.36592000000000002</v>
      </c>
    </row>
    <row r="68" spans="1:13">
      <c r="A68" s="267">
        <v>58</v>
      </c>
      <c r="B68" s="276" t="s">
        <v>234</v>
      </c>
      <c r="C68" s="277">
        <v>1297.5999999999999</v>
      </c>
      <c r="D68" s="278">
        <v>1307.75</v>
      </c>
      <c r="E68" s="278">
        <v>1281.8499999999999</v>
      </c>
      <c r="F68" s="278">
        <v>1266.0999999999999</v>
      </c>
      <c r="G68" s="278">
        <v>1240.1999999999998</v>
      </c>
      <c r="H68" s="278">
        <v>1323.5</v>
      </c>
      <c r="I68" s="278">
        <v>1349.4</v>
      </c>
      <c r="J68" s="278">
        <v>1365.15</v>
      </c>
      <c r="K68" s="276">
        <v>1333.65</v>
      </c>
      <c r="L68" s="276">
        <v>1292</v>
      </c>
      <c r="M68" s="276">
        <v>0.70330000000000004</v>
      </c>
    </row>
    <row r="69" spans="1:13">
      <c r="A69" s="267">
        <v>59</v>
      </c>
      <c r="B69" s="276" t="s">
        <v>321</v>
      </c>
      <c r="C69" s="277">
        <v>341.9</v>
      </c>
      <c r="D69" s="278">
        <v>343.13333333333338</v>
      </c>
      <c r="E69" s="278">
        <v>338.76666666666677</v>
      </c>
      <c r="F69" s="278">
        <v>335.63333333333338</v>
      </c>
      <c r="G69" s="278">
        <v>331.26666666666677</v>
      </c>
      <c r="H69" s="278">
        <v>346.26666666666677</v>
      </c>
      <c r="I69" s="278">
        <v>350.63333333333344</v>
      </c>
      <c r="J69" s="278">
        <v>353.76666666666677</v>
      </c>
      <c r="K69" s="276">
        <v>347.5</v>
      </c>
      <c r="L69" s="276">
        <v>340</v>
      </c>
      <c r="M69" s="276">
        <v>3.9662199999999999</v>
      </c>
    </row>
    <row r="70" spans="1:13">
      <c r="A70" s="267">
        <v>60</v>
      </c>
      <c r="B70" s="276" t="s">
        <v>65</v>
      </c>
      <c r="C70" s="277">
        <v>121.25</v>
      </c>
      <c r="D70" s="278">
        <v>120.83333333333333</v>
      </c>
      <c r="E70" s="278">
        <v>118.96666666666665</v>
      </c>
      <c r="F70" s="278">
        <v>116.68333333333332</v>
      </c>
      <c r="G70" s="278">
        <v>114.81666666666665</v>
      </c>
      <c r="H70" s="278">
        <v>123.11666666666666</v>
      </c>
      <c r="I70" s="278">
        <v>124.98333333333333</v>
      </c>
      <c r="J70" s="278">
        <v>127.26666666666667</v>
      </c>
      <c r="K70" s="276">
        <v>122.7</v>
      </c>
      <c r="L70" s="276">
        <v>118.55</v>
      </c>
      <c r="M70" s="276">
        <v>325.86774000000003</v>
      </c>
    </row>
    <row r="71" spans="1:13">
      <c r="A71" s="267">
        <v>61</v>
      </c>
      <c r="B71" s="276" t="s">
        <v>313</v>
      </c>
      <c r="C71" s="277">
        <v>917.55</v>
      </c>
      <c r="D71" s="278">
        <v>917.01666666666677</v>
      </c>
      <c r="E71" s="278">
        <v>886.03333333333353</v>
      </c>
      <c r="F71" s="278">
        <v>854.51666666666677</v>
      </c>
      <c r="G71" s="278">
        <v>823.53333333333353</v>
      </c>
      <c r="H71" s="278">
        <v>948.53333333333353</v>
      </c>
      <c r="I71" s="278">
        <v>979.51666666666688</v>
      </c>
      <c r="J71" s="278">
        <v>1011.0333333333335</v>
      </c>
      <c r="K71" s="276">
        <v>948</v>
      </c>
      <c r="L71" s="276">
        <v>885.5</v>
      </c>
      <c r="M71" s="276">
        <v>46.84628</v>
      </c>
    </row>
    <row r="72" spans="1:13">
      <c r="A72" s="267">
        <v>62</v>
      </c>
      <c r="B72" s="276" t="s">
        <v>66</v>
      </c>
      <c r="C72" s="277">
        <v>710.05</v>
      </c>
      <c r="D72" s="278">
        <v>711.33333333333337</v>
      </c>
      <c r="E72" s="278">
        <v>702.7166666666667</v>
      </c>
      <c r="F72" s="278">
        <v>695.38333333333333</v>
      </c>
      <c r="G72" s="278">
        <v>686.76666666666665</v>
      </c>
      <c r="H72" s="278">
        <v>718.66666666666674</v>
      </c>
      <c r="I72" s="278">
        <v>727.2833333333333</v>
      </c>
      <c r="J72" s="278">
        <v>734.61666666666679</v>
      </c>
      <c r="K72" s="276">
        <v>719.95</v>
      </c>
      <c r="L72" s="276">
        <v>704</v>
      </c>
      <c r="M72" s="276">
        <v>22.929590000000001</v>
      </c>
    </row>
    <row r="73" spans="1:13">
      <c r="A73" s="267">
        <v>63</v>
      </c>
      <c r="B73" s="276" t="s">
        <v>67</v>
      </c>
      <c r="C73" s="277">
        <v>555.65</v>
      </c>
      <c r="D73" s="278">
        <v>554.88333333333333</v>
      </c>
      <c r="E73" s="278">
        <v>546.86666666666667</v>
      </c>
      <c r="F73" s="278">
        <v>538.08333333333337</v>
      </c>
      <c r="G73" s="278">
        <v>530.06666666666672</v>
      </c>
      <c r="H73" s="278">
        <v>563.66666666666663</v>
      </c>
      <c r="I73" s="278">
        <v>571.68333333333328</v>
      </c>
      <c r="J73" s="278">
        <v>580.46666666666658</v>
      </c>
      <c r="K73" s="276">
        <v>562.9</v>
      </c>
      <c r="L73" s="276">
        <v>546.1</v>
      </c>
      <c r="M73" s="276">
        <v>30.45825</v>
      </c>
    </row>
    <row r="74" spans="1:13">
      <c r="A74" s="267">
        <v>64</v>
      </c>
      <c r="B74" s="276" t="s">
        <v>1045</v>
      </c>
      <c r="C74" s="277">
        <v>9327.7000000000007</v>
      </c>
      <c r="D74" s="278">
        <v>9341.2166666666672</v>
      </c>
      <c r="E74" s="278">
        <v>9285.4833333333336</v>
      </c>
      <c r="F74" s="278">
        <v>9243.2666666666664</v>
      </c>
      <c r="G74" s="278">
        <v>9187.5333333333328</v>
      </c>
      <c r="H74" s="278">
        <v>9383.4333333333343</v>
      </c>
      <c r="I74" s="278">
        <v>9439.1666666666679</v>
      </c>
      <c r="J74" s="278">
        <v>9481.383333333335</v>
      </c>
      <c r="K74" s="276">
        <v>9396.9500000000007</v>
      </c>
      <c r="L74" s="276">
        <v>9299</v>
      </c>
      <c r="M74" s="276">
        <v>1.5959999999999998E-2</v>
      </c>
    </row>
    <row r="75" spans="1:13">
      <c r="A75" s="267">
        <v>65</v>
      </c>
      <c r="B75" s="276" t="s">
        <v>69</v>
      </c>
      <c r="C75" s="277">
        <v>510.65</v>
      </c>
      <c r="D75" s="278">
        <v>510.2</v>
      </c>
      <c r="E75" s="278">
        <v>505.5</v>
      </c>
      <c r="F75" s="278">
        <v>500.35</v>
      </c>
      <c r="G75" s="278">
        <v>495.65000000000003</v>
      </c>
      <c r="H75" s="278">
        <v>515.34999999999991</v>
      </c>
      <c r="I75" s="278">
        <v>520.04999999999995</v>
      </c>
      <c r="J75" s="278">
        <v>525.19999999999993</v>
      </c>
      <c r="K75" s="276">
        <v>514.9</v>
      </c>
      <c r="L75" s="276">
        <v>505.05</v>
      </c>
      <c r="M75" s="276">
        <v>107.9776</v>
      </c>
    </row>
    <row r="76" spans="1:13" s="16" customFormat="1">
      <c r="A76" s="267">
        <v>66</v>
      </c>
      <c r="B76" s="276" t="s">
        <v>70</v>
      </c>
      <c r="C76" s="277">
        <v>35.85</v>
      </c>
      <c r="D76" s="278">
        <v>35.516666666666666</v>
      </c>
      <c r="E76" s="278">
        <v>34.883333333333333</v>
      </c>
      <c r="F76" s="278">
        <v>33.916666666666664</v>
      </c>
      <c r="G76" s="278">
        <v>33.283333333333331</v>
      </c>
      <c r="H76" s="278">
        <v>36.483333333333334</v>
      </c>
      <c r="I76" s="278">
        <v>37.11666666666666</v>
      </c>
      <c r="J76" s="278">
        <v>38.083333333333336</v>
      </c>
      <c r="K76" s="276">
        <v>36.15</v>
      </c>
      <c r="L76" s="276">
        <v>34.549999999999997</v>
      </c>
      <c r="M76" s="276">
        <v>405.00644</v>
      </c>
    </row>
    <row r="77" spans="1:13" s="16" customFormat="1">
      <c r="A77" s="267">
        <v>67</v>
      </c>
      <c r="B77" s="276" t="s">
        <v>71</v>
      </c>
      <c r="C77" s="277">
        <v>471.95</v>
      </c>
      <c r="D77" s="278">
        <v>468.43333333333334</v>
      </c>
      <c r="E77" s="278">
        <v>463.7166666666667</v>
      </c>
      <c r="F77" s="278">
        <v>455.48333333333335</v>
      </c>
      <c r="G77" s="278">
        <v>450.76666666666671</v>
      </c>
      <c r="H77" s="278">
        <v>476.66666666666669</v>
      </c>
      <c r="I77" s="278">
        <v>481.38333333333327</v>
      </c>
      <c r="J77" s="278">
        <v>489.61666666666667</v>
      </c>
      <c r="K77" s="276">
        <v>473.15</v>
      </c>
      <c r="L77" s="276">
        <v>460.2</v>
      </c>
      <c r="M77" s="276">
        <v>43.750619999999998</v>
      </c>
    </row>
    <row r="78" spans="1:13" s="16" customFormat="1">
      <c r="A78" s="267">
        <v>68</v>
      </c>
      <c r="B78" s="276" t="s">
        <v>322</v>
      </c>
      <c r="C78" s="277">
        <v>723.85</v>
      </c>
      <c r="D78" s="278">
        <v>722.18333333333339</v>
      </c>
      <c r="E78" s="278">
        <v>714.66666666666674</v>
      </c>
      <c r="F78" s="278">
        <v>705.48333333333335</v>
      </c>
      <c r="G78" s="278">
        <v>697.9666666666667</v>
      </c>
      <c r="H78" s="278">
        <v>731.36666666666679</v>
      </c>
      <c r="I78" s="278">
        <v>738.88333333333344</v>
      </c>
      <c r="J78" s="278">
        <v>748.06666666666683</v>
      </c>
      <c r="K78" s="276">
        <v>729.7</v>
      </c>
      <c r="L78" s="276">
        <v>713</v>
      </c>
      <c r="M78" s="276">
        <v>0.86251999999999995</v>
      </c>
    </row>
    <row r="79" spans="1:13" s="16" customFormat="1">
      <c r="A79" s="267">
        <v>69</v>
      </c>
      <c r="B79" s="276" t="s">
        <v>324</v>
      </c>
      <c r="C79" s="277">
        <v>176.25</v>
      </c>
      <c r="D79" s="278">
        <v>175.11666666666667</v>
      </c>
      <c r="E79" s="278">
        <v>173.13333333333335</v>
      </c>
      <c r="F79" s="278">
        <v>170.01666666666668</v>
      </c>
      <c r="G79" s="278">
        <v>168.03333333333336</v>
      </c>
      <c r="H79" s="278">
        <v>178.23333333333335</v>
      </c>
      <c r="I79" s="278">
        <v>180.2166666666667</v>
      </c>
      <c r="J79" s="278">
        <v>183.33333333333334</v>
      </c>
      <c r="K79" s="276">
        <v>177.1</v>
      </c>
      <c r="L79" s="276">
        <v>172</v>
      </c>
      <c r="M79" s="276">
        <v>5.5245600000000001</v>
      </c>
    </row>
    <row r="80" spans="1:13" s="16" customFormat="1">
      <c r="A80" s="267">
        <v>70</v>
      </c>
      <c r="B80" s="276" t="s">
        <v>325</v>
      </c>
      <c r="C80" s="277">
        <v>3867.85</v>
      </c>
      <c r="D80" s="278">
        <v>3865.1999999999994</v>
      </c>
      <c r="E80" s="278">
        <v>3833.0999999999985</v>
      </c>
      <c r="F80" s="278">
        <v>3798.349999999999</v>
      </c>
      <c r="G80" s="278">
        <v>3766.2499999999982</v>
      </c>
      <c r="H80" s="278">
        <v>3899.9499999999989</v>
      </c>
      <c r="I80" s="278">
        <v>3932.05</v>
      </c>
      <c r="J80" s="278">
        <v>3966.7999999999993</v>
      </c>
      <c r="K80" s="276">
        <v>3897.3</v>
      </c>
      <c r="L80" s="276">
        <v>3830.45</v>
      </c>
      <c r="M80" s="276">
        <v>6.3149999999999998E-2</v>
      </c>
    </row>
    <row r="81" spans="1:13" s="16" customFormat="1">
      <c r="A81" s="267">
        <v>71</v>
      </c>
      <c r="B81" s="276" t="s">
        <v>326</v>
      </c>
      <c r="C81" s="277">
        <v>776.65</v>
      </c>
      <c r="D81" s="278">
        <v>779.26666666666677</v>
      </c>
      <c r="E81" s="278">
        <v>770.18333333333351</v>
      </c>
      <c r="F81" s="278">
        <v>763.7166666666667</v>
      </c>
      <c r="G81" s="278">
        <v>754.63333333333344</v>
      </c>
      <c r="H81" s="278">
        <v>785.73333333333358</v>
      </c>
      <c r="I81" s="278">
        <v>794.81666666666683</v>
      </c>
      <c r="J81" s="278">
        <v>801.28333333333364</v>
      </c>
      <c r="K81" s="276">
        <v>788.35</v>
      </c>
      <c r="L81" s="276">
        <v>772.8</v>
      </c>
      <c r="M81" s="276">
        <v>1.1836500000000001</v>
      </c>
    </row>
    <row r="82" spans="1:13" s="16" customFormat="1">
      <c r="A82" s="267">
        <v>72</v>
      </c>
      <c r="B82" s="276" t="s">
        <v>327</v>
      </c>
      <c r="C82" s="277">
        <v>78.900000000000006</v>
      </c>
      <c r="D82" s="278">
        <v>79.100000000000009</v>
      </c>
      <c r="E82" s="278">
        <v>77.300000000000011</v>
      </c>
      <c r="F82" s="278">
        <v>75.7</v>
      </c>
      <c r="G82" s="278">
        <v>73.900000000000006</v>
      </c>
      <c r="H82" s="278">
        <v>80.700000000000017</v>
      </c>
      <c r="I82" s="278">
        <v>82.5</v>
      </c>
      <c r="J82" s="278">
        <v>84.100000000000023</v>
      </c>
      <c r="K82" s="276">
        <v>80.900000000000006</v>
      </c>
      <c r="L82" s="276">
        <v>77.5</v>
      </c>
      <c r="M82" s="276">
        <v>29.70148</v>
      </c>
    </row>
    <row r="83" spans="1:13" s="16" customFormat="1">
      <c r="A83" s="267">
        <v>73</v>
      </c>
      <c r="B83" s="276" t="s">
        <v>72</v>
      </c>
      <c r="C83" s="277">
        <v>13203.15</v>
      </c>
      <c r="D83" s="278">
        <v>13265.949999999999</v>
      </c>
      <c r="E83" s="278">
        <v>13087.199999999997</v>
      </c>
      <c r="F83" s="278">
        <v>12971.249999999998</v>
      </c>
      <c r="G83" s="278">
        <v>12792.499999999996</v>
      </c>
      <c r="H83" s="278">
        <v>13381.899999999998</v>
      </c>
      <c r="I83" s="278">
        <v>13560.650000000001</v>
      </c>
      <c r="J83" s="278">
        <v>13676.599999999999</v>
      </c>
      <c r="K83" s="276">
        <v>13444.7</v>
      </c>
      <c r="L83" s="276">
        <v>13150</v>
      </c>
      <c r="M83" s="276">
        <v>0.64307000000000003</v>
      </c>
    </row>
    <row r="84" spans="1:13" s="16" customFormat="1">
      <c r="A84" s="267">
        <v>74</v>
      </c>
      <c r="B84" s="276" t="s">
        <v>74</v>
      </c>
      <c r="C84" s="277">
        <v>393.85</v>
      </c>
      <c r="D84" s="278">
        <v>394.0333333333333</v>
      </c>
      <c r="E84" s="278">
        <v>389.06666666666661</v>
      </c>
      <c r="F84" s="278">
        <v>384.2833333333333</v>
      </c>
      <c r="G84" s="278">
        <v>379.31666666666661</v>
      </c>
      <c r="H84" s="278">
        <v>398.81666666666661</v>
      </c>
      <c r="I84" s="278">
        <v>403.7833333333333</v>
      </c>
      <c r="J84" s="278">
        <v>408.56666666666661</v>
      </c>
      <c r="K84" s="276">
        <v>399</v>
      </c>
      <c r="L84" s="276">
        <v>389.25</v>
      </c>
      <c r="M84" s="276">
        <v>65.738829999999993</v>
      </c>
    </row>
    <row r="85" spans="1:13" s="16" customFormat="1">
      <c r="A85" s="267">
        <v>75</v>
      </c>
      <c r="B85" s="276" t="s">
        <v>328</v>
      </c>
      <c r="C85" s="277">
        <v>243.25</v>
      </c>
      <c r="D85" s="278">
        <v>244.75</v>
      </c>
      <c r="E85" s="278">
        <v>234.5</v>
      </c>
      <c r="F85" s="278">
        <v>225.75</v>
      </c>
      <c r="G85" s="278">
        <v>215.5</v>
      </c>
      <c r="H85" s="278">
        <v>253.5</v>
      </c>
      <c r="I85" s="278">
        <v>263.75</v>
      </c>
      <c r="J85" s="278">
        <v>272.5</v>
      </c>
      <c r="K85" s="276">
        <v>255</v>
      </c>
      <c r="L85" s="276">
        <v>236</v>
      </c>
      <c r="M85" s="276">
        <v>8.3330199999999994</v>
      </c>
    </row>
    <row r="86" spans="1:13" s="16" customFormat="1">
      <c r="A86" s="267">
        <v>76</v>
      </c>
      <c r="B86" s="276" t="s">
        <v>75</v>
      </c>
      <c r="C86" s="277">
        <v>3720.5</v>
      </c>
      <c r="D86" s="278">
        <v>3723.4333333333329</v>
      </c>
      <c r="E86" s="278">
        <v>3687.0666666666657</v>
      </c>
      <c r="F86" s="278">
        <v>3653.6333333333328</v>
      </c>
      <c r="G86" s="278">
        <v>3617.2666666666655</v>
      </c>
      <c r="H86" s="278">
        <v>3756.8666666666659</v>
      </c>
      <c r="I86" s="278">
        <v>3793.2333333333336</v>
      </c>
      <c r="J86" s="278">
        <v>3826.6666666666661</v>
      </c>
      <c r="K86" s="276">
        <v>3759.8</v>
      </c>
      <c r="L86" s="276">
        <v>3690</v>
      </c>
      <c r="M86" s="276">
        <v>10.43126</v>
      </c>
    </row>
    <row r="87" spans="1:13" s="16" customFormat="1">
      <c r="A87" s="267">
        <v>77</v>
      </c>
      <c r="B87" s="276" t="s">
        <v>314</v>
      </c>
      <c r="C87" s="277">
        <v>613.15</v>
      </c>
      <c r="D87" s="278">
        <v>614.68333333333328</v>
      </c>
      <c r="E87" s="278">
        <v>604.46666666666658</v>
      </c>
      <c r="F87" s="278">
        <v>595.7833333333333</v>
      </c>
      <c r="G87" s="278">
        <v>585.56666666666661</v>
      </c>
      <c r="H87" s="278">
        <v>623.36666666666656</v>
      </c>
      <c r="I87" s="278">
        <v>633.58333333333326</v>
      </c>
      <c r="J87" s="278">
        <v>642.26666666666654</v>
      </c>
      <c r="K87" s="276">
        <v>624.9</v>
      </c>
      <c r="L87" s="276">
        <v>606</v>
      </c>
      <c r="M87" s="276">
        <v>4.7970300000000003</v>
      </c>
    </row>
    <row r="88" spans="1:13" s="16" customFormat="1">
      <c r="A88" s="267">
        <v>78</v>
      </c>
      <c r="B88" s="276" t="s">
        <v>323</v>
      </c>
      <c r="C88" s="277">
        <v>207.15</v>
      </c>
      <c r="D88" s="278">
        <v>207.33333333333334</v>
      </c>
      <c r="E88" s="278">
        <v>196.7166666666667</v>
      </c>
      <c r="F88" s="278">
        <v>186.28333333333336</v>
      </c>
      <c r="G88" s="278">
        <v>175.66666666666671</v>
      </c>
      <c r="H88" s="278">
        <v>217.76666666666668</v>
      </c>
      <c r="I88" s="278">
        <v>228.3833333333333</v>
      </c>
      <c r="J88" s="278">
        <v>238.81666666666666</v>
      </c>
      <c r="K88" s="276">
        <v>217.95</v>
      </c>
      <c r="L88" s="276">
        <v>196.9</v>
      </c>
      <c r="M88" s="276">
        <v>75.797550000000001</v>
      </c>
    </row>
    <row r="89" spans="1:13" s="16" customFormat="1">
      <c r="A89" s="267">
        <v>79</v>
      </c>
      <c r="B89" s="276" t="s">
        <v>76</v>
      </c>
      <c r="C89" s="277">
        <v>476.6</v>
      </c>
      <c r="D89" s="278">
        <v>475.34999999999997</v>
      </c>
      <c r="E89" s="278">
        <v>471.24999999999994</v>
      </c>
      <c r="F89" s="278">
        <v>465.9</v>
      </c>
      <c r="G89" s="278">
        <v>461.79999999999995</v>
      </c>
      <c r="H89" s="278">
        <v>480.69999999999993</v>
      </c>
      <c r="I89" s="278">
        <v>484.79999999999995</v>
      </c>
      <c r="J89" s="278">
        <v>490.14999999999992</v>
      </c>
      <c r="K89" s="276">
        <v>479.45</v>
      </c>
      <c r="L89" s="276">
        <v>470</v>
      </c>
      <c r="M89" s="276">
        <v>24.395890000000001</v>
      </c>
    </row>
    <row r="90" spans="1:13" s="16" customFormat="1">
      <c r="A90" s="267">
        <v>80</v>
      </c>
      <c r="B90" s="276" t="s">
        <v>77</v>
      </c>
      <c r="C90" s="277">
        <v>121.6</v>
      </c>
      <c r="D90" s="278">
        <v>122.10000000000001</v>
      </c>
      <c r="E90" s="278">
        <v>118.00000000000001</v>
      </c>
      <c r="F90" s="278">
        <v>114.4</v>
      </c>
      <c r="G90" s="278">
        <v>110.30000000000001</v>
      </c>
      <c r="H90" s="278">
        <v>125.70000000000002</v>
      </c>
      <c r="I90" s="278">
        <v>129.80000000000001</v>
      </c>
      <c r="J90" s="278">
        <v>133.40000000000003</v>
      </c>
      <c r="K90" s="276">
        <v>126.2</v>
      </c>
      <c r="L90" s="276">
        <v>118.5</v>
      </c>
      <c r="M90" s="276">
        <v>226.27298999999999</v>
      </c>
    </row>
    <row r="91" spans="1:13" s="16" customFormat="1">
      <c r="A91" s="267">
        <v>81</v>
      </c>
      <c r="B91" s="276" t="s">
        <v>332</v>
      </c>
      <c r="C91" s="277">
        <v>490.2</v>
      </c>
      <c r="D91" s="278">
        <v>488.15000000000003</v>
      </c>
      <c r="E91" s="278">
        <v>483.30000000000007</v>
      </c>
      <c r="F91" s="278">
        <v>476.40000000000003</v>
      </c>
      <c r="G91" s="278">
        <v>471.55000000000007</v>
      </c>
      <c r="H91" s="278">
        <v>495.05000000000007</v>
      </c>
      <c r="I91" s="278">
        <v>499.90000000000009</v>
      </c>
      <c r="J91" s="278">
        <v>506.80000000000007</v>
      </c>
      <c r="K91" s="276">
        <v>493</v>
      </c>
      <c r="L91" s="276">
        <v>481.25</v>
      </c>
      <c r="M91" s="276">
        <v>3.9264700000000001</v>
      </c>
    </row>
    <row r="92" spans="1:13" s="16" customFormat="1">
      <c r="A92" s="267">
        <v>82</v>
      </c>
      <c r="B92" s="276" t="s">
        <v>333</v>
      </c>
      <c r="C92" s="277">
        <v>503.15</v>
      </c>
      <c r="D92" s="278">
        <v>505.84999999999997</v>
      </c>
      <c r="E92" s="278">
        <v>496.29999999999995</v>
      </c>
      <c r="F92" s="278">
        <v>489.45</v>
      </c>
      <c r="G92" s="278">
        <v>479.9</v>
      </c>
      <c r="H92" s="278">
        <v>512.69999999999993</v>
      </c>
      <c r="I92" s="278">
        <v>522.25</v>
      </c>
      <c r="J92" s="278">
        <v>529.09999999999991</v>
      </c>
      <c r="K92" s="276">
        <v>515.4</v>
      </c>
      <c r="L92" s="276">
        <v>499</v>
      </c>
      <c r="M92" s="276">
        <v>1.6863300000000001</v>
      </c>
    </row>
    <row r="93" spans="1:13" s="16" customFormat="1">
      <c r="A93" s="267">
        <v>83</v>
      </c>
      <c r="B93" s="276" t="s">
        <v>335</v>
      </c>
      <c r="C93" s="277">
        <v>380.55</v>
      </c>
      <c r="D93" s="278">
        <v>381.7</v>
      </c>
      <c r="E93" s="278">
        <v>375.34999999999997</v>
      </c>
      <c r="F93" s="278">
        <v>370.15</v>
      </c>
      <c r="G93" s="278">
        <v>363.79999999999995</v>
      </c>
      <c r="H93" s="278">
        <v>386.9</v>
      </c>
      <c r="I93" s="278">
        <v>393.25</v>
      </c>
      <c r="J93" s="278">
        <v>398.45</v>
      </c>
      <c r="K93" s="276">
        <v>388.05</v>
      </c>
      <c r="L93" s="276">
        <v>376.5</v>
      </c>
      <c r="M93" s="276">
        <v>1.51563</v>
      </c>
    </row>
    <row r="94" spans="1:13" s="16" customFormat="1">
      <c r="A94" s="267">
        <v>84</v>
      </c>
      <c r="B94" s="276" t="s">
        <v>329</v>
      </c>
      <c r="C94" s="277">
        <v>523.6</v>
      </c>
      <c r="D94" s="278">
        <v>526.01666666666677</v>
      </c>
      <c r="E94" s="278">
        <v>515.98333333333358</v>
      </c>
      <c r="F94" s="278">
        <v>508.36666666666679</v>
      </c>
      <c r="G94" s="278">
        <v>498.3333333333336</v>
      </c>
      <c r="H94" s="278">
        <v>533.63333333333355</v>
      </c>
      <c r="I94" s="278">
        <v>543.66666666666663</v>
      </c>
      <c r="J94" s="278">
        <v>551.28333333333353</v>
      </c>
      <c r="K94" s="276">
        <v>536.04999999999995</v>
      </c>
      <c r="L94" s="276">
        <v>518.4</v>
      </c>
      <c r="M94" s="276">
        <v>1.0020100000000001</v>
      </c>
    </row>
    <row r="95" spans="1:13" s="16" customFormat="1">
      <c r="A95" s="267">
        <v>85</v>
      </c>
      <c r="B95" s="276" t="s">
        <v>78</v>
      </c>
      <c r="C95" s="277">
        <v>125.8</v>
      </c>
      <c r="D95" s="278">
        <v>126.46666666666665</v>
      </c>
      <c r="E95" s="278">
        <v>124.73333333333332</v>
      </c>
      <c r="F95" s="278">
        <v>123.66666666666667</v>
      </c>
      <c r="G95" s="278">
        <v>121.93333333333334</v>
      </c>
      <c r="H95" s="278">
        <v>127.5333333333333</v>
      </c>
      <c r="I95" s="278">
        <v>129.26666666666662</v>
      </c>
      <c r="J95" s="278">
        <v>130.33333333333329</v>
      </c>
      <c r="K95" s="276">
        <v>128.19999999999999</v>
      </c>
      <c r="L95" s="276">
        <v>125.4</v>
      </c>
      <c r="M95" s="276">
        <v>7.6903499999999996</v>
      </c>
    </row>
    <row r="96" spans="1:13" s="16" customFormat="1">
      <c r="A96" s="267">
        <v>86</v>
      </c>
      <c r="B96" s="276" t="s">
        <v>330</v>
      </c>
      <c r="C96" s="277">
        <v>265.8</v>
      </c>
      <c r="D96" s="278">
        <v>265.75000000000006</v>
      </c>
      <c r="E96" s="278">
        <v>263.65000000000009</v>
      </c>
      <c r="F96" s="278">
        <v>261.50000000000006</v>
      </c>
      <c r="G96" s="278">
        <v>259.40000000000009</v>
      </c>
      <c r="H96" s="278">
        <v>267.90000000000009</v>
      </c>
      <c r="I96" s="278">
        <v>270.00000000000011</v>
      </c>
      <c r="J96" s="278">
        <v>272.15000000000009</v>
      </c>
      <c r="K96" s="276">
        <v>267.85000000000002</v>
      </c>
      <c r="L96" s="276">
        <v>263.60000000000002</v>
      </c>
      <c r="M96" s="276">
        <v>1.0729200000000001</v>
      </c>
    </row>
    <row r="97" spans="1:13" s="16" customFormat="1">
      <c r="A97" s="267">
        <v>87</v>
      </c>
      <c r="B97" s="276" t="s">
        <v>338</v>
      </c>
      <c r="C97" s="277">
        <v>518.79999999999995</v>
      </c>
      <c r="D97" s="278">
        <v>520.85</v>
      </c>
      <c r="E97" s="278">
        <v>511.95000000000005</v>
      </c>
      <c r="F97" s="278">
        <v>505.1</v>
      </c>
      <c r="G97" s="278">
        <v>496.20000000000005</v>
      </c>
      <c r="H97" s="278">
        <v>527.70000000000005</v>
      </c>
      <c r="I97" s="278">
        <v>536.59999999999991</v>
      </c>
      <c r="J97" s="278">
        <v>543.45000000000005</v>
      </c>
      <c r="K97" s="276">
        <v>529.75</v>
      </c>
      <c r="L97" s="276">
        <v>514</v>
      </c>
      <c r="M97" s="276">
        <v>7.5837300000000001</v>
      </c>
    </row>
    <row r="98" spans="1:13" s="16" customFormat="1">
      <c r="A98" s="267">
        <v>88</v>
      </c>
      <c r="B98" s="276" t="s">
        <v>336</v>
      </c>
      <c r="C98" s="277">
        <v>1112.45</v>
      </c>
      <c r="D98" s="278">
        <v>1116.1499999999999</v>
      </c>
      <c r="E98" s="278">
        <v>1098.2999999999997</v>
      </c>
      <c r="F98" s="278">
        <v>1084.1499999999999</v>
      </c>
      <c r="G98" s="278">
        <v>1066.2999999999997</v>
      </c>
      <c r="H98" s="278">
        <v>1130.2999999999997</v>
      </c>
      <c r="I98" s="278">
        <v>1148.1499999999996</v>
      </c>
      <c r="J98" s="278">
        <v>1162.2999999999997</v>
      </c>
      <c r="K98" s="276">
        <v>1134</v>
      </c>
      <c r="L98" s="276">
        <v>1102</v>
      </c>
      <c r="M98" s="276">
        <v>1.68299</v>
      </c>
    </row>
    <row r="99" spans="1:13" s="16" customFormat="1">
      <c r="A99" s="267">
        <v>89</v>
      </c>
      <c r="B99" s="276" t="s">
        <v>337</v>
      </c>
      <c r="C99" s="277">
        <v>13.7</v>
      </c>
      <c r="D99" s="278">
        <v>13.833333333333334</v>
      </c>
      <c r="E99" s="278">
        <v>13.366666666666667</v>
      </c>
      <c r="F99" s="278">
        <v>13.033333333333333</v>
      </c>
      <c r="G99" s="278">
        <v>12.566666666666666</v>
      </c>
      <c r="H99" s="278">
        <v>14.166666666666668</v>
      </c>
      <c r="I99" s="278">
        <v>14.633333333333333</v>
      </c>
      <c r="J99" s="278">
        <v>14.966666666666669</v>
      </c>
      <c r="K99" s="276">
        <v>14.3</v>
      </c>
      <c r="L99" s="276">
        <v>13.5</v>
      </c>
      <c r="M99" s="276">
        <v>95.603870000000001</v>
      </c>
    </row>
    <row r="100" spans="1:13" s="16" customFormat="1">
      <c r="A100" s="267">
        <v>90</v>
      </c>
      <c r="B100" s="276" t="s">
        <v>339</v>
      </c>
      <c r="C100" s="277">
        <v>233.45</v>
      </c>
      <c r="D100" s="278">
        <v>233.83333333333334</v>
      </c>
      <c r="E100" s="278">
        <v>228.86666666666667</v>
      </c>
      <c r="F100" s="278">
        <v>224.28333333333333</v>
      </c>
      <c r="G100" s="278">
        <v>219.31666666666666</v>
      </c>
      <c r="H100" s="278">
        <v>238.41666666666669</v>
      </c>
      <c r="I100" s="278">
        <v>243.38333333333333</v>
      </c>
      <c r="J100" s="278">
        <v>247.9666666666667</v>
      </c>
      <c r="K100" s="276">
        <v>238.8</v>
      </c>
      <c r="L100" s="276">
        <v>229.25</v>
      </c>
      <c r="M100" s="276">
        <v>7.5643200000000004</v>
      </c>
    </row>
    <row r="101" spans="1:13">
      <c r="A101" s="267">
        <v>91</v>
      </c>
      <c r="B101" s="276" t="s">
        <v>80</v>
      </c>
      <c r="C101" s="277">
        <v>395.5</v>
      </c>
      <c r="D101" s="278">
        <v>395.5</v>
      </c>
      <c r="E101" s="278">
        <v>389</v>
      </c>
      <c r="F101" s="278">
        <v>382.5</v>
      </c>
      <c r="G101" s="278">
        <v>376</v>
      </c>
      <c r="H101" s="278">
        <v>402</v>
      </c>
      <c r="I101" s="278">
        <v>408.5</v>
      </c>
      <c r="J101" s="278">
        <v>415</v>
      </c>
      <c r="K101" s="276">
        <v>402</v>
      </c>
      <c r="L101" s="276">
        <v>389</v>
      </c>
      <c r="M101" s="276">
        <v>10.732609999999999</v>
      </c>
    </row>
    <row r="102" spans="1:13">
      <c r="A102" s="267">
        <v>92</v>
      </c>
      <c r="B102" s="276" t="s">
        <v>340</v>
      </c>
      <c r="C102" s="277">
        <v>3365.7</v>
      </c>
      <c r="D102" s="278">
        <v>3373.7666666666664</v>
      </c>
      <c r="E102" s="278">
        <v>3337.5333333333328</v>
      </c>
      <c r="F102" s="278">
        <v>3309.3666666666663</v>
      </c>
      <c r="G102" s="278">
        <v>3273.1333333333328</v>
      </c>
      <c r="H102" s="278">
        <v>3401.9333333333329</v>
      </c>
      <c r="I102" s="278">
        <v>3438.1666666666665</v>
      </c>
      <c r="J102" s="278">
        <v>3466.333333333333</v>
      </c>
      <c r="K102" s="276">
        <v>3410</v>
      </c>
      <c r="L102" s="276">
        <v>3345.6</v>
      </c>
      <c r="M102" s="276">
        <v>3.6269999999999997E-2</v>
      </c>
    </row>
    <row r="103" spans="1:13">
      <c r="A103" s="267">
        <v>93</v>
      </c>
      <c r="B103" s="276" t="s">
        <v>81</v>
      </c>
      <c r="C103" s="277">
        <v>607.95000000000005</v>
      </c>
      <c r="D103" s="278">
        <v>609.51666666666677</v>
      </c>
      <c r="E103" s="278">
        <v>601.43333333333351</v>
      </c>
      <c r="F103" s="278">
        <v>594.91666666666674</v>
      </c>
      <c r="G103" s="278">
        <v>586.83333333333348</v>
      </c>
      <c r="H103" s="278">
        <v>616.03333333333353</v>
      </c>
      <c r="I103" s="278">
        <v>624.11666666666679</v>
      </c>
      <c r="J103" s="278">
        <v>630.63333333333355</v>
      </c>
      <c r="K103" s="276">
        <v>617.6</v>
      </c>
      <c r="L103" s="276">
        <v>603</v>
      </c>
      <c r="M103" s="276">
        <v>1.20936</v>
      </c>
    </row>
    <row r="104" spans="1:13">
      <c r="A104" s="267">
        <v>94</v>
      </c>
      <c r="B104" s="276" t="s">
        <v>334</v>
      </c>
      <c r="C104" s="277">
        <v>291.55</v>
      </c>
      <c r="D104" s="278">
        <v>291.75</v>
      </c>
      <c r="E104" s="278">
        <v>288.10000000000002</v>
      </c>
      <c r="F104" s="278">
        <v>284.65000000000003</v>
      </c>
      <c r="G104" s="278">
        <v>281.00000000000006</v>
      </c>
      <c r="H104" s="278">
        <v>295.2</v>
      </c>
      <c r="I104" s="278">
        <v>298.84999999999997</v>
      </c>
      <c r="J104" s="278">
        <v>302.29999999999995</v>
      </c>
      <c r="K104" s="276">
        <v>295.39999999999998</v>
      </c>
      <c r="L104" s="276">
        <v>288.3</v>
      </c>
      <c r="M104" s="276">
        <v>1.5870500000000001</v>
      </c>
    </row>
    <row r="105" spans="1:13">
      <c r="A105" s="267">
        <v>95</v>
      </c>
      <c r="B105" s="276" t="s">
        <v>342</v>
      </c>
      <c r="C105" s="277">
        <v>224.1</v>
      </c>
      <c r="D105" s="278">
        <v>225.6</v>
      </c>
      <c r="E105" s="278">
        <v>219.39999999999998</v>
      </c>
      <c r="F105" s="278">
        <v>214.7</v>
      </c>
      <c r="G105" s="278">
        <v>208.49999999999997</v>
      </c>
      <c r="H105" s="278">
        <v>230.29999999999998</v>
      </c>
      <c r="I105" s="278">
        <v>236.49999999999997</v>
      </c>
      <c r="J105" s="278">
        <v>241.2</v>
      </c>
      <c r="K105" s="276">
        <v>231.8</v>
      </c>
      <c r="L105" s="276">
        <v>220.9</v>
      </c>
      <c r="M105" s="276">
        <v>8.4877099999999999</v>
      </c>
    </row>
    <row r="106" spans="1:13">
      <c r="A106" s="267">
        <v>96</v>
      </c>
      <c r="B106" s="276" t="s">
        <v>343</v>
      </c>
      <c r="C106" s="277">
        <v>109.05</v>
      </c>
      <c r="D106" s="278">
        <v>109.75</v>
      </c>
      <c r="E106" s="278">
        <v>105.9</v>
      </c>
      <c r="F106" s="278">
        <v>102.75</v>
      </c>
      <c r="G106" s="278">
        <v>98.9</v>
      </c>
      <c r="H106" s="278">
        <v>112.9</v>
      </c>
      <c r="I106" s="278">
        <v>116.75</v>
      </c>
      <c r="J106" s="278">
        <v>119.9</v>
      </c>
      <c r="K106" s="276">
        <v>113.6</v>
      </c>
      <c r="L106" s="276">
        <v>106.6</v>
      </c>
      <c r="M106" s="276">
        <v>13.32682</v>
      </c>
    </row>
    <row r="107" spans="1:13">
      <c r="A107" s="267">
        <v>97</v>
      </c>
      <c r="B107" s="276" t="s">
        <v>82</v>
      </c>
      <c r="C107" s="277">
        <v>375.1</v>
      </c>
      <c r="D107" s="278">
        <v>371.75</v>
      </c>
      <c r="E107" s="278">
        <v>366.05</v>
      </c>
      <c r="F107" s="278">
        <v>357</v>
      </c>
      <c r="G107" s="278">
        <v>351.3</v>
      </c>
      <c r="H107" s="278">
        <v>380.8</v>
      </c>
      <c r="I107" s="278">
        <v>386.50000000000006</v>
      </c>
      <c r="J107" s="278">
        <v>395.55</v>
      </c>
      <c r="K107" s="276">
        <v>377.45</v>
      </c>
      <c r="L107" s="276">
        <v>362.7</v>
      </c>
      <c r="M107" s="276">
        <v>45.054130000000001</v>
      </c>
    </row>
    <row r="108" spans="1:13">
      <c r="A108" s="267">
        <v>98</v>
      </c>
      <c r="B108" s="284" t="s">
        <v>344</v>
      </c>
      <c r="C108" s="277">
        <v>545.15</v>
      </c>
      <c r="D108" s="278">
        <v>540.71666666666658</v>
      </c>
      <c r="E108" s="278">
        <v>534.48333333333312</v>
      </c>
      <c r="F108" s="278">
        <v>523.81666666666649</v>
      </c>
      <c r="G108" s="278">
        <v>517.58333333333303</v>
      </c>
      <c r="H108" s="278">
        <v>551.38333333333321</v>
      </c>
      <c r="I108" s="278">
        <v>557.61666666666656</v>
      </c>
      <c r="J108" s="278">
        <v>568.2833333333333</v>
      </c>
      <c r="K108" s="276">
        <v>546.95000000000005</v>
      </c>
      <c r="L108" s="276">
        <v>530.04999999999995</v>
      </c>
      <c r="M108" s="276">
        <v>4.4480899999999997</v>
      </c>
    </row>
    <row r="109" spans="1:13">
      <c r="A109" s="267">
        <v>99</v>
      </c>
      <c r="B109" s="276" t="s">
        <v>83</v>
      </c>
      <c r="C109" s="277">
        <v>793.45</v>
      </c>
      <c r="D109" s="278">
        <v>790.31666666666661</v>
      </c>
      <c r="E109" s="278">
        <v>784.63333333333321</v>
      </c>
      <c r="F109" s="278">
        <v>775.81666666666661</v>
      </c>
      <c r="G109" s="278">
        <v>770.13333333333321</v>
      </c>
      <c r="H109" s="278">
        <v>799.13333333333321</v>
      </c>
      <c r="I109" s="278">
        <v>804.81666666666661</v>
      </c>
      <c r="J109" s="278">
        <v>813.63333333333321</v>
      </c>
      <c r="K109" s="276">
        <v>796</v>
      </c>
      <c r="L109" s="276">
        <v>781.5</v>
      </c>
      <c r="M109" s="276">
        <v>64.870140000000006</v>
      </c>
    </row>
    <row r="110" spans="1:13">
      <c r="A110" s="267">
        <v>100</v>
      </c>
      <c r="B110" s="276" t="s">
        <v>84</v>
      </c>
      <c r="C110" s="277">
        <v>141.69999999999999</v>
      </c>
      <c r="D110" s="278">
        <v>141.6</v>
      </c>
      <c r="E110" s="278">
        <v>139.54999999999998</v>
      </c>
      <c r="F110" s="278">
        <v>137.39999999999998</v>
      </c>
      <c r="G110" s="278">
        <v>135.34999999999997</v>
      </c>
      <c r="H110" s="278">
        <v>143.75</v>
      </c>
      <c r="I110" s="278">
        <v>145.80000000000001</v>
      </c>
      <c r="J110" s="278">
        <v>147.95000000000002</v>
      </c>
      <c r="K110" s="276">
        <v>143.65</v>
      </c>
      <c r="L110" s="276">
        <v>139.44999999999999</v>
      </c>
      <c r="M110" s="276">
        <v>136.28707</v>
      </c>
    </row>
    <row r="111" spans="1:13">
      <c r="A111" s="267">
        <v>101</v>
      </c>
      <c r="B111" s="276" t="s">
        <v>345</v>
      </c>
      <c r="C111" s="277">
        <v>368.15</v>
      </c>
      <c r="D111" s="278">
        <v>368.23333333333329</v>
      </c>
      <c r="E111" s="278">
        <v>362.06666666666661</v>
      </c>
      <c r="F111" s="278">
        <v>355.98333333333329</v>
      </c>
      <c r="G111" s="278">
        <v>349.81666666666661</v>
      </c>
      <c r="H111" s="278">
        <v>374.31666666666661</v>
      </c>
      <c r="I111" s="278">
        <v>380.48333333333323</v>
      </c>
      <c r="J111" s="278">
        <v>386.56666666666661</v>
      </c>
      <c r="K111" s="276">
        <v>374.4</v>
      </c>
      <c r="L111" s="276">
        <v>362.15</v>
      </c>
      <c r="M111" s="276">
        <v>3.5820799999999999</v>
      </c>
    </row>
    <row r="112" spans="1:13">
      <c r="A112" s="267">
        <v>102</v>
      </c>
      <c r="B112" s="276" t="s">
        <v>3634</v>
      </c>
      <c r="C112" s="277">
        <v>2556.8000000000002</v>
      </c>
      <c r="D112" s="278">
        <v>2570.6</v>
      </c>
      <c r="E112" s="278">
        <v>2516.1999999999998</v>
      </c>
      <c r="F112" s="278">
        <v>2475.6</v>
      </c>
      <c r="G112" s="278">
        <v>2421.1999999999998</v>
      </c>
      <c r="H112" s="278">
        <v>2611.1999999999998</v>
      </c>
      <c r="I112" s="278">
        <v>2665.6000000000004</v>
      </c>
      <c r="J112" s="278">
        <v>2706.2</v>
      </c>
      <c r="K112" s="276">
        <v>2625</v>
      </c>
      <c r="L112" s="276">
        <v>2530</v>
      </c>
      <c r="M112" s="276">
        <v>9.7448399999999999</v>
      </c>
    </row>
    <row r="113" spans="1:13">
      <c r="A113" s="267">
        <v>103</v>
      </c>
      <c r="B113" s="276" t="s">
        <v>85</v>
      </c>
      <c r="C113" s="277">
        <v>1600.2</v>
      </c>
      <c r="D113" s="278">
        <v>1603.5666666666666</v>
      </c>
      <c r="E113" s="278">
        <v>1582.6333333333332</v>
      </c>
      <c r="F113" s="278">
        <v>1565.0666666666666</v>
      </c>
      <c r="G113" s="278">
        <v>1544.1333333333332</v>
      </c>
      <c r="H113" s="278">
        <v>1621.1333333333332</v>
      </c>
      <c r="I113" s="278">
        <v>1642.0666666666666</v>
      </c>
      <c r="J113" s="278">
        <v>1659.6333333333332</v>
      </c>
      <c r="K113" s="276">
        <v>1624.5</v>
      </c>
      <c r="L113" s="276">
        <v>1586</v>
      </c>
      <c r="M113" s="276">
        <v>9.4738799999999994</v>
      </c>
    </row>
    <row r="114" spans="1:13">
      <c r="A114" s="267">
        <v>104</v>
      </c>
      <c r="B114" s="276" t="s">
        <v>86</v>
      </c>
      <c r="C114" s="277">
        <v>405.25</v>
      </c>
      <c r="D114" s="278">
        <v>404.4666666666667</v>
      </c>
      <c r="E114" s="278">
        <v>399.13333333333338</v>
      </c>
      <c r="F114" s="278">
        <v>393.01666666666671</v>
      </c>
      <c r="G114" s="278">
        <v>387.68333333333339</v>
      </c>
      <c r="H114" s="278">
        <v>410.58333333333337</v>
      </c>
      <c r="I114" s="278">
        <v>415.91666666666663</v>
      </c>
      <c r="J114" s="278">
        <v>422.03333333333336</v>
      </c>
      <c r="K114" s="276">
        <v>409.8</v>
      </c>
      <c r="L114" s="276">
        <v>398.35</v>
      </c>
      <c r="M114" s="276">
        <v>20.96819</v>
      </c>
    </row>
    <row r="115" spans="1:13">
      <c r="A115" s="267">
        <v>105</v>
      </c>
      <c r="B115" s="276" t="s">
        <v>236</v>
      </c>
      <c r="C115" s="277">
        <v>782.7</v>
      </c>
      <c r="D115" s="278">
        <v>787.16666666666663</v>
      </c>
      <c r="E115" s="278">
        <v>769.33333333333326</v>
      </c>
      <c r="F115" s="278">
        <v>755.96666666666658</v>
      </c>
      <c r="G115" s="278">
        <v>738.13333333333321</v>
      </c>
      <c r="H115" s="278">
        <v>800.5333333333333</v>
      </c>
      <c r="I115" s="278">
        <v>818.36666666666656</v>
      </c>
      <c r="J115" s="278">
        <v>831.73333333333335</v>
      </c>
      <c r="K115" s="276">
        <v>805</v>
      </c>
      <c r="L115" s="276">
        <v>773.8</v>
      </c>
      <c r="M115" s="276">
        <v>6.6814099999999996</v>
      </c>
    </row>
    <row r="116" spans="1:13">
      <c r="A116" s="267">
        <v>106</v>
      </c>
      <c r="B116" s="276" t="s">
        <v>346</v>
      </c>
      <c r="C116" s="277">
        <v>814.85</v>
      </c>
      <c r="D116" s="278">
        <v>813.18333333333339</v>
      </c>
      <c r="E116" s="278">
        <v>803.36666666666679</v>
      </c>
      <c r="F116" s="278">
        <v>791.88333333333344</v>
      </c>
      <c r="G116" s="278">
        <v>782.06666666666683</v>
      </c>
      <c r="H116" s="278">
        <v>824.66666666666674</v>
      </c>
      <c r="I116" s="278">
        <v>834.48333333333335</v>
      </c>
      <c r="J116" s="278">
        <v>845.9666666666667</v>
      </c>
      <c r="K116" s="276">
        <v>823</v>
      </c>
      <c r="L116" s="276">
        <v>801.7</v>
      </c>
      <c r="M116" s="276">
        <v>0.89580000000000004</v>
      </c>
    </row>
    <row r="117" spans="1:13">
      <c r="A117" s="267">
        <v>107</v>
      </c>
      <c r="B117" s="276" t="s">
        <v>331</v>
      </c>
      <c r="C117" s="277">
        <v>1898.05</v>
      </c>
      <c r="D117" s="278">
        <v>1899.3500000000001</v>
      </c>
      <c r="E117" s="278">
        <v>1888.7000000000003</v>
      </c>
      <c r="F117" s="278">
        <v>1879.3500000000001</v>
      </c>
      <c r="G117" s="278">
        <v>1868.7000000000003</v>
      </c>
      <c r="H117" s="278">
        <v>1908.7000000000003</v>
      </c>
      <c r="I117" s="278">
        <v>1919.3500000000004</v>
      </c>
      <c r="J117" s="278">
        <v>1928.7000000000003</v>
      </c>
      <c r="K117" s="276">
        <v>1910</v>
      </c>
      <c r="L117" s="276">
        <v>1890</v>
      </c>
      <c r="M117" s="276">
        <v>0.13521</v>
      </c>
    </row>
    <row r="118" spans="1:13">
      <c r="A118" s="267">
        <v>108</v>
      </c>
      <c r="B118" s="276" t="s">
        <v>237</v>
      </c>
      <c r="C118" s="277">
        <v>375.55</v>
      </c>
      <c r="D118" s="278">
        <v>374.9666666666667</v>
      </c>
      <c r="E118" s="278">
        <v>362.13333333333338</v>
      </c>
      <c r="F118" s="278">
        <v>348.7166666666667</v>
      </c>
      <c r="G118" s="278">
        <v>335.88333333333338</v>
      </c>
      <c r="H118" s="278">
        <v>388.38333333333338</v>
      </c>
      <c r="I118" s="278">
        <v>401.21666666666664</v>
      </c>
      <c r="J118" s="278">
        <v>414.63333333333338</v>
      </c>
      <c r="K118" s="276">
        <v>387.8</v>
      </c>
      <c r="L118" s="276">
        <v>361.55</v>
      </c>
      <c r="M118" s="276">
        <v>22.829689999999999</v>
      </c>
    </row>
    <row r="119" spans="1:13">
      <c r="A119" s="267">
        <v>109</v>
      </c>
      <c r="B119" s="276" t="s">
        <v>2995</v>
      </c>
      <c r="C119" s="277">
        <v>224.35</v>
      </c>
      <c r="D119" s="278">
        <v>222.86666666666667</v>
      </c>
      <c r="E119" s="278">
        <v>219.48333333333335</v>
      </c>
      <c r="F119" s="278">
        <v>214.61666666666667</v>
      </c>
      <c r="G119" s="278">
        <v>211.23333333333335</v>
      </c>
      <c r="H119" s="278">
        <v>227.73333333333335</v>
      </c>
      <c r="I119" s="278">
        <v>231.11666666666667</v>
      </c>
      <c r="J119" s="278">
        <v>235.98333333333335</v>
      </c>
      <c r="K119" s="276">
        <v>226.25</v>
      </c>
      <c r="L119" s="276">
        <v>218</v>
      </c>
      <c r="M119" s="276">
        <v>3.6124800000000001</v>
      </c>
    </row>
    <row r="120" spans="1:13">
      <c r="A120" s="267">
        <v>110</v>
      </c>
      <c r="B120" s="276" t="s">
        <v>235</v>
      </c>
      <c r="C120" s="277">
        <v>180.2</v>
      </c>
      <c r="D120" s="278">
        <v>181.54999999999998</v>
      </c>
      <c r="E120" s="278">
        <v>177.64999999999998</v>
      </c>
      <c r="F120" s="278">
        <v>175.1</v>
      </c>
      <c r="G120" s="278">
        <v>171.2</v>
      </c>
      <c r="H120" s="278">
        <v>184.09999999999997</v>
      </c>
      <c r="I120" s="278">
        <v>188</v>
      </c>
      <c r="J120" s="278">
        <v>190.54999999999995</v>
      </c>
      <c r="K120" s="276">
        <v>185.45</v>
      </c>
      <c r="L120" s="276">
        <v>179</v>
      </c>
      <c r="M120" s="276">
        <v>21.908349999999999</v>
      </c>
    </row>
    <row r="121" spans="1:13">
      <c r="A121" s="267">
        <v>111</v>
      </c>
      <c r="B121" s="276" t="s">
        <v>87</v>
      </c>
      <c r="C121" s="277">
        <v>612.04999999999995</v>
      </c>
      <c r="D121" s="278">
        <v>604.30000000000007</v>
      </c>
      <c r="E121" s="278">
        <v>592.60000000000014</v>
      </c>
      <c r="F121" s="278">
        <v>573.15000000000009</v>
      </c>
      <c r="G121" s="278">
        <v>561.45000000000016</v>
      </c>
      <c r="H121" s="278">
        <v>623.75000000000011</v>
      </c>
      <c r="I121" s="278">
        <v>635.45000000000016</v>
      </c>
      <c r="J121" s="278">
        <v>654.90000000000009</v>
      </c>
      <c r="K121" s="276">
        <v>616</v>
      </c>
      <c r="L121" s="276">
        <v>584.85</v>
      </c>
      <c r="M121" s="276">
        <v>30.431640000000002</v>
      </c>
    </row>
    <row r="122" spans="1:13">
      <c r="A122" s="267">
        <v>112</v>
      </c>
      <c r="B122" s="276" t="s">
        <v>347</v>
      </c>
      <c r="C122" s="277">
        <v>528.29999999999995</v>
      </c>
      <c r="D122" s="278">
        <v>531.71666666666658</v>
      </c>
      <c r="E122" s="278">
        <v>520.63333333333321</v>
      </c>
      <c r="F122" s="278">
        <v>512.96666666666658</v>
      </c>
      <c r="G122" s="278">
        <v>501.88333333333321</v>
      </c>
      <c r="H122" s="278">
        <v>539.38333333333321</v>
      </c>
      <c r="I122" s="278">
        <v>550.46666666666647</v>
      </c>
      <c r="J122" s="278">
        <v>558.13333333333321</v>
      </c>
      <c r="K122" s="276">
        <v>542.79999999999995</v>
      </c>
      <c r="L122" s="276">
        <v>524.04999999999995</v>
      </c>
      <c r="M122" s="276">
        <v>3.92624</v>
      </c>
    </row>
    <row r="123" spans="1:13">
      <c r="A123" s="267">
        <v>113</v>
      </c>
      <c r="B123" s="276" t="s">
        <v>88</v>
      </c>
      <c r="C123" s="277">
        <v>509.35</v>
      </c>
      <c r="D123" s="278">
        <v>508.59999999999997</v>
      </c>
      <c r="E123" s="278">
        <v>503.79999999999995</v>
      </c>
      <c r="F123" s="278">
        <v>498.25</v>
      </c>
      <c r="G123" s="278">
        <v>493.45</v>
      </c>
      <c r="H123" s="278">
        <v>514.14999999999986</v>
      </c>
      <c r="I123" s="278">
        <v>518.95000000000005</v>
      </c>
      <c r="J123" s="278">
        <v>524.49999999999989</v>
      </c>
      <c r="K123" s="276">
        <v>513.4</v>
      </c>
      <c r="L123" s="276">
        <v>503.05</v>
      </c>
      <c r="M123" s="276">
        <v>36.66563</v>
      </c>
    </row>
    <row r="124" spans="1:13">
      <c r="A124" s="267">
        <v>114</v>
      </c>
      <c r="B124" s="276" t="s">
        <v>238</v>
      </c>
      <c r="C124" s="277">
        <v>1074.7</v>
      </c>
      <c r="D124" s="278">
        <v>1072.7333333333333</v>
      </c>
      <c r="E124" s="278">
        <v>1058.9666666666667</v>
      </c>
      <c r="F124" s="278">
        <v>1043.2333333333333</v>
      </c>
      <c r="G124" s="278">
        <v>1029.4666666666667</v>
      </c>
      <c r="H124" s="278">
        <v>1088.4666666666667</v>
      </c>
      <c r="I124" s="278">
        <v>1102.2333333333336</v>
      </c>
      <c r="J124" s="278">
        <v>1117.9666666666667</v>
      </c>
      <c r="K124" s="276">
        <v>1086.5</v>
      </c>
      <c r="L124" s="276">
        <v>1057</v>
      </c>
      <c r="M124" s="276">
        <v>0.66185000000000005</v>
      </c>
    </row>
    <row r="125" spans="1:13">
      <c r="A125" s="267">
        <v>115</v>
      </c>
      <c r="B125" s="276" t="s">
        <v>348</v>
      </c>
      <c r="C125" s="277">
        <v>86</v>
      </c>
      <c r="D125" s="278">
        <v>86.433333333333337</v>
      </c>
      <c r="E125" s="278">
        <v>84.866666666666674</v>
      </c>
      <c r="F125" s="278">
        <v>83.733333333333334</v>
      </c>
      <c r="G125" s="278">
        <v>82.166666666666671</v>
      </c>
      <c r="H125" s="278">
        <v>87.566666666666677</v>
      </c>
      <c r="I125" s="278">
        <v>89.13333333333334</v>
      </c>
      <c r="J125" s="278">
        <v>90.26666666666668</v>
      </c>
      <c r="K125" s="276">
        <v>88</v>
      </c>
      <c r="L125" s="276">
        <v>85.3</v>
      </c>
      <c r="M125" s="276">
        <v>3.3367300000000002</v>
      </c>
    </row>
    <row r="126" spans="1:13">
      <c r="A126" s="267">
        <v>116</v>
      </c>
      <c r="B126" s="276" t="s">
        <v>355</v>
      </c>
      <c r="C126" s="277">
        <v>396.05</v>
      </c>
      <c r="D126" s="278">
        <v>396.0333333333333</v>
      </c>
      <c r="E126" s="278">
        <v>387.06666666666661</v>
      </c>
      <c r="F126" s="278">
        <v>378.08333333333331</v>
      </c>
      <c r="G126" s="278">
        <v>369.11666666666662</v>
      </c>
      <c r="H126" s="278">
        <v>405.01666666666659</v>
      </c>
      <c r="I126" s="278">
        <v>413.98333333333329</v>
      </c>
      <c r="J126" s="278">
        <v>422.96666666666658</v>
      </c>
      <c r="K126" s="276">
        <v>405</v>
      </c>
      <c r="L126" s="276">
        <v>387.05</v>
      </c>
      <c r="M126" s="276">
        <v>1.46502</v>
      </c>
    </row>
    <row r="127" spans="1:13">
      <c r="A127" s="267">
        <v>117</v>
      </c>
      <c r="B127" s="276" t="s">
        <v>356</v>
      </c>
      <c r="C127" s="277">
        <v>150.65</v>
      </c>
      <c r="D127" s="278">
        <v>150.85</v>
      </c>
      <c r="E127" s="278">
        <v>147.79999999999998</v>
      </c>
      <c r="F127" s="278">
        <v>144.94999999999999</v>
      </c>
      <c r="G127" s="278">
        <v>141.89999999999998</v>
      </c>
      <c r="H127" s="278">
        <v>153.69999999999999</v>
      </c>
      <c r="I127" s="278">
        <v>156.75</v>
      </c>
      <c r="J127" s="278">
        <v>159.6</v>
      </c>
      <c r="K127" s="276">
        <v>153.9</v>
      </c>
      <c r="L127" s="276">
        <v>148</v>
      </c>
      <c r="M127" s="276">
        <v>18.45635</v>
      </c>
    </row>
    <row r="128" spans="1:13">
      <c r="A128" s="267">
        <v>118</v>
      </c>
      <c r="B128" s="276" t="s">
        <v>349</v>
      </c>
      <c r="C128" s="277">
        <v>119.6</v>
      </c>
      <c r="D128" s="278">
        <v>119.71666666666665</v>
      </c>
      <c r="E128" s="278">
        <v>115.08333333333331</v>
      </c>
      <c r="F128" s="278">
        <v>110.56666666666666</v>
      </c>
      <c r="G128" s="278">
        <v>105.93333333333332</v>
      </c>
      <c r="H128" s="278">
        <v>124.23333333333331</v>
      </c>
      <c r="I128" s="278">
        <v>128.86666666666667</v>
      </c>
      <c r="J128" s="278">
        <v>133.3833333333333</v>
      </c>
      <c r="K128" s="276">
        <v>124.35</v>
      </c>
      <c r="L128" s="276">
        <v>115.2</v>
      </c>
      <c r="M128" s="276">
        <v>43.452800000000003</v>
      </c>
    </row>
    <row r="129" spans="1:13">
      <c r="A129" s="267">
        <v>119</v>
      </c>
      <c r="B129" s="276" t="s">
        <v>350</v>
      </c>
      <c r="C129" s="277">
        <v>425.85</v>
      </c>
      <c r="D129" s="278">
        <v>416.25</v>
      </c>
      <c r="E129" s="278">
        <v>391.5</v>
      </c>
      <c r="F129" s="278">
        <v>357.15</v>
      </c>
      <c r="G129" s="278">
        <v>332.4</v>
      </c>
      <c r="H129" s="278">
        <v>450.6</v>
      </c>
      <c r="I129" s="278">
        <v>475.35</v>
      </c>
      <c r="J129" s="278">
        <v>509.70000000000005</v>
      </c>
      <c r="K129" s="276">
        <v>441</v>
      </c>
      <c r="L129" s="276">
        <v>381.9</v>
      </c>
      <c r="M129" s="276">
        <v>19.14537</v>
      </c>
    </row>
    <row r="130" spans="1:13">
      <c r="A130" s="267">
        <v>120</v>
      </c>
      <c r="B130" s="276" t="s">
        <v>351</v>
      </c>
      <c r="C130" s="277">
        <v>922.65</v>
      </c>
      <c r="D130" s="278">
        <v>924.85</v>
      </c>
      <c r="E130" s="278">
        <v>907.80000000000007</v>
      </c>
      <c r="F130" s="278">
        <v>892.95</v>
      </c>
      <c r="G130" s="278">
        <v>875.90000000000009</v>
      </c>
      <c r="H130" s="278">
        <v>939.7</v>
      </c>
      <c r="I130" s="278">
        <v>956.75</v>
      </c>
      <c r="J130" s="278">
        <v>971.6</v>
      </c>
      <c r="K130" s="276">
        <v>941.9</v>
      </c>
      <c r="L130" s="276">
        <v>910</v>
      </c>
      <c r="M130" s="276">
        <v>6.0681099999999999</v>
      </c>
    </row>
    <row r="131" spans="1:13">
      <c r="A131" s="267">
        <v>121</v>
      </c>
      <c r="B131" s="276" t="s">
        <v>352</v>
      </c>
      <c r="C131" s="277">
        <v>162.69999999999999</v>
      </c>
      <c r="D131" s="278">
        <v>163.15</v>
      </c>
      <c r="E131" s="278">
        <v>159.65</v>
      </c>
      <c r="F131" s="278">
        <v>156.6</v>
      </c>
      <c r="G131" s="278">
        <v>153.1</v>
      </c>
      <c r="H131" s="278">
        <v>166.20000000000002</v>
      </c>
      <c r="I131" s="278">
        <v>169.70000000000002</v>
      </c>
      <c r="J131" s="278">
        <v>172.75000000000003</v>
      </c>
      <c r="K131" s="276">
        <v>166.65</v>
      </c>
      <c r="L131" s="276">
        <v>160.1</v>
      </c>
      <c r="M131" s="276">
        <v>23.205680000000001</v>
      </c>
    </row>
    <row r="132" spans="1:13">
      <c r="A132" s="267">
        <v>122</v>
      </c>
      <c r="B132" s="276" t="s">
        <v>1220</v>
      </c>
      <c r="C132" s="277">
        <v>741.5</v>
      </c>
      <c r="D132" s="278">
        <v>741.5</v>
      </c>
      <c r="E132" s="278">
        <v>733</v>
      </c>
      <c r="F132" s="278">
        <v>724.5</v>
      </c>
      <c r="G132" s="278">
        <v>716</v>
      </c>
      <c r="H132" s="278">
        <v>750</v>
      </c>
      <c r="I132" s="278">
        <v>758.5</v>
      </c>
      <c r="J132" s="278">
        <v>767</v>
      </c>
      <c r="K132" s="276">
        <v>750</v>
      </c>
      <c r="L132" s="276">
        <v>733</v>
      </c>
      <c r="M132" s="276">
        <v>0.38784999999999997</v>
      </c>
    </row>
    <row r="133" spans="1:13">
      <c r="A133" s="267">
        <v>123</v>
      </c>
      <c r="B133" s="276" t="s">
        <v>90</v>
      </c>
      <c r="C133" s="277">
        <v>14.15</v>
      </c>
      <c r="D133" s="278">
        <v>14.033333333333333</v>
      </c>
      <c r="E133" s="278">
        <v>13.366666666666667</v>
      </c>
      <c r="F133" s="278">
        <v>12.583333333333334</v>
      </c>
      <c r="G133" s="278">
        <v>11.916666666666668</v>
      </c>
      <c r="H133" s="278">
        <v>14.816666666666666</v>
      </c>
      <c r="I133" s="278">
        <v>15.483333333333334</v>
      </c>
      <c r="J133" s="278">
        <v>16.266666666666666</v>
      </c>
      <c r="K133" s="276">
        <v>14.7</v>
      </c>
      <c r="L133" s="276">
        <v>13.25</v>
      </c>
      <c r="M133" s="276">
        <v>176.40189000000001</v>
      </c>
    </row>
    <row r="134" spans="1:13">
      <c r="A134" s="267">
        <v>124</v>
      </c>
      <c r="B134" s="276" t="s">
        <v>91</v>
      </c>
      <c r="C134" s="277">
        <v>3832.9</v>
      </c>
      <c r="D134" s="278">
        <v>3824.6333333333332</v>
      </c>
      <c r="E134" s="278">
        <v>3790.2666666666664</v>
      </c>
      <c r="F134" s="278">
        <v>3747.6333333333332</v>
      </c>
      <c r="G134" s="278">
        <v>3713.2666666666664</v>
      </c>
      <c r="H134" s="278">
        <v>3867.2666666666664</v>
      </c>
      <c r="I134" s="278">
        <v>3901.6333333333332</v>
      </c>
      <c r="J134" s="278">
        <v>3944.2666666666664</v>
      </c>
      <c r="K134" s="276">
        <v>3859</v>
      </c>
      <c r="L134" s="276">
        <v>3782</v>
      </c>
      <c r="M134" s="276">
        <v>13.3681</v>
      </c>
    </row>
    <row r="135" spans="1:13">
      <c r="A135" s="267">
        <v>125</v>
      </c>
      <c r="B135" s="276" t="s">
        <v>357</v>
      </c>
      <c r="C135" s="277">
        <v>13352.7</v>
      </c>
      <c r="D135" s="278">
        <v>13512.116666666669</v>
      </c>
      <c r="E135" s="278">
        <v>13114.383333333337</v>
      </c>
      <c r="F135" s="278">
        <v>12876.066666666668</v>
      </c>
      <c r="G135" s="278">
        <v>12478.333333333336</v>
      </c>
      <c r="H135" s="278">
        <v>13750.433333333338</v>
      </c>
      <c r="I135" s="278">
        <v>14148.166666666668</v>
      </c>
      <c r="J135" s="278">
        <v>14386.483333333339</v>
      </c>
      <c r="K135" s="276">
        <v>13909.85</v>
      </c>
      <c r="L135" s="276">
        <v>13273.8</v>
      </c>
      <c r="M135" s="276">
        <v>0.41354000000000002</v>
      </c>
    </row>
    <row r="136" spans="1:13">
      <c r="A136" s="267">
        <v>126</v>
      </c>
      <c r="B136" s="276" t="s">
        <v>93</v>
      </c>
      <c r="C136" s="277">
        <v>231.4</v>
      </c>
      <c r="D136" s="278">
        <v>231.31666666666669</v>
      </c>
      <c r="E136" s="278">
        <v>228.38333333333338</v>
      </c>
      <c r="F136" s="278">
        <v>225.3666666666667</v>
      </c>
      <c r="G136" s="278">
        <v>222.43333333333339</v>
      </c>
      <c r="H136" s="278">
        <v>234.33333333333337</v>
      </c>
      <c r="I136" s="278">
        <v>237.26666666666671</v>
      </c>
      <c r="J136" s="278">
        <v>240.28333333333336</v>
      </c>
      <c r="K136" s="276">
        <v>234.25</v>
      </c>
      <c r="L136" s="276">
        <v>228.3</v>
      </c>
      <c r="M136" s="276">
        <v>95.911450000000002</v>
      </c>
    </row>
    <row r="137" spans="1:13">
      <c r="A137" s="267">
        <v>127</v>
      </c>
      <c r="B137" s="276" t="s">
        <v>231</v>
      </c>
      <c r="C137" s="277">
        <v>2637.05</v>
      </c>
      <c r="D137" s="278">
        <v>2614.0166666666669</v>
      </c>
      <c r="E137" s="278">
        <v>2578.0333333333338</v>
      </c>
      <c r="F137" s="278">
        <v>2519.0166666666669</v>
      </c>
      <c r="G137" s="278">
        <v>2483.0333333333338</v>
      </c>
      <c r="H137" s="278">
        <v>2673.0333333333338</v>
      </c>
      <c r="I137" s="278">
        <v>2709.0166666666664</v>
      </c>
      <c r="J137" s="278">
        <v>2768.0333333333338</v>
      </c>
      <c r="K137" s="276">
        <v>2650</v>
      </c>
      <c r="L137" s="276">
        <v>2555</v>
      </c>
      <c r="M137" s="276">
        <v>6.8141299999999996</v>
      </c>
    </row>
    <row r="138" spans="1:13">
      <c r="A138" s="267">
        <v>128</v>
      </c>
      <c r="B138" s="276" t="s">
        <v>94</v>
      </c>
      <c r="C138" s="277">
        <v>5228.75</v>
      </c>
      <c r="D138" s="278">
        <v>5189.916666666667</v>
      </c>
      <c r="E138" s="278">
        <v>5116.9833333333336</v>
      </c>
      <c r="F138" s="278">
        <v>5005.2166666666662</v>
      </c>
      <c r="G138" s="278">
        <v>4932.2833333333328</v>
      </c>
      <c r="H138" s="278">
        <v>5301.6833333333343</v>
      </c>
      <c r="I138" s="278">
        <v>5374.6166666666668</v>
      </c>
      <c r="J138" s="278">
        <v>5486.383333333335</v>
      </c>
      <c r="K138" s="276">
        <v>5262.85</v>
      </c>
      <c r="L138" s="276">
        <v>5078.1499999999996</v>
      </c>
      <c r="M138" s="276">
        <v>37.05133</v>
      </c>
    </row>
    <row r="139" spans="1:13">
      <c r="A139" s="267">
        <v>129</v>
      </c>
      <c r="B139" s="276" t="s">
        <v>1263</v>
      </c>
      <c r="C139" s="277">
        <v>798.4</v>
      </c>
      <c r="D139" s="278">
        <v>802.80000000000007</v>
      </c>
      <c r="E139" s="278">
        <v>786.85000000000014</v>
      </c>
      <c r="F139" s="278">
        <v>775.30000000000007</v>
      </c>
      <c r="G139" s="278">
        <v>759.35000000000014</v>
      </c>
      <c r="H139" s="278">
        <v>814.35000000000014</v>
      </c>
      <c r="I139" s="278">
        <v>830.30000000000018</v>
      </c>
      <c r="J139" s="278">
        <v>841.85000000000014</v>
      </c>
      <c r="K139" s="276">
        <v>818.75</v>
      </c>
      <c r="L139" s="276">
        <v>791.25</v>
      </c>
      <c r="M139" s="276">
        <v>0.91879999999999995</v>
      </c>
    </row>
    <row r="140" spans="1:13">
      <c r="A140" s="267">
        <v>130</v>
      </c>
      <c r="B140" s="276" t="s">
        <v>239</v>
      </c>
      <c r="C140" s="277">
        <v>72.8</v>
      </c>
      <c r="D140" s="278">
        <v>72.899999999999991</v>
      </c>
      <c r="E140" s="278">
        <v>71.84999999999998</v>
      </c>
      <c r="F140" s="278">
        <v>70.899999999999991</v>
      </c>
      <c r="G140" s="278">
        <v>69.84999999999998</v>
      </c>
      <c r="H140" s="278">
        <v>73.84999999999998</v>
      </c>
      <c r="I140" s="278">
        <v>74.899999999999991</v>
      </c>
      <c r="J140" s="278">
        <v>75.84999999999998</v>
      </c>
      <c r="K140" s="276">
        <v>73.95</v>
      </c>
      <c r="L140" s="276">
        <v>71.95</v>
      </c>
      <c r="M140" s="276">
        <v>14.54959</v>
      </c>
    </row>
    <row r="141" spans="1:13">
      <c r="A141" s="267">
        <v>131</v>
      </c>
      <c r="B141" s="276" t="s">
        <v>95</v>
      </c>
      <c r="C141" s="277">
        <v>2480.9499999999998</v>
      </c>
      <c r="D141" s="278">
        <v>2465.3833333333332</v>
      </c>
      <c r="E141" s="278">
        <v>2440.7666666666664</v>
      </c>
      <c r="F141" s="278">
        <v>2400.583333333333</v>
      </c>
      <c r="G141" s="278">
        <v>2375.9666666666662</v>
      </c>
      <c r="H141" s="278">
        <v>2505.5666666666666</v>
      </c>
      <c r="I141" s="278">
        <v>2530.1833333333334</v>
      </c>
      <c r="J141" s="278">
        <v>2570.3666666666668</v>
      </c>
      <c r="K141" s="276">
        <v>2490</v>
      </c>
      <c r="L141" s="276">
        <v>2425.1999999999998</v>
      </c>
      <c r="M141" s="276">
        <v>8.4995999999999992</v>
      </c>
    </row>
    <row r="142" spans="1:13">
      <c r="A142" s="267">
        <v>132</v>
      </c>
      <c r="B142" s="276" t="s">
        <v>359</v>
      </c>
      <c r="C142" s="277">
        <v>337.85</v>
      </c>
      <c r="D142" s="278">
        <v>338.68333333333334</v>
      </c>
      <c r="E142" s="278">
        <v>335.16666666666669</v>
      </c>
      <c r="F142" s="278">
        <v>332.48333333333335</v>
      </c>
      <c r="G142" s="278">
        <v>328.9666666666667</v>
      </c>
      <c r="H142" s="278">
        <v>341.36666666666667</v>
      </c>
      <c r="I142" s="278">
        <v>344.88333333333333</v>
      </c>
      <c r="J142" s="278">
        <v>347.56666666666666</v>
      </c>
      <c r="K142" s="276">
        <v>342.2</v>
      </c>
      <c r="L142" s="276">
        <v>336</v>
      </c>
      <c r="M142" s="276">
        <v>1.4100900000000001</v>
      </c>
    </row>
    <row r="143" spans="1:13">
      <c r="A143" s="267">
        <v>133</v>
      </c>
      <c r="B143" s="276" t="s">
        <v>360</v>
      </c>
      <c r="C143" s="277">
        <v>96.55</v>
      </c>
      <c r="D143" s="278">
        <v>97.283333333333346</v>
      </c>
      <c r="E143" s="278">
        <v>94.566666666666691</v>
      </c>
      <c r="F143" s="278">
        <v>92.583333333333343</v>
      </c>
      <c r="G143" s="278">
        <v>89.866666666666688</v>
      </c>
      <c r="H143" s="278">
        <v>99.266666666666694</v>
      </c>
      <c r="I143" s="278">
        <v>101.98333333333336</v>
      </c>
      <c r="J143" s="278">
        <v>103.9666666666667</v>
      </c>
      <c r="K143" s="276">
        <v>100</v>
      </c>
      <c r="L143" s="276">
        <v>95.3</v>
      </c>
      <c r="M143" s="276">
        <v>13.024990000000001</v>
      </c>
    </row>
    <row r="144" spans="1:13">
      <c r="A144" s="267">
        <v>134</v>
      </c>
      <c r="B144" s="276" t="s">
        <v>361</v>
      </c>
      <c r="C144" s="277">
        <v>155.55000000000001</v>
      </c>
      <c r="D144" s="278">
        <v>156.61666666666667</v>
      </c>
      <c r="E144" s="278">
        <v>150.83333333333334</v>
      </c>
      <c r="F144" s="278">
        <v>146.11666666666667</v>
      </c>
      <c r="G144" s="278">
        <v>140.33333333333334</v>
      </c>
      <c r="H144" s="278">
        <v>161.33333333333334</v>
      </c>
      <c r="I144" s="278">
        <v>167.11666666666665</v>
      </c>
      <c r="J144" s="278">
        <v>171.83333333333334</v>
      </c>
      <c r="K144" s="276">
        <v>162.4</v>
      </c>
      <c r="L144" s="276">
        <v>151.9</v>
      </c>
      <c r="M144" s="276">
        <v>0.74602000000000002</v>
      </c>
    </row>
    <row r="145" spans="1:13">
      <c r="A145" s="267">
        <v>135</v>
      </c>
      <c r="B145" s="276" t="s">
        <v>240</v>
      </c>
      <c r="C145" s="277">
        <v>420.7</v>
      </c>
      <c r="D145" s="278">
        <v>419.58333333333331</v>
      </c>
      <c r="E145" s="278">
        <v>412.21666666666664</v>
      </c>
      <c r="F145" s="278">
        <v>403.73333333333335</v>
      </c>
      <c r="G145" s="278">
        <v>396.36666666666667</v>
      </c>
      <c r="H145" s="278">
        <v>428.06666666666661</v>
      </c>
      <c r="I145" s="278">
        <v>435.43333333333328</v>
      </c>
      <c r="J145" s="278">
        <v>443.91666666666657</v>
      </c>
      <c r="K145" s="276">
        <v>426.95</v>
      </c>
      <c r="L145" s="276">
        <v>411.1</v>
      </c>
      <c r="M145" s="276">
        <v>18.810390000000002</v>
      </c>
    </row>
    <row r="146" spans="1:13">
      <c r="A146" s="267">
        <v>136</v>
      </c>
      <c r="B146" s="276" t="s">
        <v>241</v>
      </c>
      <c r="C146" s="277">
        <v>1201.9000000000001</v>
      </c>
      <c r="D146" s="278">
        <v>1209.3833333333334</v>
      </c>
      <c r="E146" s="278">
        <v>1183.7666666666669</v>
      </c>
      <c r="F146" s="278">
        <v>1165.6333333333334</v>
      </c>
      <c r="G146" s="278">
        <v>1140.0166666666669</v>
      </c>
      <c r="H146" s="278">
        <v>1227.5166666666669</v>
      </c>
      <c r="I146" s="278">
        <v>1253.1333333333332</v>
      </c>
      <c r="J146" s="278">
        <v>1271.2666666666669</v>
      </c>
      <c r="K146" s="276">
        <v>1235</v>
      </c>
      <c r="L146" s="276">
        <v>1191.25</v>
      </c>
      <c r="M146" s="276">
        <v>2.1998000000000002</v>
      </c>
    </row>
    <row r="147" spans="1:13">
      <c r="A147" s="267">
        <v>137</v>
      </c>
      <c r="B147" s="276" t="s">
        <v>242</v>
      </c>
      <c r="C147" s="277">
        <v>77.05</v>
      </c>
      <c r="D147" s="278">
        <v>76.466666666666669</v>
      </c>
      <c r="E147" s="278">
        <v>75.183333333333337</v>
      </c>
      <c r="F147" s="278">
        <v>73.316666666666663</v>
      </c>
      <c r="G147" s="278">
        <v>72.033333333333331</v>
      </c>
      <c r="H147" s="278">
        <v>78.333333333333343</v>
      </c>
      <c r="I147" s="278">
        <v>79.616666666666674</v>
      </c>
      <c r="J147" s="278">
        <v>81.483333333333348</v>
      </c>
      <c r="K147" s="276">
        <v>77.75</v>
      </c>
      <c r="L147" s="276">
        <v>74.599999999999994</v>
      </c>
      <c r="M147" s="276">
        <v>36.988489999999999</v>
      </c>
    </row>
    <row r="148" spans="1:13">
      <c r="A148" s="267">
        <v>138</v>
      </c>
      <c r="B148" s="276" t="s">
        <v>96</v>
      </c>
      <c r="C148" s="277">
        <v>70.3</v>
      </c>
      <c r="D148" s="278">
        <v>69.433333333333337</v>
      </c>
      <c r="E148" s="278">
        <v>68.166666666666671</v>
      </c>
      <c r="F148" s="278">
        <v>66.033333333333331</v>
      </c>
      <c r="G148" s="278">
        <v>64.766666666666666</v>
      </c>
      <c r="H148" s="278">
        <v>71.566666666666677</v>
      </c>
      <c r="I148" s="278">
        <v>72.833333333333329</v>
      </c>
      <c r="J148" s="278">
        <v>74.966666666666683</v>
      </c>
      <c r="K148" s="276">
        <v>70.7</v>
      </c>
      <c r="L148" s="276">
        <v>67.3</v>
      </c>
      <c r="M148" s="276">
        <v>26.315169999999998</v>
      </c>
    </row>
    <row r="149" spans="1:13">
      <c r="A149" s="267">
        <v>139</v>
      </c>
      <c r="B149" s="276" t="s">
        <v>362</v>
      </c>
      <c r="C149" s="277">
        <v>565.29999999999995</v>
      </c>
      <c r="D149" s="278">
        <v>562.76666666666654</v>
      </c>
      <c r="E149" s="278">
        <v>551.6333333333331</v>
      </c>
      <c r="F149" s="278">
        <v>537.96666666666658</v>
      </c>
      <c r="G149" s="278">
        <v>526.83333333333314</v>
      </c>
      <c r="H149" s="278">
        <v>576.43333333333305</v>
      </c>
      <c r="I149" s="278">
        <v>587.56666666666649</v>
      </c>
      <c r="J149" s="278">
        <v>601.23333333333301</v>
      </c>
      <c r="K149" s="276">
        <v>573.9</v>
      </c>
      <c r="L149" s="276">
        <v>549.1</v>
      </c>
      <c r="M149" s="276">
        <v>2.30186</v>
      </c>
    </row>
    <row r="150" spans="1:13">
      <c r="A150" s="267">
        <v>140</v>
      </c>
      <c r="B150" s="276" t="s">
        <v>1297</v>
      </c>
      <c r="C150" s="277">
        <v>1903.7</v>
      </c>
      <c r="D150" s="278">
        <v>1889.5666666666666</v>
      </c>
      <c r="E150" s="278">
        <v>1804.1333333333332</v>
      </c>
      <c r="F150" s="278">
        <v>1704.5666666666666</v>
      </c>
      <c r="G150" s="278">
        <v>1619.1333333333332</v>
      </c>
      <c r="H150" s="278">
        <v>1989.1333333333332</v>
      </c>
      <c r="I150" s="278">
        <v>2074.5666666666666</v>
      </c>
      <c r="J150" s="278">
        <v>2174.1333333333332</v>
      </c>
      <c r="K150" s="276">
        <v>1975</v>
      </c>
      <c r="L150" s="276">
        <v>1790</v>
      </c>
      <c r="M150" s="276">
        <v>0.49339</v>
      </c>
    </row>
    <row r="151" spans="1:13">
      <c r="A151" s="267">
        <v>141</v>
      </c>
      <c r="B151" s="276" t="s">
        <v>97</v>
      </c>
      <c r="C151" s="277">
        <v>1336.75</v>
      </c>
      <c r="D151" s="278">
        <v>1332.3833333333334</v>
      </c>
      <c r="E151" s="278">
        <v>1321.3666666666668</v>
      </c>
      <c r="F151" s="278">
        <v>1305.9833333333333</v>
      </c>
      <c r="G151" s="278">
        <v>1294.9666666666667</v>
      </c>
      <c r="H151" s="278">
        <v>1347.7666666666669</v>
      </c>
      <c r="I151" s="278">
        <v>1358.7833333333338</v>
      </c>
      <c r="J151" s="278">
        <v>1374.166666666667</v>
      </c>
      <c r="K151" s="276">
        <v>1343.4</v>
      </c>
      <c r="L151" s="276">
        <v>1317</v>
      </c>
      <c r="M151" s="276">
        <v>12.242570000000001</v>
      </c>
    </row>
    <row r="152" spans="1:13">
      <c r="A152" s="267">
        <v>143</v>
      </c>
      <c r="B152" s="276" t="s">
        <v>98</v>
      </c>
      <c r="C152" s="277">
        <v>190.35</v>
      </c>
      <c r="D152" s="278">
        <v>190.43333333333331</v>
      </c>
      <c r="E152" s="278">
        <v>187.91666666666663</v>
      </c>
      <c r="F152" s="278">
        <v>185.48333333333332</v>
      </c>
      <c r="G152" s="278">
        <v>182.96666666666664</v>
      </c>
      <c r="H152" s="278">
        <v>192.86666666666662</v>
      </c>
      <c r="I152" s="278">
        <v>195.38333333333333</v>
      </c>
      <c r="J152" s="278">
        <v>197.81666666666661</v>
      </c>
      <c r="K152" s="276">
        <v>192.95</v>
      </c>
      <c r="L152" s="276">
        <v>188</v>
      </c>
      <c r="M152" s="276">
        <v>34.545830000000002</v>
      </c>
    </row>
    <row r="153" spans="1:13">
      <c r="A153" s="267">
        <v>144</v>
      </c>
      <c r="B153" s="276" t="s">
        <v>243</v>
      </c>
      <c r="C153" s="277">
        <v>8.6</v>
      </c>
      <c r="D153" s="278">
        <v>8.5833333333333321</v>
      </c>
      <c r="E153" s="278">
        <v>8.466666666666665</v>
      </c>
      <c r="F153" s="278">
        <v>8.3333333333333321</v>
      </c>
      <c r="G153" s="278">
        <v>8.216666666666665</v>
      </c>
      <c r="H153" s="278">
        <v>8.716666666666665</v>
      </c>
      <c r="I153" s="278">
        <v>8.8333333333333321</v>
      </c>
      <c r="J153" s="278">
        <v>8.966666666666665</v>
      </c>
      <c r="K153" s="276">
        <v>8.6999999999999993</v>
      </c>
      <c r="L153" s="276">
        <v>8.4499999999999993</v>
      </c>
      <c r="M153" s="276">
        <v>38.08907</v>
      </c>
    </row>
    <row r="154" spans="1:13">
      <c r="A154" s="267">
        <v>145</v>
      </c>
      <c r="B154" s="276" t="s">
        <v>364</v>
      </c>
      <c r="C154" s="277">
        <v>345.4</v>
      </c>
      <c r="D154" s="278">
        <v>345.13333333333327</v>
      </c>
      <c r="E154" s="278">
        <v>340.31666666666655</v>
      </c>
      <c r="F154" s="278">
        <v>335.23333333333329</v>
      </c>
      <c r="G154" s="278">
        <v>330.41666666666657</v>
      </c>
      <c r="H154" s="278">
        <v>350.21666666666653</v>
      </c>
      <c r="I154" s="278">
        <v>355.03333333333325</v>
      </c>
      <c r="J154" s="278">
        <v>360.1166666666665</v>
      </c>
      <c r="K154" s="276">
        <v>349.95</v>
      </c>
      <c r="L154" s="276">
        <v>340.05</v>
      </c>
      <c r="M154" s="276">
        <v>1.1439999999999999</v>
      </c>
    </row>
    <row r="155" spans="1:13">
      <c r="A155" s="267">
        <v>146</v>
      </c>
      <c r="B155" s="276" t="s">
        <v>99</v>
      </c>
      <c r="C155" s="277">
        <v>66.349999999999994</v>
      </c>
      <c r="D155" s="278">
        <v>66.433333333333337</v>
      </c>
      <c r="E155" s="278">
        <v>65.216666666666669</v>
      </c>
      <c r="F155" s="278">
        <v>64.083333333333329</v>
      </c>
      <c r="G155" s="278">
        <v>62.86666666666666</v>
      </c>
      <c r="H155" s="278">
        <v>67.566666666666677</v>
      </c>
      <c r="I155" s="278">
        <v>68.783333333333346</v>
      </c>
      <c r="J155" s="278">
        <v>69.916666666666686</v>
      </c>
      <c r="K155" s="276">
        <v>67.650000000000006</v>
      </c>
      <c r="L155" s="276">
        <v>65.3</v>
      </c>
      <c r="M155" s="276">
        <v>218.00371999999999</v>
      </c>
    </row>
    <row r="156" spans="1:13">
      <c r="A156" s="267">
        <v>147</v>
      </c>
      <c r="B156" s="276" t="s">
        <v>367</v>
      </c>
      <c r="C156" s="277">
        <v>357.55</v>
      </c>
      <c r="D156" s="278">
        <v>355.48333333333335</v>
      </c>
      <c r="E156" s="278">
        <v>350.06666666666672</v>
      </c>
      <c r="F156" s="278">
        <v>342.58333333333337</v>
      </c>
      <c r="G156" s="278">
        <v>337.16666666666674</v>
      </c>
      <c r="H156" s="278">
        <v>362.9666666666667</v>
      </c>
      <c r="I156" s="278">
        <v>368.38333333333333</v>
      </c>
      <c r="J156" s="278">
        <v>375.86666666666667</v>
      </c>
      <c r="K156" s="276">
        <v>360.9</v>
      </c>
      <c r="L156" s="276">
        <v>348</v>
      </c>
      <c r="M156" s="276">
        <v>3.1982599999999999</v>
      </c>
    </row>
    <row r="157" spans="1:13">
      <c r="A157" s="267">
        <v>148</v>
      </c>
      <c r="B157" s="276" t="s">
        <v>366</v>
      </c>
      <c r="C157" s="277">
        <v>2499.1</v>
      </c>
      <c r="D157" s="278">
        <v>2496.5333333333333</v>
      </c>
      <c r="E157" s="278">
        <v>2473.0666666666666</v>
      </c>
      <c r="F157" s="278">
        <v>2447.0333333333333</v>
      </c>
      <c r="G157" s="278">
        <v>2423.5666666666666</v>
      </c>
      <c r="H157" s="278">
        <v>2522.5666666666666</v>
      </c>
      <c r="I157" s="278">
        <v>2546.0333333333328</v>
      </c>
      <c r="J157" s="278">
        <v>2572.0666666666666</v>
      </c>
      <c r="K157" s="276">
        <v>2520</v>
      </c>
      <c r="L157" s="276">
        <v>2470.5</v>
      </c>
      <c r="M157" s="276">
        <v>0.16969999999999999</v>
      </c>
    </row>
    <row r="158" spans="1:13">
      <c r="A158" s="267">
        <v>149</v>
      </c>
      <c r="B158" s="276" t="s">
        <v>368</v>
      </c>
      <c r="C158" s="277">
        <v>634.25</v>
      </c>
      <c r="D158" s="278">
        <v>631.7833333333333</v>
      </c>
      <c r="E158" s="278">
        <v>623.56666666666661</v>
      </c>
      <c r="F158" s="278">
        <v>612.88333333333333</v>
      </c>
      <c r="G158" s="278">
        <v>604.66666666666663</v>
      </c>
      <c r="H158" s="278">
        <v>642.46666666666658</v>
      </c>
      <c r="I158" s="278">
        <v>650.68333333333328</v>
      </c>
      <c r="J158" s="278">
        <v>661.36666666666656</v>
      </c>
      <c r="K158" s="276">
        <v>640</v>
      </c>
      <c r="L158" s="276">
        <v>621.1</v>
      </c>
      <c r="M158" s="276">
        <v>0.47216999999999998</v>
      </c>
    </row>
    <row r="159" spans="1:13">
      <c r="A159" s="267">
        <v>150</v>
      </c>
      <c r="B159" s="276" t="s">
        <v>2940</v>
      </c>
      <c r="C159" s="277">
        <v>589.20000000000005</v>
      </c>
      <c r="D159" s="278">
        <v>587.73333333333335</v>
      </c>
      <c r="E159" s="278">
        <v>580.4666666666667</v>
      </c>
      <c r="F159" s="278">
        <v>571.73333333333335</v>
      </c>
      <c r="G159" s="278">
        <v>564.4666666666667</v>
      </c>
      <c r="H159" s="278">
        <v>596.4666666666667</v>
      </c>
      <c r="I159" s="278">
        <v>603.73333333333335</v>
      </c>
      <c r="J159" s="278">
        <v>612.4666666666667</v>
      </c>
      <c r="K159" s="276">
        <v>595</v>
      </c>
      <c r="L159" s="276">
        <v>579</v>
      </c>
      <c r="M159" s="276">
        <v>1.86073</v>
      </c>
    </row>
    <row r="160" spans="1:13">
      <c r="A160" s="267">
        <v>151</v>
      </c>
      <c r="B160" s="276" t="s">
        <v>370</v>
      </c>
      <c r="C160" s="277">
        <v>158.85</v>
      </c>
      <c r="D160" s="278">
        <v>157.85</v>
      </c>
      <c r="E160" s="278">
        <v>154.1</v>
      </c>
      <c r="F160" s="278">
        <v>149.35</v>
      </c>
      <c r="G160" s="278">
        <v>145.6</v>
      </c>
      <c r="H160" s="278">
        <v>162.6</v>
      </c>
      <c r="I160" s="278">
        <v>166.35</v>
      </c>
      <c r="J160" s="278">
        <v>171.1</v>
      </c>
      <c r="K160" s="276">
        <v>161.6</v>
      </c>
      <c r="L160" s="276">
        <v>153.1</v>
      </c>
      <c r="M160" s="276">
        <v>48.376939999999998</v>
      </c>
    </row>
    <row r="161" spans="1:13">
      <c r="A161" s="267">
        <v>152</v>
      </c>
      <c r="B161" s="276" t="s">
        <v>244</v>
      </c>
      <c r="C161" s="277">
        <v>77.8</v>
      </c>
      <c r="D161" s="278">
        <v>78.2</v>
      </c>
      <c r="E161" s="278">
        <v>77.100000000000009</v>
      </c>
      <c r="F161" s="278">
        <v>76.400000000000006</v>
      </c>
      <c r="G161" s="278">
        <v>75.300000000000011</v>
      </c>
      <c r="H161" s="278">
        <v>78.900000000000006</v>
      </c>
      <c r="I161" s="278">
        <v>80</v>
      </c>
      <c r="J161" s="278">
        <v>80.7</v>
      </c>
      <c r="K161" s="276">
        <v>79.3</v>
      </c>
      <c r="L161" s="276">
        <v>77.5</v>
      </c>
      <c r="M161" s="276">
        <v>17.893920000000001</v>
      </c>
    </row>
    <row r="162" spans="1:13">
      <c r="A162" s="267">
        <v>153</v>
      </c>
      <c r="B162" s="276" t="s">
        <v>369</v>
      </c>
      <c r="C162" s="277">
        <v>77.400000000000006</v>
      </c>
      <c r="D162" s="278">
        <v>78.083333333333329</v>
      </c>
      <c r="E162" s="278">
        <v>76.416666666666657</v>
      </c>
      <c r="F162" s="278">
        <v>75.433333333333323</v>
      </c>
      <c r="G162" s="278">
        <v>73.766666666666652</v>
      </c>
      <c r="H162" s="278">
        <v>79.066666666666663</v>
      </c>
      <c r="I162" s="278">
        <v>80.73333333333332</v>
      </c>
      <c r="J162" s="278">
        <v>81.716666666666669</v>
      </c>
      <c r="K162" s="276">
        <v>79.75</v>
      </c>
      <c r="L162" s="276">
        <v>77.099999999999994</v>
      </c>
      <c r="M162" s="276">
        <v>18.873010000000001</v>
      </c>
    </row>
    <row r="163" spans="1:13">
      <c r="A163" s="267">
        <v>154</v>
      </c>
      <c r="B163" s="276" t="s">
        <v>100</v>
      </c>
      <c r="C163" s="277">
        <v>125.05</v>
      </c>
      <c r="D163" s="278">
        <v>123.91666666666667</v>
      </c>
      <c r="E163" s="278">
        <v>122.33333333333334</v>
      </c>
      <c r="F163" s="278">
        <v>119.61666666666667</v>
      </c>
      <c r="G163" s="278">
        <v>118.03333333333335</v>
      </c>
      <c r="H163" s="278">
        <v>126.63333333333334</v>
      </c>
      <c r="I163" s="278">
        <v>128.2166666666667</v>
      </c>
      <c r="J163" s="278">
        <v>130.93333333333334</v>
      </c>
      <c r="K163" s="276">
        <v>125.5</v>
      </c>
      <c r="L163" s="276">
        <v>121.2</v>
      </c>
      <c r="M163" s="276">
        <v>240.75532999999999</v>
      </c>
    </row>
    <row r="164" spans="1:13">
      <c r="A164" s="267">
        <v>155</v>
      </c>
      <c r="B164" s="276" t="s">
        <v>375</v>
      </c>
      <c r="C164" s="277">
        <v>1976.3</v>
      </c>
      <c r="D164" s="278">
        <v>1981.2666666666667</v>
      </c>
      <c r="E164" s="278">
        <v>1950.5833333333333</v>
      </c>
      <c r="F164" s="278">
        <v>1924.8666666666666</v>
      </c>
      <c r="G164" s="278">
        <v>1894.1833333333332</v>
      </c>
      <c r="H164" s="278">
        <v>2006.9833333333333</v>
      </c>
      <c r="I164" s="278">
        <v>2037.6666666666667</v>
      </c>
      <c r="J164" s="278">
        <v>2063.3833333333332</v>
      </c>
      <c r="K164" s="276">
        <v>2011.95</v>
      </c>
      <c r="L164" s="276">
        <v>1955.55</v>
      </c>
      <c r="M164" s="276">
        <v>0.18190000000000001</v>
      </c>
    </row>
    <row r="165" spans="1:13">
      <c r="A165" s="267">
        <v>156</v>
      </c>
      <c r="B165" s="276" t="s">
        <v>376</v>
      </c>
      <c r="C165" s="277">
        <v>2192.0500000000002</v>
      </c>
      <c r="D165" s="278">
        <v>2194.1666666666665</v>
      </c>
      <c r="E165" s="278">
        <v>2172.8833333333332</v>
      </c>
      <c r="F165" s="278">
        <v>2153.7166666666667</v>
      </c>
      <c r="G165" s="278">
        <v>2132.4333333333334</v>
      </c>
      <c r="H165" s="278">
        <v>2213.333333333333</v>
      </c>
      <c r="I165" s="278">
        <v>2234.6166666666668</v>
      </c>
      <c r="J165" s="278">
        <v>2253.7833333333328</v>
      </c>
      <c r="K165" s="276">
        <v>2215.4499999999998</v>
      </c>
      <c r="L165" s="276">
        <v>2175</v>
      </c>
      <c r="M165" s="276">
        <v>8.9200000000000002E-2</v>
      </c>
    </row>
    <row r="166" spans="1:13">
      <c r="A166" s="267">
        <v>157</v>
      </c>
      <c r="B166" s="276" t="s">
        <v>372</v>
      </c>
      <c r="C166" s="277">
        <v>295.85000000000002</v>
      </c>
      <c r="D166" s="278">
        <v>297.55</v>
      </c>
      <c r="E166" s="278">
        <v>288.3</v>
      </c>
      <c r="F166" s="278">
        <v>280.75</v>
      </c>
      <c r="G166" s="278">
        <v>271.5</v>
      </c>
      <c r="H166" s="278">
        <v>305.10000000000002</v>
      </c>
      <c r="I166" s="278">
        <v>314.35000000000002</v>
      </c>
      <c r="J166" s="278">
        <v>321.90000000000003</v>
      </c>
      <c r="K166" s="276">
        <v>306.8</v>
      </c>
      <c r="L166" s="276">
        <v>290</v>
      </c>
      <c r="M166" s="276">
        <v>1.7602</v>
      </c>
    </row>
    <row r="167" spans="1:13">
      <c r="A167" s="267">
        <v>158</v>
      </c>
      <c r="B167" s="276" t="s">
        <v>382</v>
      </c>
      <c r="C167" s="277">
        <v>268.55</v>
      </c>
      <c r="D167" s="278">
        <v>272.18333333333334</v>
      </c>
      <c r="E167" s="278">
        <v>261.4666666666667</v>
      </c>
      <c r="F167" s="278">
        <v>254.38333333333338</v>
      </c>
      <c r="G167" s="278">
        <v>243.66666666666674</v>
      </c>
      <c r="H167" s="278">
        <v>279.26666666666665</v>
      </c>
      <c r="I167" s="278">
        <v>289.98333333333323</v>
      </c>
      <c r="J167" s="278">
        <v>297.06666666666661</v>
      </c>
      <c r="K167" s="276">
        <v>282.89999999999998</v>
      </c>
      <c r="L167" s="276">
        <v>265.10000000000002</v>
      </c>
      <c r="M167" s="276">
        <v>6.7065799999999998</v>
      </c>
    </row>
    <row r="168" spans="1:13">
      <c r="A168" s="267">
        <v>159</v>
      </c>
      <c r="B168" s="276" t="s">
        <v>373</v>
      </c>
      <c r="C168" s="277">
        <v>117.3</v>
      </c>
      <c r="D168" s="278">
        <v>116.28333333333332</v>
      </c>
      <c r="E168" s="278">
        <v>114.21666666666664</v>
      </c>
      <c r="F168" s="278">
        <v>111.13333333333333</v>
      </c>
      <c r="G168" s="278">
        <v>109.06666666666665</v>
      </c>
      <c r="H168" s="278">
        <v>119.36666666666663</v>
      </c>
      <c r="I168" s="278">
        <v>121.43333333333332</v>
      </c>
      <c r="J168" s="278">
        <v>124.51666666666662</v>
      </c>
      <c r="K168" s="276">
        <v>118.35</v>
      </c>
      <c r="L168" s="276">
        <v>113.2</v>
      </c>
      <c r="M168" s="276">
        <v>0.68984000000000001</v>
      </c>
    </row>
    <row r="169" spans="1:13">
      <c r="A169" s="267">
        <v>160</v>
      </c>
      <c r="B169" s="276" t="s">
        <v>374</v>
      </c>
      <c r="C169" s="277">
        <v>198.7</v>
      </c>
      <c r="D169" s="278">
        <v>200.54999999999998</v>
      </c>
      <c r="E169" s="278">
        <v>196.14999999999998</v>
      </c>
      <c r="F169" s="278">
        <v>193.6</v>
      </c>
      <c r="G169" s="278">
        <v>189.2</v>
      </c>
      <c r="H169" s="278">
        <v>203.09999999999997</v>
      </c>
      <c r="I169" s="278">
        <v>207.5</v>
      </c>
      <c r="J169" s="278">
        <v>210.04999999999995</v>
      </c>
      <c r="K169" s="276">
        <v>204.95</v>
      </c>
      <c r="L169" s="276">
        <v>198</v>
      </c>
      <c r="M169" s="276">
        <v>2.93337</v>
      </c>
    </row>
    <row r="170" spans="1:13">
      <c r="A170" s="267">
        <v>161</v>
      </c>
      <c r="B170" s="276" t="s">
        <v>245</v>
      </c>
      <c r="C170" s="277">
        <v>142.65</v>
      </c>
      <c r="D170" s="278">
        <v>143.88333333333333</v>
      </c>
      <c r="E170" s="278">
        <v>140.26666666666665</v>
      </c>
      <c r="F170" s="278">
        <v>137.88333333333333</v>
      </c>
      <c r="G170" s="278">
        <v>134.26666666666665</v>
      </c>
      <c r="H170" s="278">
        <v>146.26666666666665</v>
      </c>
      <c r="I170" s="278">
        <v>149.88333333333333</v>
      </c>
      <c r="J170" s="278">
        <v>152.26666666666665</v>
      </c>
      <c r="K170" s="276">
        <v>147.5</v>
      </c>
      <c r="L170" s="276">
        <v>141.5</v>
      </c>
      <c r="M170" s="276">
        <v>7.8063000000000002</v>
      </c>
    </row>
    <row r="171" spans="1:13">
      <c r="A171" s="267">
        <v>162</v>
      </c>
      <c r="B171" s="276" t="s">
        <v>378</v>
      </c>
      <c r="C171" s="277">
        <v>5797.35</v>
      </c>
      <c r="D171" s="278">
        <v>5839.4333333333334</v>
      </c>
      <c r="E171" s="278">
        <v>5738.916666666667</v>
      </c>
      <c r="F171" s="278">
        <v>5680.4833333333336</v>
      </c>
      <c r="G171" s="278">
        <v>5579.9666666666672</v>
      </c>
      <c r="H171" s="278">
        <v>5897.8666666666668</v>
      </c>
      <c r="I171" s="278">
        <v>5998.3833333333332</v>
      </c>
      <c r="J171" s="278">
        <v>6056.8166666666666</v>
      </c>
      <c r="K171" s="276">
        <v>5939.95</v>
      </c>
      <c r="L171" s="276">
        <v>5781</v>
      </c>
      <c r="M171" s="276">
        <v>9.4299999999999995E-2</v>
      </c>
    </row>
    <row r="172" spans="1:13">
      <c r="A172" s="267">
        <v>163</v>
      </c>
      <c r="B172" s="276" t="s">
        <v>379</v>
      </c>
      <c r="C172" s="277">
        <v>1612.4</v>
      </c>
      <c r="D172" s="278">
        <v>1607.1333333333332</v>
      </c>
      <c r="E172" s="278">
        <v>1595.2666666666664</v>
      </c>
      <c r="F172" s="278">
        <v>1578.1333333333332</v>
      </c>
      <c r="G172" s="278">
        <v>1566.2666666666664</v>
      </c>
      <c r="H172" s="278">
        <v>1624.2666666666664</v>
      </c>
      <c r="I172" s="278">
        <v>1636.1333333333332</v>
      </c>
      <c r="J172" s="278">
        <v>1653.2666666666664</v>
      </c>
      <c r="K172" s="276">
        <v>1619</v>
      </c>
      <c r="L172" s="276">
        <v>1590</v>
      </c>
      <c r="M172" s="276">
        <v>1.00353</v>
      </c>
    </row>
    <row r="173" spans="1:13">
      <c r="A173" s="267">
        <v>164</v>
      </c>
      <c r="B173" s="276" t="s">
        <v>101</v>
      </c>
      <c r="C173" s="277">
        <v>516.25</v>
      </c>
      <c r="D173" s="278">
        <v>515.4</v>
      </c>
      <c r="E173" s="278">
        <v>507.4</v>
      </c>
      <c r="F173" s="278">
        <v>498.55</v>
      </c>
      <c r="G173" s="278">
        <v>490.55</v>
      </c>
      <c r="H173" s="278">
        <v>524.25</v>
      </c>
      <c r="I173" s="278">
        <v>532.25</v>
      </c>
      <c r="J173" s="278">
        <v>541.09999999999991</v>
      </c>
      <c r="K173" s="276">
        <v>523.4</v>
      </c>
      <c r="L173" s="276">
        <v>506.55</v>
      </c>
      <c r="M173" s="276">
        <v>12.777990000000001</v>
      </c>
    </row>
    <row r="174" spans="1:13">
      <c r="A174" s="267">
        <v>165</v>
      </c>
      <c r="B174" s="276" t="s">
        <v>387</v>
      </c>
      <c r="C174" s="277">
        <v>53.95</v>
      </c>
      <c r="D174" s="278">
        <v>53.85</v>
      </c>
      <c r="E174" s="278">
        <v>52.6</v>
      </c>
      <c r="F174" s="278">
        <v>51.25</v>
      </c>
      <c r="G174" s="278">
        <v>50</v>
      </c>
      <c r="H174" s="278">
        <v>55.2</v>
      </c>
      <c r="I174" s="278">
        <v>56.45</v>
      </c>
      <c r="J174" s="278">
        <v>57.800000000000004</v>
      </c>
      <c r="K174" s="276">
        <v>55.1</v>
      </c>
      <c r="L174" s="276">
        <v>52.5</v>
      </c>
      <c r="M174" s="276">
        <v>14.85622</v>
      </c>
    </row>
    <row r="175" spans="1:13">
      <c r="A175" s="267">
        <v>166</v>
      </c>
      <c r="B175" s="276" t="s">
        <v>1396</v>
      </c>
      <c r="C175" s="277">
        <v>3717.75</v>
      </c>
      <c r="D175" s="278">
        <v>3709.9166666666665</v>
      </c>
      <c r="E175" s="278">
        <v>3682.833333333333</v>
      </c>
      <c r="F175" s="278">
        <v>3647.9166666666665</v>
      </c>
      <c r="G175" s="278">
        <v>3620.833333333333</v>
      </c>
      <c r="H175" s="278">
        <v>3744.833333333333</v>
      </c>
      <c r="I175" s="278">
        <v>3771.9166666666661</v>
      </c>
      <c r="J175" s="278">
        <v>3806.833333333333</v>
      </c>
      <c r="K175" s="276">
        <v>3737</v>
      </c>
      <c r="L175" s="276">
        <v>3675</v>
      </c>
      <c r="M175" s="276">
        <v>0.22108</v>
      </c>
    </row>
    <row r="176" spans="1:13">
      <c r="A176" s="267">
        <v>167</v>
      </c>
      <c r="B176" s="276" t="s">
        <v>103</v>
      </c>
      <c r="C176" s="277">
        <v>26.85</v>
      </c>
      <c r="D176" s="278">
        <v>27.066666666666663</v>
      </c>
      <c r="E176" s="278">
        <v>26.433333333333326</v>
      </c>
      <c r="F176" s="278">
        <v>26.016666666666662</v>
      </c>
      <c r="G176" s="278">
        <v>25.383333333333326</v>
      </c>
      <c r="H176" s="278">
        <v>27.483333333333327</v>
      </c>
      <c r="I176" s="278">
        <v>28.116666666666667</v>
      </c>
      <c r="J176" s="278">
        <v>28.533333333333328</v>
      </c>
      <c r="K176" s="276">
        <v>27.7</v>
      </c>
      <c r="L176" s="276">
        <v>26.65</v>
      </c>
      <c r="M176" s="276">
        <v>134.12067999999999</v>
      </c>
    </row>
    <row r="177" spans="1:13">
      <c r="A177" s="267">
        <v>168</v>
      </c>
      <c r="B177" s="276" t="s">
        <v>388</v>
      </c>
      <c r="C177" s="277">
        <v>240.9</v>
      </c>
      <c r="D177" s="278">
        <v>240.13333333333335</v>
      </c>
      <c r="E177" s="278">
        <v>236.31666666666672</v>
      </c>
      <c r="F177" s="278">
        <v>231.73333333333338</v>
      </c>
      <c r="G177" s="278">
        <v>227.91666666666674</v>
      </c>
      <c r="H177" s="278">
        <v>244.7166666666667</v>
      </c>
      <c r="I177" s="278">
        <v>248.53333333333336</v>
      </c>
      <c r="J177" s="278">
        <v>253.11666666666667</v>
      </c>
      <c r="K177" s="276">
        <v>243.95</v>
      </c>
      <c r="L177" s="276">
        <v>235.55</v>
      </c>
      <c r="M177" s="276">
        <v>7.8789199999999999</v>
      </c>
    </row>
    <row r="178" spans="1:13">
      <c r="A178" s="267">
        <v>169</v>
      </c>
      <c r="B178" s="276" t="s">
        <v>380</v>
      </c>
      <c r="C178" s="277">
        <v>990.3</v>
      </c>
      <c r="D178" s="278">
        <v>994.09999999999991</v>
      </c>
      <c r="E178" s="278">
        <v>981.29999999999984</v>
      </c>
      <c r="F178" s="278">
        <v>972.3</v>
      </c>
      <c r="G178" s="278">
        <v>959.49999999999989</v>
      </c>
      <c r="H178" s="278">
        <v>1003.0999999999998</v>
      </c>
      <c r="I178" s="278">
        <v>1015.9</v>
      </c>
      <c r="J178" s="278">
        <v>1024.8999999999996</v>
      </c>
      <c r="K178" s="276">
        <v>1006.9</v>
      </c>
      <c r="L178" s="276">
        <v>985.1</v>
      </c>
      <c r="M178" s="276">
        <v>0.49142999999999998</v>
      </c>
    </row>
    <row r="179" spans="1:13">
      <c r="A179" s="267">
        <v>170</v>
      </c>
      <c r="B179" s="276" t="s">
        <v>246</v>
      </c>
      <c r="C179" s="277">
        <v>557.65</v>
      </c>
      <c r="D179" s="278">
        <v>558.2166666666667</v>
      </c>
      <c r="E179" s="278">
        <v>551.43333333333339</v>
      </c>
      <c r="F179" s="278">
        <v>545.2166666666667</v>
      </c>
      <c r="G179" s="278">
        <v>538.43333333333339</v>
      </c>
      <c r="H179" s="278">
        <v>564.43333333333339</v>
      </c>
      <c r="I179" s="278">
        <v>571.2166666666667</v>
      </c>
      <c r="J179" s="278">
        <v>577.43333333333339</v>
      </c>
      <c r="K179" s="276">
        <v>565</v>
      </c>
      <c r="L179" s="276">
        <v>552</v>
      </c>
      <c r="M179" s="276">
        <v>7.5517899999999996</v>
      </c>
    </row>
    <row r="180" spans="1:13">
      <c r="A180" s="267">
        <v>171</v>
      </c>
      <c r="B180" s="276" t="s">
        <v>104</v>
      </c>
      <c r="C180" s="277">
        <v>720.2</v>
      </c>
      <c r="D180" s="278">
        <v>719.81666666666661</v>
      </c>
      <c r="E180" s="278">
        <v>714.63333333333321</v>
      </c>
      <c r="F180" s="278">
        <v>709.06666666666661</v>
      </c>
      <c r="G180" s="278">
        <v>703.88333333333321</v>
      </c>
      <c r="H180" s="278">
        <v>725.38333333333321</v>
      </c>
      <c r="I180" s="278">
        <v>730.56666666666661</v>
      </c>
      <c r="J180" s="278">
        <v>736.13333333333321</v>
      </c>
      <c r="K180" s="276">
        <v>725</v>
      </c>
      <c r="L180" s="276">
        <v>714.25</v>
      </c>
      <c r="M180" s="276">
        <v>9.6846099999999993</v>
      </c>
    </row>
    <row r="181" spans="1:13">
      <c r="A181" s="267">
        <v>172</v>
      </c>
      <c r="B181" s="276" t="s">
        <v>247</v>
      </c>
      <c r="C181" s="277">
        <v>447.9</v>
      </c>
      <c r="D181" s="278">
        <v>432.90000000000003</v>
      </c>
      <c r="E181" s="278">
        <v>390.00000000000006</v>
      </c>
      <c r="F181" s="278">
        <v>332.1</v>
      </c>
      <c r="G181" s="278">
        <v>289.20000000000005</v>
      </c>
      <c r="H181" s="278">
        <v>490.80000000000007</v>
      </c>
      <c r="I181" s="278">
        <v>533.70000000000005</v>
      </c>
      <c r="J181" s="278">
        <v>591.60000000000014</v>
      </c>
      <c r="K181" s="276">
        <v>475.8</v>
      </c>
      <c r="L181" s="276">
        <v>375</v>
      </c>
      <c r="M181" s="276">
        <v>2.1857000000000002</v>
      </c>
    </row>
    <row r="182" spans="1:13">
      <c r="A182" s="267">
        <v>173</v>
      </c>
      <c r="B182" s="276" t="s">
        <v>248</v>
      </c>
      <c r="C182" s="277">
        <v>1375.2</v>
      </c>
      <c r="D182" s="278">
        <v>1365.5833333333333</v>
      </c>
      <c r="E182" s="278">
        <v>1351.1666666666665</v>
      </c>
      <c r="F182" s="278">
        <v>1327.1333333333332</v>
      </c>
      <c r="G182" s="278">
        <v>1312.7166666666665</v>
      </c>
      <c r="H182" s="278">
        <v>1389.6166666666666</v>
      </c>
      <c r="I182" s="278">
        <v>1404.0333333333331</v>
      </c>
      <c r="J182" s="278">
        <v>1428.0666666666666</v>
      </c>
      <c r="K182" s="276">
        <v>1380</v>
      </c>
      <c r="L182" s="276">
        <v>1341.55</v>
      </c>
      <c r="M182" s="276">
        <v>8.4390800000000006</v>
      </c>
    </row>
    <row r="183" spans="1:13">
      <c r="A183" s="267">
        <v>174</v>
      </c>
      <c r="B183" s="276" t="s">
        <v>389</v>
      </c>
      <c r="C183" s="277">
        <v>93.3</v>
      </c>
      <c r="D183" s="278">
        <v>92.516666666666652</v>
      </c>
      <c r="E183" s="278">
        <v>90.883333333333297</v>
      </c>
      <c r="F183" s="278">
        <v>88.46666666666664</v>
      </c>
      <c r="G183" s="278">
        <v>86.833333333333286</v>
      </c>
      <c r="H183" s="278">
        <v>94.933333333333309</v>
      </c>
      <c r="I183" s="278">
        <v>96.566666666666663</v>
      </c>
      <c r="J183" s="278">
        <v>98.98333333333332</v>
      </c>
      <c r="K183" s="276">
        <v>94.15</v>
      </c>
      <c r="L183" s="276">
        <v>90.1</v>
      </c>
      <c r="M183" s="276">
        <v>15.534140000000001</v>
      </c>
    </row>
    <row r="184" spans="1:13">
      <c r="A184" s="267">
        <v>175</v>
      </c>
      <c r="B184" s="276" t="s">
        <v>381</v>
      </c>
      <c r="C184" s="277">
        <v>369.8</v>
      </c>
      <c r="D184" s="278">
        <v>372.61666666666662</v>
      </c>
      <c r="E184" s="278">
        <v>365.33333333333326</v>
      </c>
      <c r="F184" s="278">
        <v>360.86666666666662</v>
      </c>
      <c r="G184" s="278">
        <v>353.58333333333326</v>
      </c>
      <c r="H184" s="278">
        <v>377.08333333333326</v>
      </c>
      <c r="I184" s="278">
        <v>384.36666666666667</v>
      </c>
      <c r="J184" s="278">
        <v>388.83333333333326</v>
      </c>
      <c r="K184" s="276">
        <v>379.9</v>
      </c>
      <c r="L184" s="276">
        <v>368.15</v>
      </c>
      <c r="M184" s="276">
        <v>14.7555</v>
      </c>
    </row>
    <row r="185" spans="1:13">
      <c r="A185" s="267">
        <v>176</v>
      </c>
      <c r="B185" s="276" t="s">
        <v>249</v>
      </c>
      <c r="C185" s="277">
        <v>304.45</v>
      </c>
      <c r="D185" s="278">
        <v>301.98333333333335</v>
      </c>
      <c r="E185" s="278">
        <v>296.4666666666667</v>
      </c>
      <c r="F185" s="278">
        <v>288.48333333333335</v>
      </c>
      <c r="G185" s="278">
        <v>282.9666666666667</v>
      </c>
      <c r="H185" s="278">
        <v>309.9666666666667</v>
      </c>
      <c r="I185" s="278">
        <v>315.48333333333335</v>
      </c>
      <c r="J185" s="278">
        <v>323.4666666666667</v>
      </c>
      <c r="K185" s="276">
        <v>307.5</v>
      </c>
      <c r="L185" s="276">
        <v>294</v>
      </c>
      <c r="M185" s="276">
        <v>25.08098</v>
      </c>
    </row>
    <row r="186" spans="1:13">
      <c r="A186" s="267">
        <v>177</v>
      </c>
      <c r="B186" s="276" t="s">
        <v>105</v>
      </c>
      <c r="C186" s="277">
        <v>909.65</v>
      </c>
      <c r="D186" s="278">
        <v>909.4666666666667</v>
      </c>
      <c r="E186" s="278">
        <v>902.18333333333339</v>
      </c>
      <c r="F186" s="278">
        <v>894.7166666666667</v>
      </c>
      <c r="G186" s="278">
        <v>887.43333333333339</v>
      </c>
      <c r="H186" s="278">
        <v>916.93333333333339</v>
      </c>
      <c r="I186" s="278">
        <v>924.2166666666667</v>
      </c>
      <c r="J186" s="278">
        <v>931.68333333333339</v>
      </c>
      <c r="K186" s="276">
        <v>916.75</v>
      </c>
      <c r="L186" s="276">
        <v>902</v>
      </c>
      <c r="M186" s="276">
        <v>22.160489999999999</v>
      </c>
    </row>
    <row r="187" spans="1:13">
      <c r="A187" s="267">
        <v>178</v>
      </c>
      <c r="B187" s="276" t="s">
        <v>383</v>
      </c>
      <c r="C187" s="277">
        <v>85.7</v>
      </c>
      <c r="D187" s="278">
        <v>85.533333333333346</v>
      </c>
      <c r="E187" s="278">
        <v>84.216666666666697</v>
      </c>
      <c r="F187" s="278">
        <v>82.733333333333348</v>
      </c>
      <c r="G187" s="278">
        <v>81.4166666666667</v>
      </c>
      <c r="H187" s="278">
        <v>87.016666666666694</v>
      </c>
      <c r="I187" s="278">
        <v>88.333333333333329</v>
      </c>
      <c r="J187" s="278">
        <v>89.816666666666691</v>
      </c>
      <c r="K187" s="276">
        <v>86.85</v>
      </c>
      <c r="L187" s="276">
        <v>84.05</v>
      </c>
      <c r="M187" s="276">
        <v>14.9696</v>
      </c>
    </row>
    <row r="188" spans="1:13">
      <c r="A188" s="267">
        <v>179</v>
      </c>
      <c r="B188" s="276" t="s">
        <v>384</v>
      </c>
      <c r="C188" s="277">
        <v>651.29999999999995</v>
      </c>
      <c r="D188" s="278">
        <v>652.76666666666665</v>
      </c>
      <c r="E188" s="278">
        <v>644.5333333333333</v>
      </c>
      <c r="F188" s="278">
        <v>637.76666666666665</v>
      </c>
      <c r="G188" s="278">
        <v>629.5333333333333</v>
      </c>
      <c r="H188" s="278">
        <v>659.5333333333333</v>
      </c>
      <c r="I188" s="278">
        <v>667.76666666666665</v>
      </c>
      <c r="J188" s="278">
        <v>674.5333333333333</v>
      </c>
      <c r="K188" s="276">
        <v>661</v>
      </c>
      <c r="L188" s="276">
        <v>646</v>
      </c>
      <c r="M188" s="276">
        <v>0.19153000000000001</v>
      </c>
    </row>
    <row r="189" spans="1:13">
      <c r="A189" s="267">
        <v>180</v>
      </c>
      <c r="B189" s="276" t="s">
        <v>1439</v>
      </c>
      <c r="C189" s="277">
        <v>200.9</v>
      </c>
      <c r="D189" s="278">
        <v>203.06666666666669</v>
      </c>
      <c r="E189" s="278">
        <v>197.33333333333337</v>
      </c>
      <c r="F189" s="278">
        <v>193.76666666666668</v>
      </c>
      <c r="G189" s="278">
        <v>188.03333333333336</v>
      </c>
      <c r="H189" s="278">
        <v>206.63333333333338</v>
      </c>
      <c r="I189" s="278">
        <v>212.36666666666667</v>
      </c>
      <c r="J189" s="278">
        <v>215.93333333333339</v>
      </c>
      <c r="K189" s="276">
        <v>208.8</v>
      </c>
      <c r="L189" s="276">
        <v>199.5</v>
      </c>
      <c r="M189" s="276">
        <v>3.9384399999999999</v>
      </c>
    </row>
    <row r="190" spans="1:13">
      <c r="A190" s="267">
        <v>181</v>
      </c>
      <c r="B190" s="276" t="s">
        <v>390</v>
      </c>
      <c r="C190" s="277">
        <v>74.75</v>
      </c>
      <c r="D190" s="278">
        <v>75</v>
      </c>
      <c r="E190" s="278">
        <v>73.5</v>
      </c>
      <c r="F190" s="278">
        <v>72.25</v>
      </c>
      <c r="G190" s="278">
        <v>70.75</v>
      </c>
      <c r="H190" s="278">
        <v>76.25</v>
      </c>
      <c r="I190" s="278">
        <v>77.75</v>
      </c>
      <c r="J190" s="278">
        <v>79</v>
      </c>
      <c r="K190" s="276">
        <v>76.5</v>
      </c>
      <c r="L190" s="276">
        <v>73.75</v>
      </c>
      <c r="M190" s="276">
        <v>7.4583899999999996</v>
      </c>
    </row>
    <row r="191" spans="1:13">
      <c r="A191" s="267">
        <v>182</v>
      </c>
      <c r="B191" s="276" t="s">
        <v>250</v>
      </c>
      <c r="C191" s="277">
        <v>217.35</v>
      </c>
      <c r="D191" s="278">
        <v>219.81666666666663</v>
      </c>
      <c r="E191" s="278">
        <v>212.68333333333328</v>
      </c>
      <c r="F191" s="278">
        <v>208.01666666666665</v>
      </c>
      <c r="G191" s="278">
        <v>200.8833333333333</v>
      </c>
      <c r="H191" s="278">
        <v>224.48333333333326</v>
      </c>
      <c r="I191" s="278">
        <v>231.61666666666665</v>
      </c>
      <c r="J191" s="278">
        <v>236.28333333333325</v>
      </c>
      <c r="K191" s="276">
        <v>226.95</v>
      </c>
      <c r="L191" s="276">
        <v>215.15</v>
      </c>
      <c r="M191" s="276">
        <v>10.98465</v>
      </c>
    </row>
    <row r="192" spans="1:13">
      <c r="A192" s="267">
        <v>183</v>
      </c>
      <c r="B192" s="276" t="s">
        <v>385</v>
      </c>
      <c r="C192" s="277">
        <v>368.45</v>
      </c>
      <c r="D192" s="278">
        <v>361.63333333333338</v>
      </c>
      <c r="E192" s="278">
        <v>348.46666666666675</v>
      </c>
      <c r="F192" s="278">
        <v>328.48333333333335</v>
      </c>
      <c r="G192" s="278">
        <v>315.31666666666672</v>
      </c>
      <c r="H192" s="278">
        <v>381.61666666666679</v>
      </c>
      <c r="I192" s="278">
        <v>394.78333333333342</v>
      </c>
      <c r="J192" s="278">
        <v>414.76666666666682</v>
      </c>
      <c r="K192" s="276">
        <v>374.8</v>
      </c>
      <c r="L192" s="276">
        <v>341.65</v>
      </c>
      <c r="M192" s="276">
        <v>15.19481</v>
      </c>
    </row>
    <row r="193" spans="1:13">
      <c r="A193" s="267">
        <v>184</v>
      </c>
      <c r="B193" s="276" t="s">
        <v>386</v>
      </c>
      <c r="C193" s="277">
        <v>365.25</v>
      </c>
      <c r="D193" s="278">
        <v>365.33333333333331</v>
      </c>
      <c r="E193" s="278">
        <v>361.76666666666665</v>
      </c>
      <c r="F193" s="278">
        <v>358.28333333333336</v>
      </c>
      <c r="G193" s="278">
        <v>354.7166666666667</v>
      </c>
      <c r="H193" s="278">
        <v>368.81666666666661</v>
      </c>
      <c r="I193" s="278">
        <v>372.38333333333333</v>
      </c>
      <c r="J193" s="278">
        <v>375.86666666666656</v>
      </c>
      <c r="K193" s="276">
        <v>368.9</v>
      </c>
      <c r="L193" s="276">
        <v>361.85</v>
      </c>
      <c r="M193" s="276">
        <v>9.9319799999999994</v>
      </c>
    </row>
    <row r="194" spans="1:13">
      <c r="A194" s="267">
        <v>185</v>
      </c>
      <c r="B194" s="276" t="s">
        <v>391</v>
      </c>
      <c r="C194" s="277">
        <v>749.95</v>
      </c>
      <c r="D194" s="278">
        <v>750.2833333333333</v>
      </c>
      <c r="E194" s="278">
        <v>742.66666666666663</v>
      </c>
      <c r="F194" s="278">
        <v>735.38333333333333</v>
      </c>
      <c r="G194" s="278">
        <v>727.76666666666665</v>
      </c>
      <c r="H194" s="278">
        <v>757.56666666666661</v>
      </c>
      <c r="I194" s="278">
        <v>765.18333333333339</v>
      </c>
      <c r="J194" s="278">
        <v>772.46666666666658</v>
      </c>
      <c r="K194" s="276">
        <v>757.9</v>
      </c>
      <c r="L194" s="276">
        <v>743</v>
      </c>
      <c r="M194" s="276">
        <v>0.58816999999999997</v>
      </c>
    </row>
    <row r="195" spans="1:13">
      <c r="A195" s="267">
        <v>186</v>
      </c>
      <c r="B195" s="276" t="s">
        <v>399</v>
      </c>
      <c r="C195" s="277">
        <v>863.8</v>
      </c>
      <c r="D195" s="278">
        <v>866.30000000000007</v>
      </c>
      <c r="E195" s="278">
        <v>853.60000000000014</v>
      </c>
      <c r="F195" s="278">
        <v>843.40000000000009</v>
      </c>
      <c r="G195" s="278">
        <v>830.70000000000016</v>
      </c>
      <c r="H195" s="278">
        <v>876.50000000000011</v>
      </c>
      <c r="I195" s="278">
        <v>889.20000000000016</v>
      </c>
      <c r="J195" s="278">
        <v>899.40000000000009</v>
      </c>
      <c r="K195" s="276">
        <v>879</v>
      </c>
      <c r="L195" s="276">
        <v>856.1</v>
      </c>
      <c r="M195" s="276">
        <v>2.3833899999999999</v>
      </c>
    </row>
    <row r="196" spans="1:13">
      <c r="A196" s="267">
        <v>187</v>
      </c>
      <c r="B196" s="276" t="s">
        <v>392</v>
      </c>
      <c r="C196" s="277">
        <v>32.200000000000003</v>
      </c>
      <c r="D196" s="278">
        <v>32.300000000000004</v>
      </c>
      <c r="E196" s="278">
        <v>30.900000000000006</v>
      </c>
      <c r="F196" s="278">
        <v>29.6</v>
      </c>
      <c r="G196" s="278">
        <v>28.200000000000003</v>
      </c>
      <c r="H196" s="278">
        <v>33.600000000000009</v>
      </c>
      <c r="I196" s="278">
        <v>35</v>
      </c>
      <c r="J196" s="278">
        <v>36.300000000000011</v>
      </c>
      <c r="K196" s="276">
        <v>33.700000000000003</v>
      </c>
      <c r="L196" s="276">
        <v>31</v>
      </c>
      <c r="M196" s="276">
        <v>6.8676899999999996</v>
      </c>
    </row>
    <row r="197" spans="1:13">
      <c r="A197" s="267">
        <v>188</v>
      </c>
      <c r="B197" s="276" t="s">
        <v>393</v>
      </c>
      <c r="C197" s="277">
        <v>736.5</v>
      </c>
      <c r="D197" s="278">
        <v>744.31666666666661</v>
      </c>
      <c r="E197" s="278">
        <v>722.68333333333317</v>
      </c>
      <c r="F197" s="278">
        <v>708.86666666666656</v>
      </c>
      <c r="G197" s="278">
        <v>687.23333333333312</v>
      </c>
      <c r="H197" s="278">
        <v>758.13333333333321</v>
      </c>
      <c r="I197" s="278">
        <v>779.76666666666665</v>
      </c>
      <c r="J197" s="278">
        <v>793.58333333333326</v>
      </c>
      <c r="K197" s="276">
        <v>765.95</v>
      </c>
      <c r="L197" s="276">
        <v>730.5</v>
      </c>
      <c r="M197" s="276">
        <v>0.73197000000000001</v>
      </c>
    </row>
    <row r="198" spans="1:13">
      <c r="A198" s="267">
        <v>189</v>
      </c>
      <c r="B198" s="276" t="s">
        <v>106</v>
      </c>
      <c r="C198" s="277">
        <v>919.35</v>
      </c>
      <c r="D198" s="278">
        <v>917.94999999999993</v>
      </c>
      <c r="E198" s="278">
        <v>907.39999999999986</v>
      </c>
      <c r="F198" s="278">
        <v>895.44999999999993</v>
      </c>
      <c r="G198" s="278">
        <v>884.89999999999986</v>
      </c>
      <c r="H198" s="278">
        <v>929.89999999999986</v>
      </c>
      <c r="I198" s="278">
        <v>940.44999999999982</v>
      </c>
      <c r="J198" s="278">
        <v>952.39999999999986</v>
      </c>
      <c r="K198" s="276">
        <v>928.5</v>
      </c>
      <c r="L198" s="276">
        <v>906</v>
      </c>
      <c r="M198" s="276">
        <v>43.48236</v>
      </c>
    </row>
    <row r="199" spans="1:13">
      <c r="A199" s="267">
        <v>190</v>
      </c>
      <c r="B199" s="276" t="s">
        <v>108</v>
      </c>
      <c r="C199" s="277">
        <v>890.65</v>
      </c>
      <c r="D199" s="278">
        <v>894.1</v>
      </c>
      <c r="E199" s="278">
        <v>883.2</v>
      </c>
      <c r="F199" s="278">
        <v>875.75</v>
      </c>
      <c r="G199" s="278">
        <v>864.85</v>
      </c>
      <c r="H199" s="278">
        <v>901.55000000000007</v>
      </c>
      <c r="I199" s="278">
        <v>912.44999999999993</v>
      </c>
      <c r="J199" s="278">
        <v>919.90000000000009</v>
      </c>
      <c r="K199" s="276">
        <v>905</v>
      </c>
      <c r="L199" s="276">
        <v>886.65</v>
      </c>
      <c r="M199" s="276">
        <v>115.68187</v>
      </c>
    </row>
    <row r="200" spans="1:13">
      <c r="A200" s="267">
        <v>191</v>
      </c>
      <c r="B200" s="276" t="s">
        <v>109</v>
      </c>
      <c r="C200" s="277">
        <v>2479.4</v>
      </c>
      <c r="D200" s="278">
        <v>2466.4666666666667</v>
      </c>
      <c r="E200" s="278">
        <v>2443.9333333333334</v>
      </c>
      <c r="F200" s="278">
        <v>2408.4666666666667</v>
      </c>
      <c r="G200" s="278">
        <v>2385.9333333333334</v>
      </c>
      <c r="H200" s="278">
        <v>2501.9333333333334</v>
      </c>
      <c r="I200" s="278">
        <v>2524.4666666666672</v>
      </c>
      <c r="J200" s="278">
        <v>2559.9333333333334</v>
      </c>
      <c r="K200" s="276">
        <v>2489</v>
      </c>
      <c r="L200" s="276">
        <v>2431</v>
      </c>
      <c r="M200" s="276">
        <v>41.89517</v>
      </c>
    </row>
    <row r="201" spans="1:13">
      <c r="A201" s="267">
        <v>192</v>
      </c>
      <c r="B201" s="276" t="s">
        <v>252</v>
      </c>
      <c r="C201" s="277">
        <v>2862</v>
      </c>
      <c r="D201" s="278">
        <v>2866.3333333333335</v>
      </c>
      <c r="E201" s="278">
        <v>2833.666666666667</v>
      </c>
      <c r="F201" s="278">
        <v>2805.3333333333335</v>
      </c>
      <c r="G201" s="278">
        <v>2772.666666666667</v>
      </c>
      <c r="H201" s="278">
        <v>2894.666666666667</v>
      </c>
      <c r="I201" s="278">
        <v>2927.3333333333339</v>
      </c>
      <c r="J201" s="278">
        <v>2955.666666666667</v>
      </c>
      <c r="K201" s="276">
        <v>2899</v>
      </c>
      <c r="L201" s="276">
        <v>2838</v>
      </c>
      <c r="M201" s="276">
        <v>4.4011100000000001</v>
      </c>
    </row>
    <row r="202" spans="1:13">
      <c r="A202" s="267">
        <v>193</v>
      </c>
      <c r="B202" s="276" t="s">
        <v>110</v>
      </c>
      <c r="C202" s="277">
        <v>1411.35</v>
      </c>
      <c r="D202" s="278">
        <v>1419.1166666666668</v>
      </c>
      <c r="E202" s="278">
        <v>1398.5333333333335</v>
      </c>
      <c r="F202" s="278">
        <v>1385.7166666666667</v>
      </c>
      <c r="G202" s="278">
        <v>1365.1333333333334</v>
      </c>
      <c r="H202" s="278">
        <v>1431.9333333333336</v>
      </c>
      <c r="I202" s="278">
        <v>1452.5166666666667</v>
      </c>
      <c r="J202" s="278">
        <v>1465.3333333333337</v>
      </c>
      <c r="K202" s="276">
        <v>1439.7</v>
      </c>
      <c r="L202" s="276">
        <v>1406.3</v>
      </c>
      <c r="M202" s="276">
        <v>114.97959</v>
      </c>
    </row>
    <row r="203" spans="1:13">
      <c r="A203" s="267">
        <v>194</v>
      </c>
      <c r="B203" s="276" t="s">
        <v>253</v>
      </c>
      <c r="C203" s="277">
        <v>654.1</v>
      </c>
      <c r="D203" s="278">
        <v>650.13333333333333</v>
      </c>
      <c r="E203" s="278">
        <v>643.9666666666667</v>
      </c>
      <c r="F203" s="278">
        <v>633.83333333333337</v>
      </c>
      <c r="G203" s="278">
        <v>627.66666666666674</v>
      </c>
      <c r="H203" s="278">
        <v>660.26666666666665</v>
      </c>
      <c r="I203" s="278">
        <v>666.43333333333339</v>
      </c>
      <c r="J203" s="278">
        <v>676.56666666666661</v>
      </c>
      <c r="K203" s="276">
        <v>656.3</v>
      </c>
      <c r="L203" s="276">
        <v>640</v>
      </c>
      <c r="M203" s="276">
        <v>25.40821</v>
      </c>
    </row>
    <row r="204" spans="1:13">
      <c r="A204" s="267">
        <v>195</v>
      </c>
      <c r="B204" s="276" t="s">
        <v>251</v>
      </c>
      <c r="C204" s="277">
        <v>923.6</v>
      </c>
      <c r="D204" s="278">
        <v>912.86666666666667</v>
      </c>
      <c r="E204" s="278">
        <v>895.73333333333335</v>
      </c>
      <c r="F204" s="278">
        <v>867.86666666666667</v>
      </c>
      <c r="G204" s="278">
        <v>850.73333333333335</v>
      </c>
      <c r="H204" s="278">
        <v>940.73333333333335</v>
      </c>
      <c r="I204" s="278">
        <v>957.86666666666679</v>
      </c>
      <c r="J204" s="278">
        <v>985.73333333333335</v>
      </c>
      <c r="K204" s="276">
        <v>930</v>
      </c>
      <c r="L204" s="276">
        <v>885</v>
      </c>
      <c r="M204" s="276">
        <v>16.210229999999999</v>
      </c>
    </row>
    <row r="205" spans="1:13">
      <c r="A205" s="267">
        <v>196</v>
      </c>
      <c r="B205" s="276" t="s">
        <v>394</v>
      </c>
      <c r="C205" s="277">
        <v>206.4</v>
      </c>
      <c r="D205" s="278">
        <v>208.73333333333335</v>
      </c>
      <c r="E205" s="278">
        <v>201.66666666666669</v>
      </c>
      <c r="F205" s="278">
        <v>196.93333333333334</v>
      </c>
      <c r="G205" s="278">
        <v>189.86666666666667</v>
      </c>
      <c r="H205" s="278">
        <v>213.4666666666667</v>
      </c>
      <c r="I205" s="278">
        <v>220.53333333333336</v>
      </c>
      <c r="J205" s="278">
        <v>225.26666666666671</v>
      </c>
      <c r="K205" s="276">
        <v>215.8</v>
      </c>
      <c r="L205" s="276">
        <v>204</v>
      </c>
      <c r="M205" s="276">
        <v>5.7743500000000001</v>
      </c>
    </row>
    <row r="206" spans="1:13">
      <c r="A206" s="267">
        <v>197</v>
      </c>
      <c r="B206" s="276" t="s">
        <v>395</v>
      </c>
      <c r="C206" s="277">
        <v>305.05</v>
      </c>
      <c r="D206" s="278">
        <v>307.61666666666667</v>
      </c>
      <c r="E206" s="278">
        <v>301.43333333333334</v>
      </c>
      <c r="F206" s="278">
        <v>297.81666666666666</v>
      </c>
      <c r="G206" s="278">
        <v>291.63333333333333</v>
      </c>
      <c r="H206" s="278">
        <v>311.23333333333335</v>
      </c>
      <c r="I206" s="278">
        <v>317.41666666666674</v>
      </c>
      <c r="J206" s="278">
        <v>321.03333333333336</v>
      </c>
      <c r="K206" s="276">
        <v>313.8</v>
      </c>
      <c r="L206" s="276">
        <v>304</v>
      </c>
      <c r="M206" s="276">
        <v>0.59323999999999999</v>
      </c>
    </row>
    <row r="207" spans="1:13">
      <c r="A207" s="267">
        <v>198</v>
      </c>
      <c r="B207" s="276" t="s">
        <v>111</v>
      </c>
      <c r="C207" s="277">
        <v>3135.3</v>
      </c>
      <c r="D207" s="278">
        <v>3126.7666666666664</v>
      </c>
      <c r="E207" s="278">
        <v>3109.5333333333328</v>
      </c>
      <c r="F207" s="278">
        <v>3083.7666666666664</v>
      </c>
      <c r="G207" s="278">
        <v>3066.5333333333328</v>
      </c>
      <c r="H207" s="278">
        <v>3152.5333333333328</v>
      </c>
      <c r="I207" s="278">
        <v>3169.7666666666664</v>
      </c>
      <c r="J207" s="278">
        <v>3195.5333333333328</v>
      </c>
      <c r="K207" s="276">
        <v>3144</v>
      </c>
      <c r="L207" s="276">
        <v>3101</v>
      </c>
      <c r="M207" s="276">
        <v>11.092639999999999</v>
      </c>
    </row>
    <row r="208" spans="1:13">
      <c r="A208" s="267">
        <v>199</v>
      </c>
      <c r="B208" s="276" t="s">
        <v>396</v>
      </c>
      <c r="C208" s="277">
        <v>24.3</v>
      </c>
      <c r="D208" s="278">
        <v>24.016666666666666</v>
      </c>
      <c r="E208" s="278">
        <v>23.483333333333331</v>
      </c>
      <c r="F208" s="278">
        <v>22.666666666666664</v>
      </c>
      <c r="G208" s="278">
        <v>22.133333333333329</v>
      </c>
      <c r="H208" s="278">
        <v>24.833333333333332</v>
      </c>
      <c r="I208" s="278">
        <v>25.366666666666664</v>
      </c>
      <c r="J208" s="278">
        <v>26.183333333333334</v>
      </c>
      <c r="K208" s="276">
        <v>24.55</v>
      </c>
      <c r="L208" s="276">
        <v>23.2</v>
      </c>
      <c r="M208" s="276">
        <v>115.41052999999999</v>
      </c>
    </row>
    <row r="209" spans="1:13">
      <c r="A209" s="267">
        <v>200</v>
      </c>
      <c r="B209" s="276" t="s">
        <v>398</v>
      </c>
      <c r="C209" s="277">
        <v>144.75</v>
      </c>
      <c r="D209" s="278">
        <v>144.9</v>
      </c>
      <c r="E209" s="278">
        <v>138.85000000000002</v>
      </c>
      <c r="F209" s="278">
        <v>132.95000000000002</v>
      </c>
      <c r="G209" s="278">
        <v>126.90000000000003</v>
      </c>
      <c r="H209" s="278">
        <v>150.80000000000001</v>
      </c>
      <c r="I209" s="278">
        <v>156.85000000000002</v>
      </c>
      <c r="J209" s="278">
        <v>162.75</v>
      </c>
      <c r="K209" s="276">
        <v>150.94999999999999</v>
      </c>
      <c r="L209" s="276">
        <v>139</v>
      </c>
      <c r="M209" s="276">
        <v>5.7884500000000001</v>
      </c>
    </row>
    <row r="210" spans="1:13">
      <c r="A210" s="267">
        <v>201</v>
      </c>
      <c r="B210" s="276" t="s">
        <v>114</v>
      </c>
      <c r="C210" s="277">
        <v>249.9</v>
      </c>
      <c r="D210" s="278">
        <v>248.83333333333334</v>
      </c>
      <c r="E210" s="278">
        <v>246.26666666666668</v>
      </c>
      <c r="F210" s="278">
        <v>242.63333333333333</v>
      </c>
      <c r="G210" s="278">
        <v>240.06666666666666</v>
      </c>
      <c r="H210" s="278">
        <v>252.4666666666667</v>
      </c>
      <c r="I210" s="278">
        <v>255.03333333333336</v>
      </c>
      <c r="J210" s="278">
        <v>258.66666666666674</v>
      </c>
      <c r="K210" s="276">
        <v>251.4</v>
      </c>
      <c r="L210" s="276">
        <v>245.2</v>
      </c>
      <c r="M210" s="276">
        <v>188.66376</v>
      </c>
    </row>
    <row r="211" spans="1:13">
      <c r="A211" s="267">
        <v>202</v>
      </c>
      <c r="B211" s="276" t="s">
        <v>400</v>
      </c>
      <c r="C211" s="277">
        <v>63.85</v>
      </c>
      <c r="D211" s="278">
        <v>64.266666666666666</v>
      </c>
      <c r="E211" s="278">
        <v>61.083333333333329</v>
      </c>
      <c r="F211" s="278">
        <v>58.316666666666663</v>
      </c>
      <c r="G211" s="278">
        <v>55.133333333333326</v>
      </c>
      <c r="H211" s="278">
        <v>67.033333333333331</v>
      </c>
      <c r="I211" s="278">
        <v>70.216666666666669</v>
      </c>
      <c r="J211" s="278">
        <v>72.983333333333334</v>
      </c>
      <c r="K211" s="276">
        <v>67.45</v>
      </c>
      <c r="L211" s="276">
        <v>61.5</v>
      </c>
      <c r="M211" s="276">
        <v>106.34501</v>
      </c>
    </row>
    <row r="212" spans="1:13">
      <c r="A212" s="267">
        <v>203</v>
      </c>
      <c r="B212" s="276" t="s">
        <v>115</v>
      </c>
      <c r="C212" s="277">
        <v>224.4</v>
      </c>
      <c r="D212" s="278">
        <v>224.56666666666669</v>
      </c>
      <c r="E212" s="278">
        <v>222.13333333333338</v>
      </c>
      <c r="F212" s="278">
        <v>219.8666666666667</v>
      </c>
      <c r="G212" s="278">
        <v>217.43333333333339</v>
      </c>
      <c r="H212" s="278">
        <v>226.83333333333337</v>
      </c>
      <c r="I212" s="278">
        <v>229.26666666666671</v>
      </c>
      <c r="J212" s="278">
        <v>231.53333333333336</v>
      </c>
      <c r="K212" s="276">
        <v>227</v>
      </c>
      <c r="L212" s="276">
        <v>222.3</v>
      </c>
      <c r="M212" s="276">
        <v>57.171199999999999</v>
      </c>
    </row>
    <row r="213" spans="1:13">
      <c r="A213" s="267">
        <v>204</v>
      </c>
      <c r="B213" s="276" t="s">
        <v>116</v>
      </c>
      <c r="C213" s="277">
        <v>2333.4499999999998</v>
      </c>
      <c r="D213" s="278">
        <v>2329.7833333333333</v>
      </c>
      <c r="E213" s="278">
        <v>2315.6666666666665</v>
      </c>
      <c r="F213" s="278">
        <v>2297.8833333333332</v>
      </c>
      <c r="G213" s="278">
        <v>2283.7666666666664</v>
      </c>
      <c r="H213" s="278">
        <v>2347.5666666666666</v>
      </c>
      <c r="I213" s="278">
        <v>2361.6833333333334</v>
      </c>
      <c r="J213" s="278">
        <v>2379.4666666666667</v>
      </c>
      <c r="K213" s="276">
        <v>2343.9</v>
      </c>
      <c r="L213" s="276">
        <v>2312</v>
      </c>
      <c r="M213" s="276">
        <v>22.298909999999999</v>
      </c>
    </row>
    <row r="214" spans="1:13">
      <c r="A214" s="267">
        <v>205</v>
      </c>
      <c r="B214" s="276" t="s">
        <v>254</v>
      </c>
      <c r="C214" s="277">
        <v>241.75</v>
      </c>
      <c r="D214" s="278">
        <v>241.93333333333331</v>
      </c>
      <c r="E214" s="278">
        <v>239.36666666666662</v>
      </c>
      <c r="F214" s="278">
        <v>236.98333333333332</v>
      </c>
      <c r="G214" s="278">
        <v>234.41666666666663</v>
      </c>
      <c r="H214" s="278">
        <v>244.31666666666661</v>
      </c>
      <c r="I214" s="278">
        <v>246.88333333333327</v>
      </c>
      <c r="J214" s="278">
        <v>249.26666666666659</v>
      </c>
      <c r="K214" s="276">
        <v>244.5</v>
      </c>
      <c r="L214" s="276">
        <v>239.55</v>
      </c>
      <c r="M214" s="276">
        <v>5.4996299999999998</v>
      </c>
    </row>
    <row r="215" spans="1:13">
      <c r="A215" s="267">
        <v>206</v>
      </c>
      <c r="B215" s="276" t="s">
        <v>401</v>
      </c>
      <c r="C215" s="277">
        <v>32903.449999999997</v>
      </c>
      <c r="D215" s="278">
        <v>32672.799999999999</v>
      </c>
      <c r="E215" s="278">
        <v>32345.599999999999</v>
      </c>
      <c r="F215" s="278">
        <v>31787.75</v>
      </c>
      <c r="G215" s="278">
        <v>31460.55</v>
      </c>
      <c r="H215" s="278">
        <v>33230.649999999994</v>
      </c>
      <c r="I215" s="278">
        <v>33557.850000000006</v>
      </c>
      <c r="J215" s="278">
        <v>34115.699999999997</v>
      </c>
      <c r="K215" s="276">
        <v>33000</v>
      </c>
      <c r="L215" s="276">
        <v>32114.95</v>
      </c>
      <c r="M215" s="276">
        <v>2.955E-2</v>
      </c>
    </row>
    <row r="216" spans="1:13">
      <c r="A216" s="267">
        <v>207</v>
      </c>
      <c r="B216" s="276" t="s">
        <v>397</v>
      </c>
      <c r="C216" s="277">
        <v>44.85</v>
      </c>
      <c r="D216" s="278">
        <v>45.216666666666669</v>
      </c>
      <c r="E216" s="278">
        <v>43.833333333333336</v>
      </c>
      <c r="F216" s="278">
        <v>42.81666666666667</v>
      </c>
      <c r="G216" s="278">
        <v>41.433333333333337</v>
      </c>
      <c r="H216" s="278">
        <v>46.233333333333334</v>
      </c>
      <c r="I216" s="278">
        <v>47.61666666666666</v>
      </c>
      <c r="J216" s="278">
        <v>48.633333333333333</v>
      </c>
      <c r="K216" s="276">
        <v>46.6</v>
      </c>
      <c r="L216" s="276">
        <v>44.2</v>
      </c>
      <c r="M216" s="276">
        <v>32.67445</v>
      </c>
    </row>
    <row r="217" spans="1:13">
      <c r="A217" s="267">
        <v>208</v>
      </c>
      <c r="B217" s="276" t="s">
        <v>255</v>
      </c>
      <c r="C217" s="277">
        <v>40.9</v>
      </c>
      <c r="D217" s="278">
        <v>41.083333333333336</v>
      </c>
      <c r="E217" s="278">
        <v>40.266666666666673</v>
      </c>
      <c r="F217" s="278">
        <v>39.63333333333334</v>
      </c>
      <c r="G217" s="278">
        <v>38.816666666666677</v>
      </c>
      <c r="H217" s="278">
        <v>41.716666666666669</v>
      </c>
      <c r="I217" s="278">
        <v>42.533333333333331</v>
      </c>
      <c r="J217" s="278">
        <v>43.166666666666664</v>
      </c>
      <c r="K217" s="276">
        <v>41.9</v>
      </c>
      <c r="L217" s="276">
        <v>40.450000000000003</v>
      </c>
      <c r="M217" s="276">
        <v>26.849689999999999</v>
      </c>
    </row>
    <row r="218" spans="1:13">
      <c r="A218" s="267">
        <v>209</v>
      </c>
      <c r="B218" s="276" t="s">
        <v>415</v>
      </c>
      <c r="C218" s="277">
        <v>73.05</v>
      </c>
      <c r="D218" s="278">
        <v>73.600000000000009</v>
      </c>
      <c r="E218" s="278">
        <v>71.40000000000002</v>
      </c>
      <c r="F218" s="278">
        <v>69.750000000000014</v>
      </c>
      <c r="G218" s="278">
        <v>67.550000000000026</v>
      </c>
      <c r="H218" s="278">
        <v>75.250000000000014</v>
      </c>
      <c r="I218" s="278">
        <v>77.45</v>
      </c>
      <c r="J218" s="278">
        <v>79.100000000000009</v>
      </c>
      <c r="K218" s="276">
        <v>75.8</v>
      </c>
      <c r="L218" s="276">
        <v>71.95</v>
      </c>
      <c r="M218" s="276">
        <v>49.843899999999998</v>
      </c>
    </row>
    <row r="219" spans="1:13">
      <c r="A219" s="267">
        <v>210</v>
      </c>
      <c r="B219" s="276" t="s">
        <v>117</v>
      </c>
      <c r="C219" s="277">
        <v>203.55</v>
      </c>
      <c r="D219" s="278">
        <v>203.65</v>
      </c>
      <c r="E219" s="278">
        <v>197.5</v>
      </c>
      <c r="F219" s="278">
        <v>191.45</v>
      </c>
      <c r="G219" s="278">
        <v>185.29999999999998</v>
      </c>
      <c r="H219" s="278">
        <v>209.70000000000002</v>
      </c>
      <c r="I219" s="278">
        <v>215.85000000000005</v>
      </c>
      <c r="J219" s="278">
        <v>221.90000000000003</v>
      </c>
      <c r="K219" s="276">
        <v>209.8</v>
      </c>
      <c r="L219" s="276">
        <v>197.6</v>
      </c>
      <c r="M219" s="276">
        <v>207.29053999999999</v>
      </c>
    </row>
    <row r="220" spans="1:13">
      <c r="A220" s="267">
        <v>211</v>
      </c>
      <c r="B220" s="276" t="s">
        <v>118</v>
      </c>
      <c r="C220" s="277">
        <v>517.15</v>
      </c>
      <c r="D220" s="278">
        <v>514.85</v>
      </c>
      <c r="E220" s="278">
        <v>511.45000000000005</v>
      </c>
      <c r="F220" s="278">
        <v>505.75</v>
      </c>
      <c r="G220" s="278">
        <v>502.35</v>
      </c>
      <c r="H220" s="278">
        <v>520.55000000000007</v>
      </c>
      <c r="I220" s="278">
        <v>523.94999999999993</v>
      </c>
      <c r="J220" s="278">
        <v>529.65000000000009</v>
      </c>
      <c r="K220" s="276">
        <v>518.25</v>
      </c>
      <c r="L220" s="276">
        <v>509.15</v>
      </c>
      <c r="M220" s="276">
        <v>217.35833</v>
      </c>
    </row>
    <row r="221" spans="1:13">
      <c r="A221" s="267">
        <v>213</v>
      </c>
      <c r="B221" s="276" t="s">
        <v>256</v>
      </c>
      <c r="C221" s="277">
        <v>1461.45</v>
      </c>
      <c r="D221" s="278">
        <v>1465.45</v>
      </c>
      <c r="E221" s="278">
        <v>1443.1000000000001</v>
      </c>
      <c r="F221" s="278">
        <v>1424.75</v>
      </c>
      <c r="G221" s="278">
        <v>1402.4</v>
      </c>
      <c r="H221" s="278">
        <v>1483.8000000000002</v>
      </c>
      <c r="I221" s="278">
        <v>1506.15</v>
      </c>
      <c r="J221" s="278">
        <v>1524.5000000000002</v>
      </c>
      <c r="K221" s="276">
        <v>1487.8</v>
      </c>
      <c r="L221" s="276">
        <v>1447.1</v>
      </c>
      <c r="M221" s="276">
        <v>7.9464699999999997</v>
      </c>
    </row>
    <row r="222" spans="1:13">
      <c r="A222" s="267">
        <v>214</v>
      </c>
      <c r="B222" s="276" t="s">
        <v>119</v>
      </c>
      <c r="C222" s="277">
        <v>482.55</v>
      </c>
      <c r="D222" s="278">
        <v>481.89999999999992</v>
      </c>
      <c r="E222" s="278">
        <v>476.29999999999984</v>
      </c>
      <c r="F222" s="278">
        <v>470.0499999999999</v>
      </c>
      <c r="G222" s="278">
        <v>464.44999999999982</v>
      </c>
      <c r="H222" s="278">
        <v>488.14999999999986</v>
      </c>
      <c r="I222" s="278">
        <v>493.74999999999989</v>
      </c>
      <c r="J222" s="278">
        <v>499.99999999999989</v>
      </c>
      <c r="K222" s="276">
        <v>487.5</v>
      </c>
      <c r="L222" s="276">
        <v>475.65</v>
      </c>
      <c r="M222" s="276">
        <v>18.55414</v>
      </c>
    </row>
    <row r="223" spans="1:13">
      <c r="A223" s="267">
        <v>215</v>
      </c>
      <c r="B223" s="276" t="s">
        <v>403</v>
      </c>
      <c r="C223" s="277">
        <v>2726.9</v>
      </c>
      <c r="D223" s="278">
        <v>2750.0499999999997</v>
      </c>
      <c r="E223" s="278">
        <v>2690.0999999999995</v>
      </c>
      <c r="F223" s="278">
        <v>2653.2999999999997</v>
      </c>
      <c r="G223" s="278">
        <v>2593.3499999999995</v>
      </c>
      <c r="H223" s="278">
        <v>2786.8499999999995</v>
      </c>
      <c r="I223" s="278">
        <v>2846.7999999999993</v>
      </c>
      <c r="J223" s="278">
        <v>2883.5999999999995</v>
      </c>
      <c r="K223" s="276">
        <v>2810</v>
      </c>
      <c r="L223" s="276">
        <v>2713.25</v>
      </c>
      <c r="M223" s="276">
        <v>0.03</v>
      </c>
    </row>
    <row r="224" spans="1:13">
      <c r="A224" s="267">
        <v>216</v>
      </c>
      <c r="B224" s="276" t="s">
        <v>257</v>
      </c>
      <c r="C224" s="277">
        <v>40.5</v>
      </c>
      <c r="D224" s="278">
        <v>40.666666666666664</v>
      </c>
      <c r="E224" s="278">
        <v>39.833333333333329</v>
      </c>
      <c r="F224" s="278">
        <v>39.166666666666664</v>
      </c>
      <c r="G224" s="278">
        <v>38.333333333333329</v>
      </c>
      <c r="H224" s="278">
        <v>41.333333333333329</v>
      </c>
      <c r="I224" s="278">
        <v>42.166666666666657</v>
      </c>
      <c r="J224" s="278">
        <v>42.833333333333329</v>
      </c>
      <c r="K224" s="276">
        <v>41.5</v>
      </c>
      <c r="L224" s="276">
        <v>40</v>
      </c>
      <c r="M224" s="276">
        <v>19.926839999999999</v>
      </c>
    </row>
    <row r="225" spans="1:13">
      <c r="A225" s="267">
        <v>217</v>
      </c>
      <c r="B225" s="276" t="s">
        <v>120</v>
      </c>
      <c r="C225" s="277">
        <v>9.85</v>
      </c>
      <c r="D225" s="278">
        <v>9.9</v>
      </c>
      <c r="E225" s="278">
        <v>9.65</v>
      </c>
      <c r="F225" s="278">
        <v>9.4499999999999993</v>
      </c>
      <c r="G225" s="278">
        <v>9.1999999999999993</v>
      </c>
      <c r="H225" s="278">
        <v>10.100000000000001</v>
      </c>
      <c r="I225" s="278">
        <v>10.350000000000001</v>
      </c>
      <c r="J225" s="278">
        <v>10.550000000000002</v>
      </c>
      <c r="K225" s="276">
        <v>10.15</v>
      </c>
      <c r="L225" s="276">
        <v>9.6999999999999993</v>
      </c>
      <c r="M225" s="276">
        <v>2031.8709699999999</v>
      </c>
    </row>
    <row r="226" spans="1:13">
      <c r="A226" s="267">
        <v>218</v>
      </c>
      <c r="B226" s="276" t="s">
        <v>404</v>
      </c>
      <c r="C226" s="277">
        <v>39.25</v>
      </c>
      <c r="D226" s="278">
        <v>39.466666666666669</v>
      </c>
      <c r="E226" s="278">
        <v>38.433333333333337</v>
      </c>
      <c r="F226" s="278">
        <v>37.616666666666667</v>
      </c>
      <c r="G226" s="278">
        <v>36.583333333333336</v>
      </c>
      <c r="H226" s="278">
        <v>40.283333333333339</v>
      </c>
      <c r="I226" s="278">
        <v>41.31666666666667</v>
      </c>
      <c r="J226" s="278">
        <v>42.13333333333334</v>
      </c>
      <c r="K226" s="276">
        <v>40.5</v>
      </c>
      <c r="L226" s="276">
        <v>38.65</v>
      </c>
      <c r="M226" s="276">
        <v>233.96890999999999</v>
      </c>
    </row>
    <row r="227" spans="1:13">
      <c r="A227" s="267">
        <v>219</v>
      </c>
      <c r="B227" s="276" t="s">
        <v>121</v>
      </c>
      <c r="C227" s="277">
        <v>36.950000000000003</v>
      </c>
      <c r="D227" s="278">
        <v>36.9</v>
      </c>
      <c r="E227" s="278">
        <v>36.25</v>
      </c>
      <c r="F227" s="278">
        <v>35.550000000000004</v>
      </c>
      <c r="G227" s="278">
        <v>34.900000000000006</v>
      </c>
      <c r="H227" s="278">
        <v>37.599999999999994</v>
      </c>
      <c r="I227" s="278">
        <v>38.249999999999986</v>
      </c>
      <c r="J227" s="278">
        <v>38.949999999999989</v>
      </c>
      <c r="K227" s="276">
        <v>37.549999999999997</v>
      </c>
      <c r="L227" s="276">
        <v>36.200000000000003</v>
      </c>
      <c r="M227" s="276">
        <v>229.80484999999999</v>
      </c>
    </row>
    <row r="228" spans="1:13">
      <c r="A228" s="267">
        <v>220</v>
      </c>
      <c r="B228" s="276" t="s">
        <v>416</v>
      </c>
      <c r="C228" s="277">
        <v>217.4</v>
      </c>
      <c r="D228" s="278">
        <v>217.23333333333335</v>
      </c>
      <c r="E228" s="278">
        <v>214.4666666666667</v>
      </c>
      <c r="F228" s="278">
        <v>211.53333333333336</v>
      </c>
      <c r="G228" s="278">
        <v>208.76666666666671</v>
      </c>
      <c r="H228" s="278">
        <v>220.16666666666669</v>
      </c>
      <c r="I228" s="278">
        <v>222.93333333333334</v>
      </c>
      <c r="J228" s="278">
        <v>225.86666666666667</v>
      </c>
      <c r="K228" s="276">
        <v>220</v>
      </c>
      <c r="L228" s="276">
        <v>214.3</v>
      </c>
      <c r="M228" s="276">
        <v>6.3388099999999996</v>
      </c>
    </row>
    <row r="229" spans="1:13">
      <c r="A229" s="267">
        <v>221</v>
      </c>
      <c r="B229" s="276" t="s">
        <v>405</v>
      </c>
      <c r="C229" s="277">
        <v>1083.5999999999999</v>
      </c>
      <c r="D229" s="278">
        <v>1085.8666666666666</v>
      </c>
      <c r="E229" s="278">
        <v>1046.7333333333331</v>
      </c>
      <c r="F229" s="278">
        <v>1009.8666666666666</v>
      </c>
      <c r="G229" s="278">
        <v>970.73333333333312</v>
      </c>
      <c r="H229" s="278">
        <v>1122.7333333333331</v>
      </c>
      <c r="I229" s="278">
        <v>1161.8666666666668</v>
      </c>
      <c r="J229" s="278">
        <v>1198.7333333333331</v>
      </c>
      <c r="K229" s="276">
        <v>1125</v>
      </c>
      <c r="L229" s="276">
        <v>1049</v>
      </c>
      <c r="M229" s="276">
        <v>1.10646</v>
      </c>
    </row>
    <row r="230" spans="1:13">
      <c r="A230" s="267">
        <v>222</v>
      </c>
      <c r="B230" s="276" t="s">
        <v>406</v>
      </c>
      <c r="C230" s="277">
        <v>8.9499999999999993</v>
      </c>
      <c r="D230" s="278">
        <v>9.0499999999999989</v>
      </c>
      <c r="E230" s="278">
        <v>8.7499999999999982</v>
      </c>
      <c r="F230" s="278">
        <v>8.5499999999999989</v>
      </c>
      <c r="G230" s="278">
        <v>8.2499999999999982</v>
      </c>
      <c r="H230" s="278">
        <v>9.2499999999999982</v>
      </c>
      <c r="I230" s="278">
        <v>9.5499999999999989</v>
      </c>
      <c r="J230" s="278">
        <v>9.7499999999999982</v>
      </c>
      <c r="K230" s="276">
        <v>9.35</v>
      </c>
      <c r="L230" s="276">
        <v>8.85</v>
      </c>
      <c r="M230" s="276">
        <v>65.102829999999997</v>
      </c>
    </row>
    <row r="231" spans="1:13">
      <c r="A231" s="267">
        <v>223</v>
      </c>
      <c r="B231" s="276" t="s">
        <v>122</v>
      </c>
      <c r="C231" s="277">
        <v>478</v>
      </c>
      <c r="D231" s="278">
        <v>477.45</v>
      </c>
      <c r="E231" s="278">
        <v>472.15</v>
      </c>
      <c r="F231" s="278">
        <v>466.3</v>
      </c>
      <c r="G231" s="278">
        <v>461</v>
      </c>
      <c r="H231" s="278">
        <v>483.29999999999995</v>
      </c>
      <c r="I231" s="278">
        <v>488.6</v>
      </c>
      <c r="J231" s="278">
        <v>494.44999999999993</v>
      </c>
      <c r="K231" s="276">
        <v>482.75</v>
      </c>
      <c r="L231" s="276">
        <v>471.6</v>
      </c>
      <c r="M231" s="276">
        <v>22.331289999999999</v>
      </c>
    </row>
    <row r="232" spans="1:13">
      <c r="A232" s="267">
        <v>224</v>
      </c>
      <c r="B232" s="276" t="s">
        <v>407</v>
      </c>
      <c r="C232" s="277">
        <v>116.9</v>
      </c>
      <c r="D232" s="278">
        <v>116.5</v>
      </c>
      <c r="E232" s="278">
        <v>114.05</v>
      </c>
      <c r="F232" s="278">
        <v>111.2</v>
      </c>
      <c r="G232" s="278">
        <v>108.75</v>
      </c>
      <c r="H232" s="278">
        <v>119.35</v>
      </c>
      <c r="I232" s="278">
        <v>121.79999999999998</v>
      </c>
      <c r="J232" s="278">
        <v>124.64999999999999</v>
      </c>
      <c r="K232" s="276">
        <v>118.95</v>
      </c>
      <c r="L232" s="276">
        <v>113.65</v>
      </c>
      <c r="M232" s="276">
        <v>4.4131900000000002</v>
      </c>
    </row>
    <row r="233" spans="1:13">
      <c r="A233" s="267">
        <v>225</v>
      </c>
      <c r="B233" s="276" t="s">
        <v>1603</v>
      </c>
      <c r="C233" s="277">
        <v>1046.05</v>
      </c>
      <c r="D233" s="278">
        <v>1035.3500000000001</v>
      </c>
      <c r="E233" s="278">
        <v>1020.7000000000003</v>
      </c>
      <c r="F233" s="278">
        <v>995.35000000000014</v>
      </c>
      <c r="G233" s="278">
        <v>980.70000000000027</v>
      </c>
      <c r="H233" s="278">
        <v>1060.7000000000003</v>
      </c>
      <c r="I233" s="278">
        <v>1075.3500000000004</v>
      </c>
      <c r="J233" s="278">
        <v>1100.7000000000003</v>
      </c>
      <c r="K233" s="276">
        <v>1050</v>
      </c>
      <c r="L233" s="276">
        <v>1010</v>
      </c>
      <c r="M233" s="276">
        <v>0.20541999999999999</v>
      </c>
    </row>
    <row r="234" spans="1:13">
      <c r="A234" s="267">
        <v>226</v>
      </c>
      <c r="B234" s="276" t="s">
        <v>260</v>
      </c>
      <c r="C234" s="277">
        <v>127.8</v>
      </c>
      <c r="D234" s="278">
        <v>128.23333333333332</v>
      </c>
      <c r="E234" s="278">
        <v>126.56666666666663</v>
      </c>
      <c r="F234" s="278">
        <v>125.33333333333331</v>
      </c>
      <c r="G234" s="278">
        <v>123.66666666666663</v>
      </c>
      <c r="H234" s="278">
        <v>129.46666666666664</v>
      </c>
      <c r="I234" s="278">
        <v>131.13333333333333</v>
      </c>
      <c r="J234" s="278">
        <v>132.36666666666665</v>
      </c>
      <c r="K234" s="276">
        <v>129.9</v>
      </c>
      <c r="L234" s="276">
        <v>127</v>
      </c>
      <c r="M234" s="276">
        <v>14.822480000000001</v>
      </c>
    </row>
    <row r="235" spans="1:13">
      <c r="A235" s="267">
        <v>227</v>
      </c>
      <c r="B235" s="276" t="s">
        <v>412</v>
      </c>
      <c r="C235" s="277">
        <v>147.85</v>
      </c>
      <c r="D235" s="278">
        <v>146.96666666666667</v>
      </c>
      <c r="E235" s="278">
        <v>143.93333333333334</v>
      </c>
      <c r="F235" s="278">
        <v>140.01666666666668</v>
      </c>
      <c r="G235" s="278">
        <v>136.98333333333335</v>
      </c>
      <c r="H235" s="278">
        <v>150.88333333333333</v>
      </c>
      <c r="I235" s="278">
        <v>153.91666666666669</v>
      </c>
      <c r="J235" s="278">
        <v>157.83333333333331</v>
      </c>
      <c r="K235" s="276">
        <v>150</v>
      </c>
      <c r="L235" s="276">
        <v>143.05000000000001</v>
      </c>
      <c r="M235" s="276">
        <v>19.955290000000002</v>
      </c>
    </row>
    <row r="236" spans="1:13">
      <c r="A236" s="267">
        <v>228</v>
      </c>
      <c r="B236" s="276" t="s">
        <v>1615</v>
      </c>
      <c r="C236" s="277">
        <v>6078.4</v>
      </c>
      <c r="D236" s="278">
        <v>6012.4666666666672</v>
      </c>
      <c r="E236" s="278">
        <v>5875.9333333333343</v>
      </c>
      <c r="F236" s="278">
        <v>5673.4666666666672</v>
      </c>
      <c r="G236" s="278">
        <v>5536.9333333333343</v>
      </c>
      <c r="H236" s="278">
        <v>6214.9333333333343</v>
      </c>
      <c r="I236" s="278">
        <v>6351.4666666666672</v>
      </c>
      <c r="J236" s="278">
        <v>6553.9333333333343</v>
      </c>
      <c r="K236" s="276">
        <v>6149</v>
      </c>
      <c r="L236" s="276">
        <v>5810</v>
      </c>
      <c r="M236" s="276">
        <v>2.7502800000000001</v>
      </c>
    </row>
    <row r="237" spans="1:13">
      <c r="A237" s="267">
        <v>229</v>
      </c>
      <c r="B237" s="276" t="s">
        <v>259</v>
      </c>
      <c r="C237" s="277">
        <v>87.4</v>
      </c>
      <c r="D237" s="278">
        <v>88.45</v>
      </c>
      <c r="E237" s="278">
        <v>85.45</v>
      </c>
      <c r="F237" s="278">
        <v>83.5</v>
      </c>
      <c r="G237" s="278">
        <v>80.5</v>
      </c>
      <c r="H237" s="278">
        <v>90.4</v>
      </c>
      <c r="I237" s="278">
        <v>93.4</v>
      </c>
      <c r="J237" s="278">
        <v>95.350000000000009</v>
      </c>
      <c r="K237" s="276">
        <v>91.45</v>
      </c>
      <c r="L237" s="276">
        <v>86.5</v>
      </c>
      <c r="M237" s="276">
        <v>27.998909999999999</v>
      </c>
    </row>
    <row r="238" spans="1:13">
      <c r="A238" s="267">
        <v>230</v>
      </c>
      <c r="B238" s="276" t="s">
        <v>123</v>
      </c>
      <c r="C238" s="277">
        <v>1651.05</v>
      </c>
      <c r="D238" s="278">
        <v>1654.1333333333332</v>
      </c>
      <c r="E238" s="278">
        <v>1623.7166666666665</v>
      </c>
      <c r="F238" s="278">
        <v>1596.3833333333332</v>
      </c>
      <c r="G238" s="278">
        <v>1565.9666666666665</v>
      </c>
      <c r="H238" s="278">
        <v>1681.4666666666665</v>
      </c>
      <c r="I238" s="278">
        <v>1711.8833333333334</v>
      </c>
      <c r="J238" s="278">
        <v>1739.2166666666665</v>
      </c>
      <c r="K238" s="276">
        <v>1684.55</v>
      </c>
      <c r="L238" s="276">
        <v>1626.8</v>
      </c>
      <c r="M238" s="276">
        <v>18.28435</v>
      </c>
    </row>
    <row r="239" spans="1:13">
      <c r="A239" s="267">
        <v>231</v>
      </c>
      <c r="B239" s="276" t="s">
        <v>1622</v>
      </c>
      <c r="C239" s="277">
        <v>272.39999999999998</v>
      </c>
      <c r="D239" s="278">
        <v>270.41666666666669</v>
      </c>
      <c r="E239" s="278">
        <v>267.33333333333337</v>
      </c>
      <c r="F239" s="278">
        <v>262.26666666666671</v>
      </c>
      <c r="G239" s="278">
        <v>259.18333333333339</v>
      </c>
      <c r="H239" s="278">
        <v>275.48333333333335</v>
      </c>
      <c r="I239" s="278">
        <v>278.56666666666672</v>
      </c>
      <c r="J239" s="278">
        <v>283.63333333333333</v>
      </c>
      <c r="K239" s="276">
        <v>273.5</v>
      </c>
      <c r="L239" s="276">
        <v>265.35000000000002</v>
      </c>
      <c r="M239" s="276">
        <v>6.9927900000000003</v>
      </c>
    </row>
    <row r="240" spans="1:13">
      <c r="A240" s="267">
        <v>232</v>
      </c>
      <c r="B240" s="276" t="s">
        <v>418</v>
      </c>
      <c r="C240" s="277">
        <v>335.95</v>
      </c>
      <c r="D240" s="278">
        <v>334.31666666666666</v>
      </c>
      <c r="E240" s="278">
        <v>329.63333333333333</v>
      </c>
      <c r="F240" s="278">
        <v>323.31666666666666</v>
      </c>
      <c r="G240" s="278">
        <v>318.63333333333333</v>
      </c>
      <c r="H240" s="278">
        <v>340.63333333333333</v>
      </c>
      <c r="I240" s="278">
        <v>345.31666666666661</v>
      </c>
      <c r="J240" s="278">
        <v>351.63333333333333</v>
      </c>
      <c r="K240" s="276">
        <v>339</v>
      </c>
      <c r="L240" s="276">
        <v>328</v>
      </c>
      <c r="M240" s="276">
        <v>0.31039</v>
      </c>
    </row>
    <row r="241" spans="1:13">
      <c r="A241" s="267">
        <v>233</v>
      </c>
      <c r="B241" s="276" t="s">
        <v>124</v>
      </c>
      <c r="C241" s="277">
        <v>905.2</v>
      </c>
      <c r="D241" s="278">
        <v>910.08333333333337</v>
      </c>
      <c r="E241" s="278">
        <v>882.66666666666674</v>
      </c>
      <c r="F241" s="278">
        <v>860.13333333333333</v>
      </c>
      <c r="G241" s="278">
        <v>832.7166666666667</v>
      </c>
      <c r="H241" s="278">
        <v>932.61666666666679</v>
      </c>
      <c r="I241" s="278">
        <v>960.03333333333353</v>
      </c>
      <c r="J241" s="278">
        <v>982.56666666666683</v>
      </c>
      <c r="K241" s="276">
        <v>937.5</v>
      </c>
      <c r="L241" s="276">
        <v>887.55</v>
      </c>
      <c r="M241" s="276">
        <v>146.05713</v>
      </c>
    </row>
    <row r="242" spans="1:13">
      <c r="A242" s="267">
        <v>234</v>
      </c>
      <c r="B242" s="276" t="s">
        <v>419</v>
      </c>
      <c r="C242" s="277">
        <v>85.8</v>
      </c>
      <c r="D242" s="278">
        <v>85.683333333333337</v>
      </c>
      <c r="E242" s="278">
        <v>84.616666666666674</v>
      </c>
      <c r="F242" s="278">
        <v>83.433333333333337</v>
      </c>
      <c r="G242" s="278">
        <v>82.366666666666674</v>
      </c>
      <c r="H242" s="278">
        <v>86.866666666666674</v>
      </c>
      <c r="I242" s="278">
        <v>87.933333333333337</v>
      </c>
      <c r="J242" s="278">
        <v>89.116666666666674</v>
      </c>
      <c r="K242" s="276">
        <v>86.75</v>
      </c>
      <c r="L242" s="276">
        <v>84.5</v>
      </c>
      <c r="M242" s="276">
        <v>2.5168400000000002</v>
      </c>
    </row>
    <row r="243" spans="1:13">
      <c r="A243" s="267">
        <v>235</v>
      </c>
      <c r="B243" s="276" t="s">
        <v>125</v>
      </c>
      <c r="C243" s="277" t="e">
        <v>#N/A</v>
      </c>
      <c r="D243" s="278" t="e">
        <v>#N/A</v>
      </c>
      <c r="E243" s="278" t="e">
        <v>#N/A</v>
      </c>
      <c r="F243" s="278" t="e">
        <v>#N/A</v>
      </c>
      <c r="G243" s="278" t="e">
        <v>#N/A</v>
      </c>
      <c r="H243" s="278" t="e">
        <v>#N/A</v>
      </c>
      <c r="I243" s="278" t="e">
        <v>#N/A</v>
      </c>
      <c r="J243" s="278" t="e">
        <v>#N/A</v>
      </c>
      <c r="K243" s="276" t="e">
        <v>#N/A</v>
      </c>
      <c r="L243" s="276" t="e">
        <v>#N/A</v>
      </c>
      <c r="M243" s="276" t="e">
        <v>#N/A</v>
      </c>
    </row>
    <row r="244" spans="1:13">
      <c r="A244" s="267">
        <v>236</v>
      </c>
      <c r="B244" s="276" t="s">
        <v>126</v>
      </c>
      <c r="C244" s="277">
        <v>1189.8</v>
      </c>
      <c r="D244" s="278">
        <v>1186.8</v>
      </c>
      <c r="E244" s="278">
        <v>1178.5999999999999</v>
      </c>
      <c r="F244" s="278">
        <v>1167.3999999999999</v>
      </c>
      <c r="G244" s="278">
        <v>1159.1999999999998</v>
      </c>
      <c r="H244" s="278">
        <v>1198</v>
      </c>
      <c r="I244" s="278">
        <v>1206.2000000000003</v>
      </c>
      <c r="J244" s="278">
        <v>1217.4000000000001</v>
      </c>
      <c r="K244" s="276">
        <v>1195</v>
      </c>
      <c r="L244" s="276">
        <v>1175.5999999999999</v>
      </c>
      <c r="M244" s="276">
        <v>159.95676</v>
      </c>
    </row>
    <row r="245" spans="1:13">
      <c r="A245" s="267">
        <v>237</v>
      </c>
      <c r="B245" s="276" t="s">
        <v>1645</v>
      </c>
      <c r="C245" s="277">
        <v>638.4</v>
      </c>
      <c r="D245" s="278">
        <v>640.26666666666677</v>
      </c>
      <c r="E245" s="278">
        <v>632.53333333333353</v>
      </c>
      <c r="F245" s="278">
        <v>626.66666666666674</v>
      </c>
      <c r="G245" s="278">
        <v>618.93333333333351</v>
      </c>
      <c r="H245" s="278">
        <v>646.13333333333355</v>
      </c>
      <c r="I245" s="278">
        <v>653.8666666666669</v>
      </c>
      <c r="J245" s="278">
        <v>659.73333333333358</v>
      </c>
      <c r="K245" s="276">
        <v>648</v>
      </c>
      <c r="L245" s="276">
        <v>634.4</v>
      </c>
      <c r="M245" s="276">
        <v>0.23441999999999999</v>
      </c>
    </row>
    <row r="246" spans="1:13">
      <c r="A246" s="267">
        <v>238</v>
      </c>
      <c r="B246" s="276" t="s">
        <v>420</v>
      </c>
      <c r="C246" s="277">
        <v>281.55</v>
      </c>
      <c r="D246" s="278">
        <v>280.51666666666671</v>
      </c>
      <c r="E246" s="278">
        <v>276.13333333333344</v>
      </c>
      <c r="F246" s="278">
        <v>270.71666666666675</v>
      </c>
      <c r="G246" s="278">
        <v>266.33333333333348</v>
      </c>
      <c r="H246" s="278">
        <v>285.93333333333339</v>
      </c>
      <c r="I246" s="278">
        <v>290.31666666666672</v>
      </c>
      <c r="J246" s="278">
        <v>295.73333333333335</v>
      </c>
      <c r="K246" s="276">
        <v>284.89999999999998</v>
      </c>
      <c r="L246" s="276">
        <v>275.10000000000002</v>
      </c>
      <c r="M246" s="276">
        <v>6.2451800000000004</v>
      </c>
    </row>
    <row r="247" spans="1:13">
      <c r="A247" s="267">
        <v>239</v>
      </c>
      <c r="B247" s="276" t="s">
        <v>421</v>
      </c>
      <c r="C247" s="277">
        <v>295.75</v>
      </c>
      <c r="D247" s="278">
        <v>297.88333333333333</v>
      </c>
      <c r="E247" s="278">
        <v>287.76666666666665</v>
      </c>
      <c r="F247" s="278">
        <v>279.7833333333333</v>
      </c>
      <c r="G247" s="278">
        <v>269.66666666666663</v>
      </c>
      <c r="H247" s="278">
        <v>305.86666666666667</v>
      </c>
      <c r="I247" s="278">
        <v>315.98333333333335</v>
      </c>
      <c r="J247" s="278">
        <v>323.9666666666667</v>
      </c>
      <c r="K247" s="276">
        <v>308</v>
      </c>
      <c r="L247" s="276">
        <v>289.89999999999998</v>
      </c>
      <c r="M247" s="276">
        <v>2.8539300000000001</v>
      </c>
    </row>
    <row r="248" spans="1:13">
      <c r="A248" s="267">
        <v>240</v>
      </c>
      <c r="B248" s="276" t="s">
        <v>417</v>
      </c>
      <c r="C248" s="277">
        <v>10.95</v>
      </c>
      <c r="D248" s="278">
        <v>11</v>
      </c>
      <c r="E248" s="278">
        <v>10.8</v>
      </c>
      <c r="F248" s="278">
        <v>10.65</v>
      </c>
      <c r="G248" s="278">
        <v>10.450000000000001</v>
      </c>
      <c r="H248" s="278">
        <v>11.15</v>
      </c>
      <c r="I248" s="278">
        <v>11.35</v>
      </c>
      <c r="J248" s="278">
        <v>11.5</v>
      </c>
      <c r="K248" s="276">
        <v>11.2</v>
      </c>
      <c r="L248" s="276">
        <v>10.85</v>
      </c>
      <c r="M248" s="276">
        <v>19.028289999999998</v>
      </c>
    </row>
    <row r="249" spans="1:13">
      <c r="A249" s="267">
        <v>241</v>
      </c>
      <c r="B249" s="276" t="s">
        <v>127</v>
      </c>
      <c r="C249" s="277">
        <v>93.95</v>
      </c>
      <c r="D249" s="278">
        <v>94.333333333333329</v>
      </c>
      <c r="E249" s="278">
        <v>92.916666666666657</v>
      </c>
      <c r="F249" s="278">
        <v>91.883333333333326</v>
      </c>
      <c r="G249" s="278">
        <v>90.466666666666654</v>
      </c>
      <c r="H249" s="278">
        <v>95.36666666666666</v>
      </c>
      <c r="I249" s="278">
        <v>96.783333333333317</v>
      </c>
      <c r="J249" s="278">
        <v>97.816666666666663</v>
      </c>
      <c r="K249" s="276">
        <v>95.75</v>
      </c>
      <c r="L249" s="276">
        <v>93.3</v>
      </c>
      <c r="M249" s="276">
        <v>243.64590000000001</v>
      </c>
    </row>
    <row r="250" spans="1:13">
      <c r="A250" s="267">
        <v>242</v>
      </c>
      <c r="B250" s="276" t="s">
        <v>262</v>
      </c>
      <c r="C250" s="277">
        <v>2234.25</v>
      </c>
      <c r="D250" s="278">
        <v>2206.9500000000003</v>
      </c>
      <c r="E250" s="278">
        <v>2167.3000000000006</v>
      </c>
      <c r="F250" s="278">
        <v>2100.3500000000004</v>
      </c>
      <c r="G250" s="278">
        <v>2060.7000000000007</v>
      </c>
      <c r="H250" s="278">
        <v>2273.9000000000005</v>
      </c>
      <c r="I250" s="278">
        <v>2313.5500000000002</v>
      </c>
      <c r="J250" s="278">
        <v>2380.5000000000005</v>
      </c>
      <c r="K250" s="276">
        <v>2246.6</v>
      </c>
      <c r="L250" s="276">
        <v>2140</v>
      </c>
      <c r="M250" s="276">
        <v>6.6170400000000003</v>
      </c>
    </row>
    <row r="251" spans="1:13">
      <c r="A251" s="267">
        <v>243</v>
      </c>
      <c r="B251" s="276" t="s">
        <v>408</v>
      </c>
      <c r="C251" s="277">
        <v>110.45</v>
      </c>
      <c r="D251" s="278">
        <v>110.56666666666666</v>
      </c>
      <c r="E251" s="278">
        <v>107.43333333333332</v>
      </c>
      <c r="F251" s="278">
        <v>104.41666666666666</v>
      </c>
      <c r="G251" s="278">
        <v>101.28333333333332</v>
      </c>
      <c r="H251" s="278">
        <v>113.58333333333333</v>
      </c>
      <c r="I251" s="278">
        <v>116.71666666666665</v>
      </c>
      <c r="J251" s="278">
        <v>119.73333333333333</v>
      </c>
      <c r="K251" s="276">
        <v>113.7</v>
      </c>
      <c r="L251" s="276">
        <v>107.55</v>
      </c>
      <c r="M251" s="276">
        <v>4.1665200000000002</v>
      </c>
    </row>
    <row r="252" spans="1:13">
      <c r="A252" s="267">
        <v>244</v>
      </c>
      <c r="B252" s="276" t="s">
        <v>409</v>
      </c>
      <c r="C252" s="277">
        <v>88.05</v>
      </c>
      <c r="D252" s="278">
        <v>88.483333333333334</v>
      </c>
      <c r="E252" s="278">
        <v>87.066666666666663</v>
      </c>
      <c r="F252" s="278">
        <v>86.083333333333329</v>
      </c>
      <c r="G252" s="278">
        <v>84.666666666666657</v>
      </c>
      <c r="H252" s="278">
        <v>89.466666666666669</v>
      </c>
      <c r="I252" s="278">
        <v>90.883333333333326</v>
      </c>
      <c r="J252" s="278">
        <v>91.866666666666674</v>
      </c>
      <c r="K252" s="276">
        <v>89.9</v>
      </c>
      <c r="L252" s="276">
        <v>87.5</v>
      </c>
      <c r="M252" s="276">
        <v>5.0571299999999999</v>
      </c>
    </row>
    <row r="253" spans="1:13">
      <c r="A253" s="267">
        <v>245</v>
      </c>
      <c r="B253" s="276" t="s">
        <v>2931</v>
      </c>
      <c r="C253" s="277">
        <v>1424.5</v>
      </c>
      <c r="D253" s="278">
        <v>1430.3333333333333</v>
      </c>
      <c r="E253" s="278">
        <v>1404.1666666666665</v>
      </c>
      <c r="F253" s="278">
        <v>1383.8333333333333</v>
      </c>
      <c r="G253" s="278">
        <v>1357.6666666666665</v>
      </c>
      <c r="H253" s="278">
        <v>1450.6666666666665</v>
      </c>
      <c r="I253" s="278">
        <v>1476.833333333333</v>
      </c>
      <c r="J253" s="278">
        <v>1497.1666666666665</v>
      </c>
      <c r="K253" s="276">
        <v>1456.5</v>
      </c>
      <c r="L253" s="276">
        <v>1410</v>
      </c>
      <c r="M253" s="276">
        <v>32.697710000000001</v>
      </c>
    </row>
    <row r="254" spans="1:13">
      <c r="A254" s="267">
        <v>246</v>
      </c>
      <c r="B254" s="276" t="s">
        <v>402</v>
      </c>
      <c r="C254" s="277">
        <v>452</v>
      </c>
      <c r="D254" s="278">
        <v>450.86666666666662</v>
      </c>
      <c r="E254" s="278">
        <v>443.38333333333321</v>
      </c>
      <c r="F254" s="278">
        <v>434.76666666666659</v>
      </c>
      <c r="G254" s="278">
        <v>427.28333333333319</v>
      </c>
      <c r="H254" s="278">
        <v>459.48333333333323</v>
      </c>
      <c r="I254" s="278">
        <v>466.9666666666667</v>
      </c>
      <c r="J254" s="278">
        <v>475.58333333333326</v>
      </c>
      <c r="K254" s="276">
        <v>458.35</v>
      </c>
      <c r="L254" s="276">
        <v>442.25</v>
      </c>
      <c r="M254" s="276">
        <v>6.9222599999999996</v>
      </c>
    </row>
    <row r="255" spans="1:13">
      <c r="A255" s="267">
        <v>247</v>
      </c>
      <c r="B255" s="276" t="s">
        <v>128</v>
      </c>
      <c r="C255" s="277">
        <v>214.5</v>
      </c>
      <c r="D255" s="278">
        <v>213.4</v>
      </c>
      <c r="E255" s="278">
        <v>210.85000000000002</v>
      </c>
      <c r="F255" s="278">
        <v>207.20000000000002</v>
      </c>
      <c r="G255" s="278">
        <v>204.65000000000003</v>
      </c>
      <c r="H255" s="278">
        <v>217.05</v>
      </c>
      <c r="I255" s="278">
        <v>219.60000000000002</v>
      </c>
      <c r="J255" s="278">
        <v>223.25</v>
      </c>
      <c r="K255" s="276">
        <v>215.95</v>
      </c>
      <c r="L255" s="276">
        <v>209.75</v>
      </c>
      <c r="M255" s="276">
        <v>237.75053</v>
      </c>
    </row>
    <row r="256" spans="1:13">
      <c r="A256" s="267">
        <v>248</v>
      </c>
      <c r="B256" s="276" t="s">
        <v>413</v>
      </c>
      <c r="C256" s="277">
        <v>285.85000000000002</v>
      </c>
      <c r="D256" s="278">
        <v>286.58333333333331</v>
      </c>
      <c r="E256" s="278">
        <v>265.26666666666665</v>
      </c>
      <c r="F256" s="278">
        <v>244.68333333333334</v>
      </c>
      <c r="G256" s="278">
        <v>223.36666666666667</v>
      </c>
      <c r="H256" s="278">
        <v>307.16666666666663</v>
      </c>
      <c r="I256" s="278">
        <v>328.48333333333335</v>
      </c>
      <c r="J256" s="278">
        <v>349.06666666666661</v>
      </c>
      <c r="K256" s="276">
        <v>307.89999999999998</v>
      </c>
      <c r="L256" s="276">
        <v>266</v>
      </c>
      <c r="M256" s="276">
        <v>9.9015299999999993</v>
      </c>
    </row>
    <row r="257" spans="1:13">
      <c r="A257" s="267">
        <v>249</v>
      </c>
      <c r="B257" s="276" t="s">
        <v>411</v>
      </c>
      <c r="C257" s="277">
        <v>131.1</v>
      </c>
      <c r="D257" s="278">
        <v>131.21666666666667</v>
      </c>
      <c r="E257" s="278">
        <v>128.73333333333335</v>
      </c>
      <c r="F257" s="278">
        <v>126.36666666666667</v>
      </c>
      <c r="G257" s="278">
        <v>123.88333333333335</v>
      </c>
      <c r="H257" s="278">
        <v>133.58333333333334</v>
      </c>
      <c r="I257" s="278">
        <v>136.06666666666663</v>
      </c>
      <c r="J257" s="278">
        <v>138.43333333333334</v>
      </c>
      <c r="K257" s="276">
        <v>133.69999999999999</v>
      </c>
      <c r="L257" s="276">
        <v>128.85</v>
      </c>
      <c r="M257" s="276">
        <v>13.196949999999999</v>
      </c>
    </row>
    <row r="258" spans="1:13">
      <c r="A258" s="267">
        <v>250</v>
      </c>
      <c r="B258" s="276" t="s">
        <v>431</v>
      </c>
      <c r="C258" s="277">
        <v>23.35</v>
      </c>
      <c r="D258" s="278">
        <v>23.3</v>
      </c>
      <c r="E258" s="278">
        <v>22.650000000000002</v>
      </c>
      <c r="F258" s="278">
        <v>21.950000000000003</v>
      </c>
      <c r="G258" s="278">
        <v>21.300000000000004</v>
      </c>
      <c r="H258" s="278">
        <v>24</v>
      </c>
      <c r="I258" s="278">
        <v>24.65</v>
      </c>
      <c r="J258" s="278">
        <v>25.349999999999998</v>
      </c>
      <c r="K258" s="276">
        <v>23.95</v>
      </c>
      <c r="L258" s="276">
        <v>22.6</v>
      </c>
      <c r="M258" s="276">
        <v>31.429580000000001</v>
      </c>
    </row>
    <row r="259" spans="1:13">
      <c r="A259" s="267">
        <v>251</v>
      </c>
      <c r="B259" s="276" t="s">
        <v>428</v>
      </c>
      <c r="C259" s="277">
        <v>43.2</v>
      </c>
      <c r="D259" s="278">
        <v>43.566666666666663</v>
      </c>
      <c r="E259" s="278">
        <v>42.333333333333329</v>
      </c>
      <c r="F259" s="278">
        <v>41.466666666666669</v>
      </c>
      <c r="G259" s="278">
        <v>40.233333333333334</v>
      </c>
      <c r="H259" s="278">
        <v>44.433333333333323</v>
      </c>
      <c r="I259" s="278">
        <v>45.666666666666657</v>
      </c>
      <c r="J259" s="278">
        <v>46.533333333333317</v>
      </c>
      <c r="K259" s="276">
        <v>44.8</v>
      </c>
      <c r="L259" s="276">
        <v>42.7</v>
      </c>
      <c r="M259" s="276">
        <v>3.73759</v>
      </c>
    </row>
    <row r="260" spans="1:13">
      <c r="A260" s="267">
        <v>252</v>
      </c>
      <c r="B260" s="276" t="s">
        <v>429</v>
      </c>
      <c r="C260" s="277">
        <v>95.55</v>
      </c>
      <c r="D260" s="278">
        <v>95.833333333333329</v>
      </c>
      <c r="E260" s="278">
        <v>94.11666666666666</v>
      </c>
      <c r="F260" s="278">
        <v>92.683333333333337</v>
      </c>
      <c r="G260" s="278">
        <v>90.966666666666669</v>
      </c>
      <c r="H260" s="278">
        <v>97.266666666666652</v>
      </c>
      <c r="I260" s="278">
        <v>98.98333333333332</v>
      </c>
      <c r="J260" s="278">
        <v>100.41666666666664</v>
      </c>
      <c r="K260" s="276">
        <v>97.55</v>
      </c>
      <c r="L260" s="276">
        <v>94.4</v>
      </c>
      <c r="M260" s="276">
        <v>11.982950000000001</v>
      </c>
    </row>
    <row r="261" spans="1:13">
      <c r="A261" s="267">
        <v>253</v>
      </c>
      <c r="B261" s="276" t="s">
        <v>432</v>
      </c>
      <c r="C261" s="277">
        <v>57.05</v>
      </c>
      <c r="D261" s="278">
        <v>56.466666666666661</v>
      </c>
      <c r="E261" s="278">
        <v>55.283333333333324</v>
      </c>
      <c r="F261" s="278">
        <v>53.516666666666666</v>
      </c>
      <c r="G261" s="278">
        <v>52.333333333333329</v>
      </c>
      <c r="H261" s="278">
        <v>58.23333333333332</v>
      </c>
      <c r="I261" s="278">
        <v>59.416666666666657</v>
      </c>
      <c r="J261" s="278">
        <v>61.183333333333316</v>
      </c>
      <c r="K261" s="276">
        <v>57.65</v>
      </c>
      <c r="L261" s="276">
        <v>54.7</v>
      </c>
      <c r="M261" s="276">
        <v>8.7963500000000003</v>
      </c>
    </row>
    <row r="262" spans="1:13">
      <c r="A262" s="267">
        <v>254</v>
      </c>
      <c r="B262" s="276" t="s">
        <v>422</v>
      </c>
      <c r="C262" s="277">
        <v>1065.0999999999999</v>
      </c>
      <c r="D262" s="278">
        <v>1067.0333333333333</v>
      </c>
      <c r="E262" s="278">
        <v>1048.0666666666666</v>
      </c>
      <c r="F262" s="278">
        <v>1031.0333333333333</v>
      </c>
      <c r="G262" s="278">
        <v>1012.0666666666666</v>
      </c>
      <c r="H262" s="278">
        <v>1084.0666666666666</v>
      </c>
      <c r="I262" s="278">
        <v>1103.0333333333333</v>
      </c>
      <c r="J262" s="278">
        <v>1120.0666666666666</v>
      </c>
      <c r="K262" s="276">
        <v>1086</v>
      </c>
      <c r="L262" s="276">
        <v>1050</v>
      </c>
      <c r="M262" s="276">
        <v>1.1038699999999999</v>
      </c>
    </row>
    <row r="263" spans="1:13">
      <c r="A263" s="267">
        <v>255</v>
      </c>
      <c r="B263" s="276" t="s">
        <v>436</v>
      </c>
      <c r="C263" s="277">
        <v>2190.4499999999998</v>
      </c>
      <c r="D263" s="278">
        <v>2154.5499999999997</v>
      </c>
      <c r="E263" s="278">
        <v>2067.0999999999995</v>
      </c>
      <c r="F263" s="278">
        <v>1943.7499999999998</v>
      </c>
      <c r="G263" s="278">
        <v>1856.2999999999995</v>
      </c>
      <c r="H263" s="278">
        <v>2277.8999999999996</v>
      </c>
      <c r="I263" s="278">
        <v>2365.3499999999995</v>
      </c>
      <c r="J263" s="278">
        <v>2488.6999999999994</v>
      </c>
      <c r="K263" s="276">
        <v>2242</v>
      </c>
      <c r="L263" s="276">
        <v>2031.2</v>
      </c>
      <c r="M263" s="276">
        <v>0.34911999999999999</v>
      </c>
    </row>
    <row r="264" spans="1:13">
      <c r="A264" s="267">
        <v>256</v>
      </c>
      <c r="B264" s="276" t="s">
        <v>433</v>
      </c>
      <c r="C264" s="277">
        <v>76.2</v>
      </c>
      <c r="D264" s="278">
        <v>76.066666666666663</v>
      </c>
      <c r="E264" s="278">
        <v>74.683333333333323</v>
      </c>
      <c r="F264" s="278">
        <v>73.166666666666657</v>
      </c>
      <c r="G264" s="278">
        <v>71.783333333333317</v>
      </c>
      <c r="H264" s="278">
        <v>77.583333333333329</v>
      </c>
      <c r="I264" s="278">
        <v>78.966666666666654</v>
      </c>
      <c r="J264" s="278">
        <v>80.483333333333334</v>
      </c>
      <c r="K264" s="276">
        <v>77.45</v>
      </c>
      <c r="L264" s="276">
        <v>74.55</v>
      </c>
      <c r="M264" s="276">
        <v>9.3975100000000005</v>
      </c>
    </row>
    <row r="265" spans="1:13">
      <c r="A265" s="267">
        <v>257</v>
      </c>
      <c r="B265" s="276" t="s">
        <v>129</v>
      </c>
      <c r="C265" s="277">
        <v>272.05</v>
      </c>
      <c r="D265" s="278">
        <v>274.55</v>
      </c>
      <c r="E265" s="278">
        <v>268.15000000000003</v>
      </c>
      <c r="F265" s="278">
        <v>264.25</v>
      </c>
      <c r="G265" s="278">
        <v>257.85000000000002</v>
      </c>
      <c r="H265" s="278">
        <v>278.45000000000005</v>
      </c>
      <c r="I265" s="278">
        <v>284.85000000000002</v>
      </c>
      <c r="J265" s="278">
        <v>288.75000000000006</v>
      </c>
      <c r="K265" s="276">
        <v>280.95</v>
      </c>
      <c r="L265" s="276">
        <v>270.64999999999998</v>
      </c>
      <c r="M265" s="276">
        <v>69.78398</v>
      </c>
    </row>
    <row r="266" spans="1:13">
      <c r="A266" s="267">
        <v>258</v>
      </c>
      <c r="B266" s="276" t="s">
        <v>423</v>
      </c>
      <c r="C266" s="277">
        <v>1882</v>
      </c>
      <c r="D266" s="278">
        <v>1892.6000000000001</v>
      </c>
      <c r="E266" s="278">
        <v>1843.9000000000003</v>
      </c>
      <c r="F266" s="278">
        <v>1805.8000000000002</v>
      </c>
      <c r="G266" s="278">
        <v>1757.1000000000004</v>
      </c>
      <c r="H266" s="278">
        <v>1930.7000000000003</v>
      </c>
      <c r="I266" s="278">
        <v>1979.4</v>
      </c>
      <c r="J266" s="278">
        <v>2017.5000000000002</v>
      </c>
      <c r="K266" s="276">
        <v>1941.3</v>
      </c>
      <c r="L266" s="276">
        <v>1854.5</v>
      </c>
      <c r="M266" s="276">
        <v>1.5567200000000001</v>
      </c>
    </row>
    <row r="267" spans="1:13">
      <c r="A267" s="267">
        <v>259</v>
      </c>
      <c r="B267" s="276" t="s">
        <v>424</v>
      </c>
      <c r="C267" s="277">
        <v>340.25</v>
      </c>
      <c r="D267" s="278">
        <v>341.51666666666665</v>
      </c>
      <c r="E267" s="278">
        <v>338.23333333333329</v>
      </c>
      <c r="F267" s="278">
        <v>336.21666666666664</v>
      </c>
      <c r="G267" s="278">
        <v>332.93333333333328</v>
      </c>
      <c r="H267" s="278">
        <v>343.5333333333333</v>
      </c>
      <c r="I267" s="278">
        <v>346.81666666666661</v>
      </c>
      <c r="J267" s="278">
        <v>348.83333333333331</v>
      </c>
      <c r="K267" s="276">
        <v>344.8</v>
      </c>
      <c r="L267" s="276">
        <v>339.5</v>
      </c>
      <c r="M267" s="276">
        <v>1.65</v>
      </c>
    </row>
    <row r="268" spans="1:13">
      <c r="A268" s="267">
        <v>260</v>
      </c>
      <c r="B268" s="276" t="s">
        <v>425</v>
      </c>
      <c r="C268" s="277">
        <v>110.75</v>
      </c>
      <c r="D268" s="278">
        <v>109.58333333333333</v>
      </c>
      <c r="E268" s="278">
        <v>106.36666666666666</v>
      </c>
      <c r="F268" s="278">
        <v>101.98333333333333</v>
      </c>
      <c r="G268" s="278">
        <v>98.766666666666666</v>
      </c>
      <c r="H268" s="278">
        <v>113.96666666666665</v>
      </c>
      <c r="I268" s="278">
        <v>117.18333333333332</v>
      </c>
      <c r="J268" s="278">
        <v>121.56666666666665</v>
      </c>
      <c r="K268" s="276">
        <v>112.8</v>
      </c>
      <c r="L268" s="276">
        <v>105.2</v>
      </c>
      <c r="M268" s="276">
        <v>37.326540000000001</v>
      </c>
    </row>
    <row r="269" spans="1:13">
      <c r="A269" s="267">
        <v>261</v>
      </c>
      <c r="B269" s="276" t="s">
        <v>426</v>
      </c>
      <c r="C269" s="277">
        <v>73.7</v>
      </c>
      <c r="D269" s="278">
        <v>74.316666666666663</v>
      </c>
      <c r="E269" s="278">
        <v>71.383333333333326</v>
      </c>
      <c r="F269" s="278">
        <v>69.066666666666663</v>
      </c>
      <c r="G269" s="278">
        <v>66.133333333333326</v>
      </c>
      <c r="H269" s="278">
        <v>76.633333333333326</v>
      </c>
      <c r="I269" s="278">
        <v>79.566666666666663</v>
      </c>
      <c r="J269" s="278">
        <v>81.883333333333326</v>
      </c>
      <c r="K269" s="276">
        <v>77.25</v>
      </c>
      <c r="L269" s="276">
        <v>72</v>
      </c>
      <c r="M269" s="276">
        <v>50.025480000000002</v>
      </c>
    </row>
    <row r="270" spans="1:13">
      <c r="A270" s="267">
        <v>262</v>
      </c>
      <c r="B270" s="276" t="s">
        <v>427</v>
      </c>
      <c r="C270" s="277">
        <v>87.25</v>
      </c>
      <c r="D270" s="278">
        <v>87.766666666666652</v>
      </c>
      <c r="E270" s="278">
        <v>85.8333333333333</v>
      </c>
      <c r="F270" s="278">
        <v>84.416666666666643</v>
      </c>
      <c r="G270" s="278">
        <v>82.483333333333292</v>
      </c>
      <c r="H270" s="278">
        <v>89.183333333333309</v>
      </c>
      <c r="I270" s="278">
        <v>91.116666666666646</v>
      </c>
      <c r="J270" s="278">
        <v>92.533333333333317</v>
      </c>
      <c r="K270" s="276">
        <v>89.7</v>
      </c>
      <c r="L270" s="276">
        <v>86.35</v>
      </c>
      <c r="M270" s="276">
        <v>30.384699999999999</v>
      </c>
    </row>
    <row r="271" spans="1:13">
      <c r="A271" s="267">
        <v>263</v>
      </c>
      <c r="B271" s="276" t="s">
        <v>435</v>
      </c>
      <c r="C271" s="277">
        <v>71.400000000000006</v>
      </c>
      <c r="D271" s="278">
        <v>70.88333333333334</v>
      </c>
      <c r="E271" s="278">
        <v>69.066666666666677</v>
      </c>
      <c r="F271" s="278">
        <v>66.733333333333334</v>
      </c>
      <c r="G271" s="278">
        <v>64.916666666666671</v>
      </c>
      <c r="H271" s="278">
        <v>73.216666666666683</v>
      </c>
      <c r="I271" s="278">
        <v>75.033333333333346</v>
      </c>
      <c r="J271" s="278">
        <v>77.366666666666688</v>
      </c>
      <c r="K271" s="276">
        <v>72.7</v>
      </c>
      <c r="L271" s="276">
        <v>68.55</v>
      </c>
      <c r="M271" s="276">
        <v>23.106780000000001</v>
      </c>
    </row>
    <row r="272" spans="1:13">
      <c r="A272" s="267">
        <v>264</v>
      </c>
      <c r="B272" s="276" t="s">
        <v>434</v>
      </c>
      <c r="C272" s="277">
        <v>139.6</v>
      </c>
      <c r="D272" s="278">
        <v>138.06666666666669</v>
      </c>
      <c r="E272" s="278">
        <v>135.13333333333338</v>
      </c>
      <c r="F272" s="278">
        <v>130.66666666666669</v>
      </c>
      <c r="G272" s="278">
        <v>127.73333333333338</v>
      </c>
      <c r="H272" s="278">
        <v>142.53333333333339</v>
      </c>
      <c r="I272" s="278">
        <v>145.46666666666673</v>
      </c>
      <c r="J272" s="278">
        <v>149.93333333333339</v>
      </c>
      <c r="K272" s="276">
        <v>141</v>
      </c>
      <c r="L272" s="276">
        <v>133.6</v>
      </c>
      <c r="M272" s="276">
        <v>8.7293800000000008</v>
      </c>
    </row>
    <row r="273" spans="1:13">
      <c r="A273" s="267">
        <v>265</v>
      </c>
      <c r="B273" s="276" t="s">
        <v>263</v>
      </c>
      <c r="C273" s="277">
        <v>68.8</v>
      </c>
      <c r="D273" s="278">
        <v>68.616666666666674</v>
      </c>
      <c r="E273" s="278">
        <v>66.733333333333348</v>
      </c>
      <c r="F273" s="278">
        <v>64.666666666666671</v>
      </c>
      <c r="G273" s="278">
        <v>62.783333333333346</v>
      </c>
      <c r="H273" s="278">
        <v>70.683333333333351</v>
      </c>
      <c r="I273" s="278">
        <v>72.566666666666677</v>
      </c>
      <c r="J273" s="278">
        <v>74.633333333333354</v>
      </c>
      <c r="K273" s="276">
        <v>70.5</v>
      </c>
      <c r="L273" s="276">
        <v>66.55</v>
      </c>
      <c r="M273" s="276">
        <v>22.6966</v>
      </c>
    </row>
    <row r="274" spans="1:13">
      <c r="A274" s="267">
        <v>266</v>
      </c>
      <c r="B274" s="276" t="s">
        <v>130</v>
      </c>
      <c r="C274" s="277">
        <v>364.2</v>
      </c>
      <c r="D274" s="278">
        <v>363.61666666666662</v>
      </c>
      <c r="E274" s="278">
        <v>358.28333333333325</v>
      </c>
      <c r="F274" s="278">
        <v>352.36666666666662</v>
      </c>
      <c r="G274" s="278">
        <v>347.03333333333325</v>
      </c>
      <c r="H274" s="278">
        <v>369.53333333333325</v>
      </c>
      <c r="I274" s="278">
        <v>374.86666666666662</v>
      </c>
      <c r="J274" s="278">
        <v>380.78333333333325</v>
      </c>
      <c r="K274" s="276">
        <v>368.95</v>
      </c>
      <c r="L274" s="276">
        <v>357.7</v>
      </c>
      <c r="M274" s="276">
        <v>56.665410000000001</v>
      </c>
    </row>
    <row r="275" spans="1:13">
      <c r="A275" s="267">
        <v>267</v>
      </c>
      <c r="B275" s="276" t="s">
        <v>264</v>
      </c>
      <c r="C275" s="277">
        <v>773.7</v>
      </c>
      <c r="D275" s="278">
        <v>779.36666666666667</v>
      </c>
      <c r="E275" s="278">
        <v>763.33333333333337</v>
      </c>
      <c r="F275" s="278">
        <v>752.9666666666667</v>
      </c>
      <c r="G275" s="278">
        <v>736.93333333333339</v>
      </c>
      <c r="H275" s="278">
        <v>789.73333333333335</v>
      </c>
      <c r="I275" s="278">
        <v>805.76666666666665</v>
      </c>
      <c r="J275" s="278">
        <v>816.13333333333333</v>
      </c>
      <c r="K275" s="276">
        <v>795.4</v>
      </c>
      <c r="L275" s="276">
        <v>769</v>
      </c>
      <c r="M275" s="276">
        <v>2.4178500000000001</v>
      </c>
    </row>
    <row r="276" spans="1:13">
      <c r="A276" s="267">
        <v>268</v>
      </c>
      <c r="B276" s="276" t="s">
        <v>131</v>
      </c>
      <c r="C276" s="277">
        <v>2758.25</v>
      </c>
      <c r="D276" s="278">
        <v>2793</v>
      </c>
      <c r="E276" s="278">
        <v>2706.25</v>
      </c>
      <c r="F276" s="278">
        <v>2654.25</v>
      </c>
      <c r="G276" s="278">
        <v>2567.5</v>
      </c>
      <c r="H276" s="278">
        <v>2845</v>
      </c>
      <c r="I276" s="278">
        <v>2931.75</v>
      </c>
      <c r="J276" s="278">
        <v>2983.75</v>
      </c>
      <c r="K276" s="276">
        <v>2879.75</v>
      </c>
      <c r="L276" s="276">
        <v>2741</v>
      </c>
      <c r="M276" s="276">
        <v>24.960730000000002</v>
      </c>
    </row>
    <row r="277" spans="1:13">
      <c r="A277" s="267">
        <v>269</v>
      </c>
      <c r="B277" s="276" t="s">
        <v>132</v>
      </c>
      <c r="C277" s="277">
        <v>652.65</v>
      </c>
      <c r="D277" s="278">
        <v>659.1</v>
      </c>
      <c r="E277" s="278">
        <v>639.20000000000005</v>
      </c>
      <c r="F277" s="278">
        <v>625.75</v>
      </c>
      <c r="G277" s="278">
        <v>605.85</v>
      </c>
      <c r="H277" s="278">
        <v>672.55000000000007</v>
      </c>
      <c r="I277" s="278">
        <v>692.44999999999993</v>
      </c>
      <c r="J277" s="278">
        <v>705.90000000000009</v>
      </c>
      <c r="K277" s="276">
        <v>679</v>
      </c>
      <c r="L277" s="276">
        <v>645.65</v>
      </c>
      <c r="M277" s="276">
        <v>30.190740000000002</v>
      </c>
    </row>
    <row r="278" spans="1:13">
      <c r="A278" s="267">
        <v>270</v>
      </c>
      <c r="B278" s="276" t="s">
        <v>437</v>
      </c>
      <c r="C278" s="277">
        <v>143</v>
      </c>
      <c r="D278" s="278">
        <v>143.31666666666666</v>
      </c>
      <c r="E278" s="278">
        <v>140.88333333333333</v>
      </c>
      <c r="F278" s="278">
        <v>138.76666666666665</v>
      </c>
      <c r="G278" s="278">
        <v>136.33333333333331</v>
      </c>
      <c r="H278" s="278">
        <v>145.43333333333334</v>
      </c>
      <c r="I278" s="278">
        <v>147.86666666666667</v>
      </c>
      <c r="J278" s="278">
        <v>149.98333333333335</v>
      </c>
      <c r="K278" s="276">
        <v>145.75</v>
      </c>
      <c r="L278" s="276">
        <v>141.19999999999999</v>
      </c>
      <c r="M278" s="276">
        <v>4.0680199999999997</v>
      </c>
    </row>
    <row r="279" spans="1:13">
      <c r="A279" s="267">
        <v>271</v>
      </c>
      <c r="B279" s="276" t="s">
        <v>443</v>
      </c>
      <c r="C279" s="277">
        <v>699.9</v>
      </c>
      <c r="D279" s="278">
        <v>698.9666666666667</v>
      </c>
      <c r="E279" s="278">
        <v>692.93333333333339</v>
      </c>
      <c r="F279" s="278">
        <v>685.9666666666667</v>
      </c>
      <c r="G279" s="278">
        <v>679.93333333333339</v>
      </c>
      <c r="H279" s="278">
        <v>705.93333333333339</v>
      </c>
      <c r="I279" s="278">
        <v>711.9666666666667</v>
      </c>
      <c r="J279" s="278">
        <v>718.93333333333339</v>
      </c>
      <c r="K279" s="276">
        <v>705</v>
      </c>
      <c r="L279" s="276">
        <v>692</v>
      </c>
      <c r="M279" s="276">
        <v>4.2594599999999998</v>
      </c>
    </row>
    <row r="280" spans="1:13">
      <c r="A280" s="267">
        <v>272</v>
      </c>
      <c r="B280" s="276" t="s">
        <v>444</v>
      </c>
      <c r="C280" s="277">
        <v>313.64999999999998</v>
      </c>
      <c r="D280" s="278">
        <v>315.25</v>
      </c>
      <c r="E280" s="278">
        <v>309.5</v>
      </c>
      <c r="F280" s="278">
        <v>305.35000000000002</v>
      </c>
      <c r="G280" s="278">
        <v>299.60000000000002</v>
      </c>
      <c r="H280" s="278">
        <v>319.39999999999998</v>
      </c>
      <c r="I280" s="278">
        <v>325.14999999999998</v>
      </c>
      <c r="J280" s="278">
        <v>329.29999999999995</v>
      </c>
      <c r="K280" s="276">
        <v>321</v>
      </c>
      <c r="L280" s="276">
        <v>311.10000000000002</v>
      </c>
      <c r="M280" s="276">
        <v>1.9433</v>
      </c>
    </row>
    <row r="281" spans="1:13">
      <c r="A281" s="267">
        <v>273</v>
      </c>
      <c r="B281" s="276" t="s">
        <v>445</v>
      </c>
      <c r="C281" s="277">
        <v>556.65</v>
      </c>
      <c r="D281" s="278">
        <v>556.5</v>
      </c>
      <c r="E281" s="278">
        <v>549.15</v>
      </c>
      <c r="F281" s="278">
        <v>541.65</v>
      </c>
      <c r="G281" s="278">
        <v>534.29999999999995</v>
      </c>
      <c r="H281" s="278">
        <v>564</v>
      </c>
      <c r="I281" s="278">
        <v>571.34999999999991</v>
      </c>
      <c r="J281" s="278">
        <v>578.85</v>
      </c>
      <c r="K281" s="276">
        <v>563.85</v>
      </c>
      <c r="L281" s="276">
        <v>549</v>
      </c>
      <c r="M281" s="276">
        <v>2.9139400000000002</v>
      </c>
    </row>
    <row r="282" spans="1:13">
      <c r="A282" s="267">
        <v>274</v>
      </c>
      <c r="B282" s="276" t="s">
        <v>447</v>
      </c>
      <c r="C282" s="277">
        <v>49.15</v>
      </c>
      <c r="D282" s="278">
        <v>48.65</v>
      </c>
      <c r="E282" s="278">
        <v>47.5</v>
      </c>
      <c r="F282" s="278">
        <v>45.85</v>
      </c>
      <c r="G282" s="278">
        <v>44.7</v>
      </c>
      <c r="H282" s="278">
        <v>50.3</v>
      </c>
      <c r="I282" s="278">
        <v>51.449999999999989</v>
      </c>
      <c r="J282" s="278">
        <v>53.099999999999994</v>
      </c>
      <c r="K282" s="276">
        <v>49.8</v>
      </c>
      <c r="L282" s="276">
        <v>47</v>
      </c>
      <c r="M282" s="276">
        <v>45.089329999999997</v>
      </c>
    </row>
    <row r="283" spans="1:13">
      <c r="A283" s="267">
        <v>275</v>
      </c>
      <c r="B283" s="276" t="s">
        <v>449</v>
      </c>
      <c r="C283" s="277">
        <v>370.2</v>
      </c>
      <c r="D283" s="278">
        <v>370.25</v>
      </c>
      <c r="E283" s="278">
        <v>365.55</v>
      </c>
      <c r="F283" s="278">
        <v>360.90000000000003</v>
      </c>
      <c r="G283" s="278">
        <v>356.20000000000005</v>
      </c>
      <c r="H283" s="278">
        <v>374.9</v>
      </c>
      <c r="I283" s="278">
        <v>379.6</v>
      </c>
      <c r="J283" s="278">
        <v>384.24999999999994</v>
      </c>
      <c r="K283" s="276">
        <v>374.95</v>
      </c>
      <c r="L283" s="276">
        <v>365.6</v>
      </c>
      <c r="M283" s="276">
        <v>3.45587</v>
      </c>
    </row>
    <row r="284" spans="1:13">
      <c r="A284" s="267">
        <v>276</v>
      </c>
      <c r="B284" s="276" t="s">
        <v>439</v>
      </c>
      <c r="C284" s="277">
        <v>482.2</v>
      </c>
      <c r="D284" s="278">
        <v>482.06666666666666</v>
      </c>
      <c r="E284" s="278">
        <v>468.13333333333333</v>
      </c>
      <c r="F284" s="278">
        <v>454.06666666666666</v>
      </c>
      <c r="G284" s="278">
        <v>440.13333333333333</v>
      </c>
      <c r="H284" s="278">
        <v>496.13333333333333</v>
      </c>
      <c r="I284" s="278">
        <v>510.06666666666661</v>
      </c>
      <c r="J284" s="278">
        <v>524.13333333333333</v>
      </c>
      <c r="K284" s="276">
        <v>496</v>
      </c>
      <c r="L284" s="276">
        <v>468</v>
      </c>
      <c r="M284" s="276">
        <v>3.5863900000000002</v>
      </c>
    </row>
    <row r="285" spans="1:13">
      <c r="A285" s="267">
        <v>277</v>
      </c>
      <c r="B285" s="276" t="s">
        <v>440</v>
      </c>
      <c r="C285" s="277">
        <v>326.5</v>
      </c>
      <c r="D285" s="278">
        <v>330.16666666666669</v>
      </c>
      <c r="E285" s="278">
        <v>313.33333333333337</v>
      </c>
      <c r="F285" s="278">
        <v>300.16666666666669</v>
      </c>
      <c r="G285" s="278">
        <v>283.33333333333337</v>
      </c>
      <c r="H285" s="278">
        <v>343.33333333333337</v>
      </c>
      <c r="I285" s="278">
        <v>360.16666666666674</v>
      </c>
      <c r="J285" s="278">
        <v>373.33333333333337</v>
      </c>
      <c r="K285" s="276">
        <v>347</v>
      </c>
      <c r="L285" s="276">
        <v>317</v>
      </c>
      <c r="M285" s="276">
        <v>35.205060000000003</v>
      </c>
    </row>
    <row r="286" spans="1:13">
      <c r="A286" s="267">
        <v>278</v>
      </c>
      <c r="B286" s="276" t="s">
        <v>451</v>
      </c>
      <c r="C286" s="277">
        <v>219.1</v>
      </c>
      <c r="D286" s="278">
        <v>221</v>
      </c>
      <c r="E286" s="278">
        <v>215.1</v>
      </c>
      <c r="F286" s="278">
        <v>211.1</v>
      </c>
      <c r="G286" s="278">
        <v>205.2</v>
      </c>
      <c r="H286" s="278">
        <v>225</v>
      </c>
      <c r="I286" s="278">
        <v>230.89999999999998</v>
      </c>
      <c r="J286" s="278">
        <v>234.9</v>
      </c>
      <c r="K286" s="276">
        <v>226.9</v>
      </c>
      <c r="L286" s="276">
        <v>217</v>
      </c>
      <c r="M286" s="276">
        <v>0.84511000000000003</v>
      </c>
    </row>
    <row r="287" spans="1:13">
      <c r="A287" s="267">
        <v>279</v>
      </c>
      <c r="B287" s="276" t="s">
        <v>133</v>
      </c>
      <c r="C287" s="277">
        <v>1949.35</v>
      </c>
      <c r="D287" s="278">
        <v>1944.8333333333333</v>
      </c>
      <c r="E287" s="278">
        <v>1925.8666666666666</v>
      </c>
      <c r="F287" s="278">
        <v>1902.3833333333332</v>
      </c>
      <c r="G287" s="278">
        <v>1883.4166666666665</v>
      </c>
      <c r="H287" s="278">
        <v>1968.3166666666666</v>
      </c>
      <c r="I287" s="278">
        <v>1987.2833333333333</v>
      </c>
      <c r="J287" s="278">
        <v>2010.7666666666667</v>
      </c>
      <c r="K287" s="276">
        <v>1963.8</v>
      </c>
      <c r="L287" s="276">
        <v>1921.35</v>
      </c>
      <c r="M287" s="276">
        <v>33.716760000000001</v>
      </c>
    </row>
    <row r="288" spans="1:13">
      <c r="A288" s="267">
        <v>280</v>
      </c>
      <c r="B288" s="276" t="s">
        <v>441</v>
      </c>
      <c r="C288" s="277">
        <v>119.65</v>
      </c>
      <c r="D288" s="278">
        <v>117.10000000000001</v>
      </c>
      <c r="E288" s="278">
        <v>112.75000000000001</v>
      </c>
      <c r="F288" s="278">
        <v>105.85000000000001</v>
      </c>
      <c r="G288" s="278">
        <v>101.50000000000001</v>
      </c>
      <c r="H288" s="278">
        <v>124.00000000000001</v>
      </c>
      <c r="I288" s="278">
        <v>128.35000000000002</v>
      </c>
      <c r="J288" s="278">
        <v>135.25</v>
      </c>
      <c r="K288" s="276">
        <v>121.45</v>
      </c>
      <c r="L288" s="276">
        <v>110.2</v>
      </c>
      <c r="M288" s="276">
        <v>36.988869999999999</v>
      </c>
    </row>
    <row r="289" spans="1:13">
      <c r="A289" s="267">
        <v>281</v>
      </c>
      <c r="B289" s="276" t="s">
        <v>438</v>
      </c>
      <c r="C289" s="277">
        <v>924.15</v>
      </c>
      <c r="D289" s="278">
        <v>925.85</v>
      </c>
      <c r="E289" s="278">
        <v>909.75</v>
      </c>
      <c r="F289" s="278">
        <v>895.35</v>
      </c>
      <c r="G289" s="278">
        <v>879.25</v>
      </c>
      <c r="H289" s="278">
        <v>940.25</v>
      </c>
      <c r="I289" s="278">
        <v>956.35000000000014</v>
      </c>
      <c r="J289" s="278">
        <v>970.75</v>
      </c>
      <c r="K289" s="276">
        <v>941.95</v>
      </c>
      <c r="L289" s="276">
        <v>911.45</v>
      </c>
      <c r="M289" s="276">
        <v>0.81532000000000004</v>
      </c>
    </row>
    <row r="290" spans="1:13">
      <c r="A290" s="267">
        <v>282</v>
      </c>
      <c r="B290" s="276" t="s">
        <v>442</v>
      </c>
      <c r="C290" s="277">
        <v>248.55</v>
      </c>
      <c r="D290" s="278">
        <v>247.66666666666666</v>
      </c>
      <c r="E290" s="278">
        <v>245.98333333333332</v>
      </c>
      <c r="F290" s="278">
        <v>243.41666666666666</v>
      </c>
      <c r="G290" s="278">
        <v>241.73333333333332</v>
      </c>
      <c r="H290" s="278">
        <v>250.23333333333332</v>
      </c>
      <c r="I290" s="278">
        <v>251.91666666666666</v>
      </c>
      <c r="J290" s="278">
        <v>254.48333333333332</v>
      </c>
      <c r="K290" s="276">
        <v>249.35</v>
      </c>
      <c r="L290" s="276">
        <v>245.1</v>
      </c>
      <c r="M290" s="276">
        <v>3.0705399999999998</v>
      </c>
    </row>
    <row r="291" spans="1:13">
      <c r="A291" s="267">
        <v>283</v>
      </c>
      <c r="B291" s="276" t="s">
        <v>1830</v>
      </c>
      <c r="C291" s="277">
        <v>635.20000000000005</v>
      </c>
      <c r="D291" s="278">
        <v>630.16666666666663</v>
      </c>
      <c r="E291" s="278">
        <v>622.33333333333326</v>
      </c>
      <c r="F291" s="278">
        <v>609.46666666666658</v>
      </c>
      <c r="G291" s="278">
        <v>601.63333333333321</v>
      </c>
      <c r="H291" s="278">
        <v>643.0333333333333</v>
      </c>
      <c r="I291" s="278">
        <v>650.86666666666656</v>
      </c>
      <c r="J291" s="278">
        <v>663.73333333333335</v>
      </c>
      <c r="K291" s="276">
        <v>638</v>
      </c>
      <c r="L291" s="276">
        <v>617.29999999999995</v>
      </c>
      <c r="M291" s="276">
        <v>0.32430999999999999</v>
      </c>
    </row>
    <row r="292" spans="1:13">
      <c r="A292" s="267">
        <v>284</v>
      </c>
      <c r="B292" s="276" t="s">
        <v>448</v>
      </c>
      <c r="C292" s="277">
        <v>518.35</v>
      </c>
      <c r="D292" s="278">
        <v>521.76666666666665</v>
      </c>
      <c r="E292" s="278">
        <v>512.5333333333333</v>
      </c>
      <c r="F292" s="278">
        <v>506.7166666666667</v>
      </c>
      <c r="G292" s="278">
        <v>497.48333333333335</v>
      </c>
      <c r="H292" s="278">
        <v>527.58333333333326</v>
      </c>
      <c r="I292" s="278">
        <v>536.81666666666661</v>
      </c>
      <c r="J292" s="278">
        <v>542.63333333333321</v>
      </c>
      <c r="K292" s="276">
        <v>531</v>
      </c>
      <c r="L292" s="276">
        <v>515.95000000000005</v>
      </c>
      <c r="M292" s="276">
        <v>2.4559299999999999</v>
      </c>
    </row>
    <row r="293" spans="1:13">
      <c r="A293" s="267">
        <v>285</v>
      </c>
      <c r="B293" s="276" t="s">
        <v>446</v>
      </c>
      <c r="C293" s="277">
        <v>56.8</v>
      </c>
      <c r="D293" s="278">
        <v>57.033333333333331</v>
      </c>
      <c r="E293" s="278">
        <v>55.86666666666666</v>
      </c>
      <c r="F293" s="278">
        <v>54.93333333333333</v>
      </c>
      <c r="G293" s="278">
        <v>53.766666666666659</v>
      </c>
      <c r="H293" s="278">
        <v>57.966666666666661</v>
      </c>
      <c r="I293" s="278">
        <v>59.133333333333333</v>
      </c>
      <c r="J293" s="278">
        <v>60.066666666666663</v>
      </c>
      <c r="K293" s="276">
        <v>58.2</v>
      </c>
      <c r="L293" s="276">
        <v>56.1</v>
      </c>
      <c r="M293" s="276">
        <v>22.266780000000001</v>
      </c>
    </row>
    <row r="294" spans="1:13">
      <c r="A294" s="267">
        <v>286</v>
      </c>
      <c r="B294" s="276" t="s">
        <v>134</v>
      </c>
      <c r="C294" s="277">
        <v>91.3</v>
      </c>
      <c r="D294" s="278">
        <v>90.966666666666654</v>
      </c>
      <c r="E294" s="278">
        <v>89.433333333333309</v>
      </c>
      <c r="F294" s="278">
        <v>87.566666666666649</v>
      </c>
      <c r="G294" s="278">
        <v>86.033333333333303</v>
      </c>
      <c r="H294" s="278">
        <v>92.833333333333314</v>
      </c>
      <c r="I294" s="278">
        <v>94.366666666666646</v>
      </c>
      <c r="J294" s="278">
        <v>96.23333333333332</v>
      </c>
      <c r="K294" s="276">
        <v>92.5</v>
      </c>
      <c r="L294" s="276">
        <v>89.1</v>
      </c>
      <c r="M294" s="276">
        <v>108.49505000000001</v>
      </c>
    </row>
    <row r="295" spans="1:13">
      <c r="A295" s="267">
        <v>287</v>
      </c>
      <c r="B295" s="276" t="s">
        <v>358</v>
      </c>
      <c r="C295" s="277">
        <v>2181.6999999999998</v>
      </c>
      <c r="D295" s="278">
        <v>2178.7166666666667</v>
      </c>
      <c r="E295" s="278">
        <v>2158.9333333333334</v>
      </c>
      <c r="F295" s="278">
        <v>2136.1666666666665</v>
      </c>
      <c r="G295" s="278">
        <v>2116.3833333333332</v>
      </c>
      <c r="H295" s="278">
        <v>2201.4833333333336</v>
      </c>
      <c r="I295" s="278">
        <v>2221.2666666666673</v>
      </c>
      <c r="J295" s="278">
        <v>2244.0333333333338</v>
      </c>
      <c r="K295" s="276">
        <v>2198.5</v>
      </c>
      <c r="L295" s="276">
        <v>2155.9499999999998</v>
      </c>
      <c r="M295" s="276">
        <v>1.6273899999999999</v>
      </c>
    </row>
    <row r="296" spans="1:13">
      <c r="A296" s="267">
        <v>288</v>
      </c>
      <c r="B296" s="276" t="s">
        <v>1841</v>
      </c>
      <c r="C296" s="277">
        <v>234.65</v>
      </c>
      <c r="D296" s="278">
        <v>234.1</v>
      </c>
      <c r="E296" s="278">
        <v>229.29999999999998</v>
      </c>
      <c r="F296" s="278">
        <v>223.95</v>
      </c>
      <c r="G296" s="278">
        <v>219.14999999999998</v>
      </c>
      <c r="H296" s="278">
        <v>239.45</v>
      </c>
      <c r="I296" s="278">
        <v>244.25</v>
      </c>
      <c r="J296" s="278">
        <v>249.6</v>
      </c>
      <c r="K296" s="276">
        <v>238.9</v>
      </c>
      <c r="L296" s="276">
        <v>228.75</v>
      </c>
      <c r="M296" s="276">
        <v>4.6745900000000002</v>
      </c>
    </row>
    <row r="297" spans="1:13">
      <c r="A297" s="267">
        <v>289</v>
      </c>
      <c r="B297" s="276" t="s">
        <v>454</v>
      </c>
      <c r="C297" s="277">
        <v>353.75</v>
      </c>
      <c r="D297" s="278">
        <v>347.91666666666669</v>
      </c>
      <c r="E297" s="278">
        <v>340.83333333333337</v>
      </c>
      <c r="F297" s="278">
        <v>327.91666666666669</v>
      </c>
      <c r="G297" s="278">
        <v>320.83333333333337</v>
      </c>
      <c r="H297" s="278">
        <v>360.83333333333337</v>
      </c>
      <c r="I297" s="278">
        <v>367.91666666666674</v>
      </c>
      <c r="J297" s="278">
        <v>380.83333333333337</v>
      </c>
      <c r="K297" s="276">
        <v>355</v>
      </c>
      <c r="L297" s="276">
        <v>335</v>
      </c>
      <c r="M297" s="276">
        <v>50.766829999999999</v>
      </c>
    </row>
    <row r="298" spans="1:13">
      <c r="A298" s="267">
        <v>290</v>
      </c>
      <c r="B298" s="276" t="s">
        <v>452</v>
      </c>
      <c r="C298" s="277">
        <v>4817.75</v>
      </c>
      <c r="D298" s="278">
        <v>4815.8499999999995</v>
      </c>
      <c r="E298" s="278">
        <v>4741.8499999999985</v>
      </c>
      <c r="F298" s="278">
        <v>4665.9499999999989</v>
      </c>
      <c r="G298" s="278">
        <v>4591.949999999998</v>
      </c>
      <c r="H298" s="278">
        <v>4891.7499999999991</v>
      </c>
      <c r="I298" s="278">
        <v>4965.7500000000009</v>
      </c>
      <c r="J298" s="278">
        <v>5041.6499999999996</v>
      </c>
      <c r="K298" s="276">
        <v>4889.8500000000004</v>
      </c>
      <c r="L298" s="276">
        <v>4739.95</v>
      </c>
      <c r="M298" s="276">
        <v>6.7839999999999998E-2</v>
      </c>
    </row>
    <row r="299" spans="1:13">
      <c r="A299" s="267">
        <v>291</v>
      </c>
      <c r="B299" s="276" t="s">
        <v>455</v>
      </c>
      <c r="C299" s="277">
        <v>41.85</v>
      </c>
      <c r="D299" s="278">
        <v>41.949999999999996</v>
      </c>
      <c r="E299" s="278">
        <v>39.54999999999999</v>
      </c>
      <c r="F299" s="278">
        <v>37.249999999999993</v>
      </c>
      <c r="G299" s="278">
        <v>34.849999999999987</v>
      </c>
      <c r="H299" s="278">
        <v>44.249999999999993</v>
      </c>
      <c r="I299" s="278">
        <v>46.65</v>
      </c>
      <c r="J299" s="278">
        <v>48.949999999999996</v>
      </c>
      <c r="K299" s="276">
        <v>44.35</v>
      </c>
      <c r="L299" s="276">
        <v>39.65</v>
      </c>
      <c r="M299" s="276">
        <v>395.87777</v>
      </c>
    </row>
    <row r="300" spans="1:13">
      <c r="A300" s="267">
        <v>292</v>
      </c>
      <c r="B300" s="276" t="s">
        <v>135</v>
      </c>
      <c r="C300" s="277">
        <v>370.65</v>
      </c>
      <c r="D300" s="278">
        <v>372.4666666666667</v>
      </c>
      <c r="E300" s="278">
        <v>365.18333333333339</v>
      </c>
      <c r="F300" s="278">
        <v>359.7166666666667</v>
      </c>
      <c r="G300" s="278">
        <v>352.43333333333339</v>
      </c>
      <c r="H300" s="278">
        <v>377.93333333333339</v>
      </c>
      <c r="I300" s="278">
        <v>385.2166666666667</v>
      </c>
      <c r="J300" s="278">
        <v>390.68333333333339</v>
      </c>
      <c r="K300" s="276">
        <v>379.75</v>
      </c>
      <c r="L300" s="276">
        <v>367</v>
      </c>
      <c r="M300" s="276">
        <v>54.718429999999998</v>
      </c>
    </row>
    <row r="301" spans="1:13">
      <c r="A301" s="267">
        <v>293</v>
      </c>
      <c r="B301" s="276" t="s">
        <v>456</v>
      </c>
      <c r="C301" s="277">
        <v>942.45</v>
      </c>
      <c r="D301" s="278">
        <v>936.56666666666661</v>
      </c>
      <c r="E301" s="278">
        <v>920.13333333333321</v>
      </c>
      <c r="F301" s="278">
        <v>897.81666666666661</v>
      </c>
      <c r="G301" s="278">
        <v>881.38333333333321</v>
      </c>
      <c r="H301" s="278">
        <v>958.88333333333321</v>
      </c>
      <c r="I301" s="278">
        <v>975.31666666666661</v>
      </c>
      <c r="J301" s="278">
        <v>997.63333333333321</v>
      </c>
      <c r="K301" s="276">
        <v>953</v>
      </c>
      <c r="L301" s="276">
        <v>914.25</v>
      </c>
      <c r="M301" s="276">
        <v>0.66815999999999998</v>
      </c>
    </row>
    <row r="302" spans="1:13">
      <c r="A302" s="267">
        <v>294</v>
      </c>
      <c r="B302" s="276" t="s">
        <v>136</v>
      </c>
      <c r="C302" s="277">
        <v>1281.55</v>
      </c>
      <c r="D302" s="278">
        <v>1284.1833333333334</v>
      </c>
      <c r="E302" s="278">
        <v>1267.3666666666668</v>
      </c>
      <c r="F302" s="278">
        <v>1253.1833333333334</v>
      </c>
      <c r="G302" s="278">
        <v>1236.3666666666668</v>
      </c>
      <c r="H302" s="278">
        <v>1298.3666666666668</v>
      </c>
      <c r="I302" s="278">
        <v>1315.1833333333334</v>
      </c>
      <c r="J302" s="278">
        <v>1329.3666666666668</v>
      </c>
      <c r="K302" s="276">
        <v>1301</v>
      </c>
      <c r="L302" s="276">
        <v>1270</v>
      </c>
      <c r="M302" s="276">
        <v>103.15248</v>
      </c>
    </row>
    <row r="303" spans="1:13">
      <c r="A303" s="267">
        <v>295</v>
      </c>
      <c r="B303" s="276" t="s">
        <v>266</v>
      </c>
      <c r="C303" s="277">
        <v>3356.4</v>
      </c>
      <c r="D303" s="278">
        <v>3357.5166666666664</v>
      </c>
      <c r="E303" s="278">
        <v>3315.0333333333328</v>
      </c>
      <c r="F303" s="278">
        <v>3273.6666666666665</v>
      </c>
      <c r="G303" s="278">
        <v>3231.1833333333329</v>
      </c>
      <c r="H303" s="278">
        <v>3398.8833333333328</v>
      </c>
      <c r="I303" s="278">
        <v>3441.3666666666663</v>
      </c>
      <c r="J303" s="278">
        <v>3482.7333333333327</v>
      </c>
      <c r="K303" s="276">
        <v>3400</v>
      </c>
      <c r="L303" s="276">
        <v>3316.15</v>
      </c>
      <c r="M303" s="276">
        <v>7.2230499999999997</v>
      </c>
    </row>
    <row r="304" spans="1:13">
      <c r="A304" s="267">
        <v>296</v>
      </c>
      <c r="B304" s="276" t="s">
        <v>265</v>
      </c>
      <c r="C304" s="277">
        <v>2203.65</v>
      </c>
      <c r="D304" s="278">
        <v>2175.2166666666667</v>
      </c>
      <c r="E304" s="278">
        <v>2002.4333333333334</v>
      </c>
      <c r="F304" s="278">
        <v>1801.2166666666667</v>
      </c>
      <c r="G304" s="278">
        <v>1628.4333333333334</v>
      </c>
      <c r="H304" s="278">
        <v>2376.4333333333334</v>
      </c>
      <c r="I304" s="278">
        <v>2549.2166666666672</v>
      </c>
      <c r="J304" s="278">
        <v>2750.4333333333334</v>
      </c>
      <c r="K304" s="276">
        <v>2348</v>
      </c>
      <c r="L304" s="276">
        <v>1974</v>
      </c>
      <c r="M304" s="276">
        <v>34.90757</v>
      </c>
    </row>
    <row r="305" spans="1:13">
      <c r="A305" s="267">
        <v>297</v>
      </c>
      <c r="B305" s="276" t="s">
        <v>137</v>
      </c>
      <c r="C305" s="277">
        <v>972.1</v>
      </c>
      <c r="D305" s="278">
        <v>968.21666666666658</v>
      </c>
      <c r="E305" s="278">
        <v>959.43333333333317</v>
      </c>
      <c r="F305" s="278">
        <v>946.76666666666654</v>
      </c>
      <c r="G305" s="278">
        <v>937.98333333333312</v>
      </c>
      <c r="H305" s="278">
        <v>980.88333333333321</v>
      </c>
      <c r="I305" s="278">
        <v>989.66666666666674</v>
      </c>
      <c r="J305" s="278">
        <v>1002.3333333333333</v>
      </c>
      <c r="K305" s="276">
        <v>977</v>
      </c>
      <c r="L305" s="276">
        <v>955.55</v>
      </c>
      <c r="M305" s="276">
        <v>21.9084</v>
      </c>
    </row>
    <row r="306" spans="1:13">
      <c r="A306" s="267">
        <v>298</v>
      </c>
      <c r="B306" s="276" t="s">
        <v>457</v>
      </c>
      <c r="C306" s="277">
        <v>1621.35</v>
      </c>
      <c r="D306" s="278">
        <v>1615.45</v>
      </c>
      <c r="E306" s="278">
        <v>1595.9</v>
      </c>
      <c r="F306" s="278">
        <v>1570.45</v>
      </c>
      <c r="G306" s="278">
        <v>1550.9</v>
      </c>
      <c r="H306" s="278">
        <v>1640.9</v>
      </c>
      <c r="I306" s="278">
        <v>1660.4499999999998</v>
      </c>
      <c r="J306" s="278">
        <v>1685.9</v>
      </c>
      <c r="K306" s="276">
        <v>1635</v>
      </c>
      <c r="L306" s="276">
        <v>1590</v>
      </c>
      <c r="M306" s="276">
        <v>0.44091999999999998</v>
      </c>
    </row>
    <row r="307" spans="1:13">
      <c r="A307" s="267">
        <v>299</v>
      </c>
      <c r="B307" s="276" t="s">
        <v>138</v>
      </c>
      <c r="C307" s="277">
        <v>733.6</v>
      </c>
      <c r="D307" s="278">
        <v>731.36666666666679</v>
      </c>
      <c r="E307" s="278">
        <v>724.78333333333353</v>
      </c>
      <c r="F307" s="278">
        <v>715.9666666666667</v>
      </c>
      <c r="G307" s="278">
        <v>709.38333333333344</v>
      </c>
      <c r="H307" s="278">
        <v>740.18333333333362</v>
      </c>
      <c r="I307" s="278">
        <v>746.76666666666688</v>
      </c>
      <c r="J307" s="278">
        <v>755.58333333333371</v>
      </c>
      <c r="K307" s="276">
        <v>737.95</v>
      </c>
      <c r="L307" s="276">
        <v>722.55</v>
      </c>
      <c r="M307" s="276">
        <v>66.716579999999993</v>
      </c>
    </row>
    <row r="308" spans="1:13">
      <c r="A308" s="267">
        <v>300</v>
      </c>
      <c r="B308" s="276" t="s">
        <v>139</v>
      </c>
      <c r="C308" s="277">
        <v>176.45</v>
      </c>
      <c r="D308" s="278">
        <v>175.98333333333332</v>
      </c>
      <c r="E308" s="278">
        <v>173.86666666666665</v>
      </c>
      <c r="F308" s="278">
        <v>171.28333333333333</v>
      </c>
      <c r="G308" s="278">
        <v>169.16666666666666</v>
      </c>
      <c r="H308" s="278">
        <v>178.56666666666663</v>
      </c>
      <c r="I308" s="278">
        <v>180.68333333333331</v>
      </c>
      <c r="J308" s="278">
        <v>183.26666666666662</v>
      </c>
      <c r="K308" s="276">
        <v>178.1</v>
      </c>
      <c r="L308" s="276">
        <v>173.4</v>
      </c>
      <c r="M308" s="276">
        <v>76.154300000000006</v>
      </c>
    </row>
    <row r="309" spans="1:13">
      <c r="A309" s="267">
        <v>301</v>
      </c>
      <c r="B309" s="276" t="s">
        <v>319</v>
      </c>
      <c r="C309" s="277">
        <v>13.4</v>
      </c>
      <c r="D309" s="278">
        <v>13.383333333333335</v>
      </c>
      <c r="E309" s="278">
        <v>13.06666666666667</v>
      </c>
      <c r="F309" s="278">
        <v>12.733333333333336</v>
      </c>
      <c r="G309" s="278">
        <v>12.416666666666671</v>
      </c>
      <c r="H309" s="278">
        <v>13.716666666666669</v>
      </c>
      <c r="I309" s="278">
        <v>14.033333333333335</v>
      </c>
      <c r="J309" s="278">
        <v>14.366666666666667</v>
      </c>
      <c r="K309" s="276">
        <v>13.7</v>
      </c>
      <c r="L309" s="276">
        <v>13.05</v>
      </c>
      <c r="M309" s="276">
        <v>32.592399999999998</v>
      </c>
    </row>
    <row r="310" spans="1:13">
      <c r="A310" s="267">
        <v>302</v>
      </c>
      <c r="B310" s="276" t="s">
        <v>464</v>
      </c>
      <c r="C310" s="277">
        <v>158.44999999999999</v>
      </c>
      <c r="D310" s="278">
        <v>156.85</v>
      </c>
      <c r="E310" s="278">
        <v>153.75</v>
      </c>
      <c r="F310" s="278">
        <v>149.05000000000001</v>
      </c>
      <c r="G310" s="278">
        <v>145.95000000000002</v>
      </c>
      <c r="H310" s="278">
        <v>161.54999999999998</v>
      </c>
      <c r="I310" s="278">
        <v>164.64999999999995</v>
      </c>
      <c r="J310" s="278">
        <v>169.34999999999997</v>
      </c>
      <c r="K310" s="276">
        <v>159.94999999999999</v>
      </c>
      <c r="L310" s="276">
        <v>152.15</v>
      </c>
      <c r="M310" s="276">
        <v>1.9021399999999999</v>
      </c>
    </row>
    <row r="311" spans="1:13">
      <c r="A311" s="267">
        <v>303</v>
      </c>
      <c r="B311" s="276" t="s">
        <v>466</v>
      </c>
      <c r="C311" s="277">
        <v>414.55</v>
      </c>
      <c r="D311" s="278">
        <v>413.51666666666665</v>
      </c>
      <c r="E311" s="278">
        <v>406.0333333333333</v>
      </c>
      <c r="F311" s="278">
        <v>397.51666666666665</v>
      </c>
      <c r="G311" s="278">
        <v>390.0333333333333</v>
      </c>
      <c r="H311" s="278">
        <v>422.0333333333333</v>
      </c>
      <c r="I311" s="278">
        <v>429.51666666666665</v>
      </c>
      <c r="J311" s="278">
        <v>438.0333333333333</v>
      </c>
      <c r="K311" s="276">
        <v>421</v>
      </c>
      <c r="L311" s="276">
        <v>405</v>
      </c>
      <c r="M311" s="276">
        <v>1.0125299999999999</v>
      </c>
    </row>
    <row r="312" spans="1:13">
      <c r="A312" s="267">
        <v>304</v>
      </c>
      <c r="B312" s="276" t="s">
        <v>462</v>
      </c>
      <c r="C312" s="277">
        <v>3846.35</v>
      </c>
      <c r="D312" s="278">
        <v>3850.6166666666668</v>
      </c>
      <c r="E312" s="278">
        <v>3801.2333333333336</v>
      </c>
      <c r="F312" s="278">
        <v>3756.1166666666668</v>
      </c>
      <c r="G312" s="278">
        <v>3706.7333333333336</v>
      </c>
      <c r="H312" s="278">
        <v>3895.7333333333336</v>
      </c>
      <c r="I312" s="278">
        <v>3945.1166666666668</v>
      </c>
      <c r="J312" s="278">
        <v>3990.2333333333336</v>
      </c>
      <c r="K312" s="276">
        <v>3900</v>
      </c>
      <c r="L312" s="276">
        <v>3805.5</v>
      </c>
      <c r="M312" s="276">
        <v>3.6400000000000002E-2</v>
      </c>
    </row>
    <row r="313" spans="1:13">
      <c r="A313" s="267">
        <v>305</v>
      </c>
      <c r="B313" s="276" t="s">
        <v>463</v>
      </c>
      <c r="C313" s="277">
        <v>313.89999999999998</v>
      </c>
      <c r="D313" s="278">
        <v>313.25</v>
      </c>
      <c r="E313" s="278">
        <v>306.5</v>
      </c>
      <c r="F313" s="278">
        <v>299.10000000000002</v>
      </c>
      <c r="G313" s="278">
        <v>292.35000000000002</v>
      </c>
      <c r="H313" s="278">
        <v>320.64999999999998</v>
      </c>
      <c r="I313" s="278">
        <v>327.39999999999998</v>
      </c>
      <c r="J313" s="278">
        <v>334.79999999999995</v>
      </c>
      <c r="K313" s="276">
        <v>320</v>
      </c>
      <c r="L313" s="276">
        <v>305.85000000000002</v>
      </c>
      <c r="M313" s="276">
        <v>0.51307000000000003</v>
      </c>
    </row>
    <row r="314" spans="1:13">
      <c r="A314" s="267">
        <v>306</v>
      </c>
      <c r="B314" s="276" t="s">
        <v>140</v>
      </c>
      <c r="C314" s="277">
        <v>174.2</v>
      </c>
      <c r="D314" s="278">
        <v>173.61666666666667</v>
      </c>
      <c r="E314" s="278">
        <v>171.43333333333334</v>
      </c>
      <c r="F314" s="278">
        <v>168.66666666666666</v>
      </c>
      <c r="G314" s="278">
        <v>166.48333333333332</v>
      </c>
      <c r="H314" s="278">
        <v>176.38333333333335</v>
      </c>
      <c r="I314" s="278">
        <v>178.56666666666669</v>
      </c>
      <c r="J314" s="278">
        <v>181.33333333333337</v>
      </c>
      <c r="K314" s="276">
        <v>175.8</v>
      </c>
      <c r="L314" s="276">
        <v>170.85</v>
      </c>
      <c r="M314" s="276">
        <v>47.066330000000001</v>
      </c>
    </row>
    <row r="315" spans="1:13">
      <c r="A315" s="267">
        <v>307</v>
      </c>
      <c r="B315" s="276" t="s">
        <v>141</v>
      </c>
      <c r="C315" s="277">
        <v>409.3</v>
      </c>
      <c r="D315" s="278">
        <v>411.8</v>
      </c>
      <c r="E315" s="278">
        <v>404.6</v>
      </c>
      <c r="F315" s="278">
        <v>399.90000000000003</v>
      </c>
      <c r="G315" s="278">
        <v>392.70000000000005</v>
      </c>
      <c r="H315" s="278">
        <v>416.5</v>
      </c>
      <c r="I315" s="278">
        <v>423.69999999999993</v>
      </c>
      <c r="J315" s="278">
        <v>428.4</v>
      </c>
      <c r="K315" s="276">
        <v>419</v>
      </c>
      <c r="L315" s="276">
        <v>407.1</v>
      </c>
      <c r="M315" s="276">
        <v>22.723890000000001</v>
      </c>
    </row>
    <row r="316" spans="1:13">
      <c r="A316" s="267">
        <v>308</v>
      </c>
      <c r="B316" s="276" t="s">
        <v>142</v>
      </c>
      <c r="C316" s="277">
        <v>7559.75</v>
      </c>
      <c r="D316" s="278">
        <v>7609.5</v>
      </c>
      <c r="E316" s="278">
        <v>7492</v>
      </c>
      <c r="F316" s="278">
        <v>7424.25</v>
      </c>
      <c r="G316" s="278">
        <v>7306.75</v>
      </c>
      <c r="H316" s="278">
        <v>7677.25</v>
      </c>
      <c r="I316" s="278">
        <v>7794.75</v>
      </c>
      <c r="J316" s="278">
        <v>7862.5</v>
      </c>
      <c r="K316" s="276">
        <v>7727</v>
      </c>
      <c r="L316" s="276">
        <v>7541.75</v>
      </c>
      <c r="M316" s="276">
        <v>10.78328</v>
      </c>
    </row>
    <row r="317" spans="1:13">
      <c r="A317" s="267">
        <v>309</v>
      </c>
      <c r="B317" s="276" t="s">
        <v>458</v>
      </c>
      <c r="C317" s="277">
        <v>994</v>
      </c>
      <c r="D317" s="278">
        <v>998.65</v>
      </c>
      <c r="E317" s="278">
        <v>982.34999999999991</v>
      </c>
      <c r="F317" s="278">
        <v>970.69999999999993</v>
      </c>
      <c r="G317" s="278">
        <v>954.39999999999986</v>
      </c>
      <c r="H317" s="278">
        <v>1010.3</v>
      </c>
      <c r="I317" s="278">
        <v>1026.5999999999999</v>
      </c>
      <c r="J317" s="278">
        <v>1038.25</v>
      </c>
      <c r="K317" s="276">
        <v>1014.95</v>
      </c>
      <c r="L317" s="276">
        <v>987</v>
      </c>
      <c r="M317" s="276">
        <v>0.11720999999999999</v>
      </c>
    </row>
    <row r="318" spans="1:13">
      <c r="A318" s="267">
        <v>310</v>
      </c>
      <c r="B318" s="276" t="s">
        <v>143</v>
      </c>
      <c r="C318" s="277">
        <v>588.45000000000005</v>
      </c>
      <c r="D318" s="278">
        <v>586.63333333333333</v>
      </c>
      <c r="E318" s="278">
        <v>581.26666666666665</v>
      </c>
      <c r="F318" s="278">
        <v>574.08333333333337</v>
      </c>
      <c r="G318" s="278">
        <v>568.7166666666667</v>
      </c>
      <c r="H318" s="278">
        <v>593.81666666666661</v>
      </c>
      <c r="I318" s="278">
        <v>599.18333333333317</v>
      </c>
      <c r="J318" s="278">
        <v>606.36666666666656</v>
      </c>
      <c r="K318" s="276">
        <v>592</v>
      </c>
      <c r="L318" s="276">
        <v>579.45000000000005</v>
      </c>
      <c r="M318" s="276">
        <v>18.32076</v>
      </c>
    </row>
    <row r="319" spans="1:13">
      <c r="A319" s="267">
        <v>311</v>
      </c>
      <c r="B319" s="276" t="s">
        <v>472</v>
      </c>
      <c r="C319" s="277">
        <v>1703.25</v>
      </c>
      <c r="D319" s="278">
        <v>1706.3</v>
      </c>
      <c r="E319" s="278">
        <v>1688.6</v>
      </c>
      <c r="F319" s="278">
        <v>1673.95</v>
      </c>
      <c r="G319" s="278">
        <v>1656.25</v>
      </c>
      <c r="H319" s="278">
        <v>1720.9499999999998</v>
      </c>
      <c r="I319" s="278">
        <v>1738.65</v>
      </c>
      <c r="J319" s="278">
        <v>1753.2999999999997</v>
      </c>
      <c r="K319" s="276">
        <v>1724</v>
      </c>
      <c r="L319" s="276">
        <v>1691.65</v>
      </c>
      <c r="M319" s="276">
        <v>1.1343700000000001</v>
      </c>
    </row>
    <row r="320" spans="1:13">
      <c r="A320" s="267">
        <v>312</v>
      </c>
      <c r="B320" s="276" t="s">
        <v>468</v>
      </c>
      <c r="C320" s="277">
        <v>1874.8</v>
      </c>
      <c r="D320" s="278">
        <v>1889.6000000000001</v>
      </c>
      <c r="E320" s="278">
        <v>1855.2000000000003</v>
      </c>
      <c r="F320" s="278">
        <v>1835.6000000000001</v>
      </c>
      <c r="G320" s="278">
        <v>1801.2000000000003</v>
      </c>
      <c r="H320" s="278">
        <v>1909.2000000000003</v>
      </c>
      <c r="I320" s="278">
        <v>1943.6000000000004</v>
      </c>
      <c r="J320" s="278">
        <v>1963.2000000000003</v>
      </c>
      <c r="K320" s="276">
        <v>1924</v>
      </c>
      <c r="L320" s="276">
        <v>1870</v>
      </c>
      <c r="M320" s="276">
        <v>4.1535000000000002</v>
      </c>
    </row>
    <row r="321" spans="1:13">
      <c r="A321" s="267">
        <v>313</v>
      </c>
      <c r="B321" s="276" t="s">
        <v>144</v>
      </c>
      <c r="C321" s="277">
        <v>648.25</v>
      </c>
      <c r="D321" s="278">
        <v>651.9</v>
      </c>
      <c r="E321" s="278">
        <v>640.34999999999991</v>
      </c>
      <c r="F321" s="278">
        <v>632.44999999999993</v>
      </c>
      <c r="G321" s="278">
        <v>620.89999999999986</v>
      </c>
      <c r="H321" s="278">
        <v>659.8</v>
      </c>
      <c r="I321" s="278">
        <v>671.34999999999991</v>
      </c>
      <c r="J321" s="278">
        <v>679.25</v>
      </c>
      <c r="K321" s="276">
        <v>663.45</v>
      </c>
      <c r="L321" s="276">
        <v>644</v>
      </c>
      <c r="M321" s="276">
        <v>29.970179999999999</v>
      </c>
    </row>
    <row r="322" spans="1:13">
      <c r="A322" s="267">
        <v>314</v>
      </c>
      <c r="B322" s="276" t="s">
        <v>145</v>
      </c>
      <c r="C322" s="277">
        <v>1042.7</v>
      </c>
      <c r="D322" s="278">
        <v>1041.75</v>
      </c>
      <c r="E322" s="278">
        <v>1027.05</v>
      </c>
      <c r="F322" s="278">
        <v>1011.3999999999999</v>
      </c>
      <c r="G322" s="278">
        <v>996.69999999999982</v>
      </c>
      <c r="H322" s="278">
        <v>1057.4000000000001</v>
      </c>
      <c r="I322" s="278">
        <v>1072.0999999999999</v>
      </c>
      <c r="J322" s="278">
        <v>1087.7500000000002</v>
      </c>
      <c r="K322" s="276">
        <v>1056.45</v>
      </c>
      <c r="L322" s="276">
        <v>1026.0999999999999</v>
      </c>
      <c r="M322" s="276">
        <v>9.5235500000000002</v>
      </c>
    </row>
    <row r="323" spans="1:13">
      <c r="A323" s="267">
        <v>315</v>
      </c>
      <c r="B323" s="276" t="s">
        <v>465</v>
      </c>
      <c r="C323" s="277">
        <v>205.55</v>
      </c>
      <c r="D323" s="278">
        <v>205.48333333333335</v>
      </c>
      <c r="E323" s="278">
        <v>201.4666666666667</v>
      </c>
      <c r="F323" s="278">
        <v>197.38333333333335</v>
      </c>
      <c r="G323" s="278">
        <v>193.3666666666667</v>
      </c>
      <c r="H323" s="278">
        <v>209.56666666666669</v>
      </c>
      <c r="I323" s="278">
        <v>213.58333333333334</v>
      </c>
      <c r="J323" s="278">
        <v>217.66666666666669</v>
      </c>
      <c r="K323" s="276">
        <v>209.5</v>
      </c>
      <c r="L323" s="276">
        <v>201.4</v>
      </c>
      <c r="M323" s="276">
        <v>0.58826999999999996</v>
      </c>
    </row>
    <row r="324" spans="1:13">
      <c r="A324" s="267">
        <v>316</v>
      </c>
      <c r="B324" s="276" t="s">
        <v>1975</v>
      </c>
      <c r="C324" s="277">
        <v>207.25</v>
      </c>
      <c r="D324" s="278">
        <v>208.4</v>
      </c>
      <c r="E324" s="278">
        <v>204.4</v>
      </c>
      <c r="F324" s="278">
        <v>201.55</v>
      </c>
      <c r="G324" s="278">
        <v>197.55</v>
      </c>
      <c r="H324" s="278">
        <v>211.25</v>
      </c>
      <c r="I324" s="278">
        <v>215.25</v>
      </c>
      <c r="J324" s="278">
        <v>218.1</v>
      </c>
      <c r="K324" s="276">
        <v>212.4</v>
      </c>
      <c r="L324" s="276">
        <v>205.55</v>
      </c>
      <c r="M324" s="276">
        <v>5.2610200000000003</v>
      </c>
    </row>
    <row r="325" spans="1:13">
      <c r="A325" s="267">
        <v>317</v>
      </c>
      <c r="B325" s="276" t="s">
        <v>469</v>
      </c>
      <c r="C325" s="277">
        <v>92.2</v>
      </c>
      <c r="D325" s="278">
        <v>92.066666666666663</v>
      </c>
      <c r="E325" s="278">
        <v>90.133333333333326</v>
      </c>
      <c r="F325" s="278">
        <v>88.066666666666663</v>
      </c>
      <c r="G325" s="278">
        <v>86.133333333333326</v>
      </c>
      <c r="H325" s="278">
        <v>94.133333333333326</v>
      </c>
      <c r="I325" s="278">
        <v>96.066666666666663</v>
      </c>
      <c r="J325" s="278">
        <v>98.133333333333326</v>
      </c>
      <c r="K325" s="276">
        <v>94</v>
      </c>
      <c r="L325" s="276">
        <v>90</v>
      </c>
      <c r="M325" s="276">
        <v>13.1837</v>
      </c>
    </row>
    <row r="326" spans="1:13">
      <c r="A326" s="267">
        <v>318</v>
      </c>
      <c r="B326" s="276" t="s">
        <v>470</v>
      </c>
      <c r="C326" s="277">
        <v>395.9</v>
      </c>
      <c r="D326" s="278">
        <v>391.68333333333334</v>
      </c>
      <c r="E326" s="278">
        <v>385.36666666666667</v>
      </c>
      <c r="F326" s="278">
        <v>374.83333333333331</v>
      </c>
      <c r="G326" s="278">
        <v>368.51666666666665</v>
      </c>
      <c r="H326" s="278">
        <v>402.2166666666667</v>
      </c>
      <c r="I326" s="278">
        <v>408.53333333333342</v>
      </c>
      <c r="J326" s="278">
        <v>419.06666666666672</v>
      </c>
      <c r="K326" s="276">
        <v>398</v>
      </c>
      <c r="L326" s="276">
        <v>381.15</v>
      </c>
      <c r="M326" s="276">
        <v>0.81650999999999996</v>
      </c>
    </row>
    <row r="327" spans="1:13">
      <c r="A327" s="267">
        <v>319</v>
      </c>
      <c r="B327" s="276" t="s">
        <v>146</v>
      </c>
      <c r="C327" s="277">
        <v>1476.1</v>
      </c>
      <c r="D327" s="278">
        <v>1465.6499999999999</v>
      </c>
      <c r="E327" s="278">
        <v>1446.4999999999998</v>
      </c>
      <c r="F327" s="278">
        <v>1416.8999999999999</v>
      </c>
      <c r="G327" s="278">
        <v>1397.7499999999998</v>
      </c>
      <c r="H327" s="278">
        <v>1495.2499999999998</v>
      </c>
      <c r="I327" s="278">
        <v>1514.3999999999999</v>
      </c>
      <c r="J327" s="278">
        <v>1543.9999999999998</v>
      </c>
      <c r="K327" s="276">
        <v>1484.8</v>
      </c>
      <c r="L327" s="276">
        <v>1436.05</v>
      </c>
      <c r="M327" s="276">
        <v>18.369800000000001</v>
      </c>
    </row>
    <row r="328" spans="1:13">
      <c r="A328" s="267">
        <v>320</v>
      </c>
      <c r="B328" s="276" t="s">
        <v>459</v>
      </c>
      <c r="C328" s="277">
        <v>24.2</v>
      </c>
      <c r="D328" s="278">
        <v>24.516666666666666</v>
      </c>
      <c r="E328" s="278">
        <v>23.583333333333332</v>
      </c>
      <c r="F328" s="278">
        <v>22.966666666666665</v>
      </c>
      <c r="G328" s="278">
        <v>22.033333333333331</v>
      </c>
      <c r="H328" s="278">
        <v>25.133333333333333</v>
      </c>
      <c r="I328" s="278">
        <v>26.06666666666667</v>
      </c>
      <c r="J328" s="278">
        <v>26.683333333333334</v>
      </c>
      <c r="K328" s="276">
        <v>25.45</v>
      </c>
      <c r="L328" s="276">
        <v>23.9</v>
      </c>
      <c r="M328" s="276">
        <v>24.58295</v>
      </c>
    </row>
    <row r="329" spans="1:13">
      <c r="A329" s="267">
        <v>321</v>
      </c>
      <c r="B329" s="276" t="s">
        <v>460</v>
      </c>
      <c r="C329" s="277">
        <v>144.1</v>
      </c>
      <c r="D329" s="278">
        <v>144.83333333333334</v>
      </c>
      <c r="E329" s="278">
        <v>141.51666666666668</v>
      </c>
      <c r="F329" s="278">
        <v>138.93333333333334</v>
      </c>
      <c r="G329" s="278">
        <v>135.61666666666667</v>
      </c>
      <c r="H329" s="278">
        <v>147.41666666666669</v>
      </c>
      <c r="I329" s="278">
        <v>150.73333333333335</v>
      </c>
      <c r="J329" s="278">
        <v>153.31666666666669</v>
      </c>
      <c r="K329" s="276">
        <v>148.15</v>
      </c>
      <c r="L329" s="276">
        <v>142.25</v>
      </c>
      <c r="M329" s="276">
        <v>3.2292000000000001</v>
      </c>
    </row>
    <row r="330" spans="1:13">
      <c r="A330" s="267">
        <v>322</v>
      </c>
      <c r="B330" s="276" t="s">
        <v>147</v>
      </c>
      <c r="C330" s="277">
        <v>157.25</v>
      </c>
      <c r="D330" s="278">
        <v>156.51666666666668</v>
      </c>
      <c r="E330" s="278">
        <v>153.73333333333335</v>
      </c>
      <c r="F330" s="278">
        <v>150.21666666666667</v>
      </c>
      <c r="G330" s="278">
        <v>147.43333333333334</v>
      </c>
      <c r="H330" s="278">
        <v>160.03333333333336</v>
      </c>
      <c r="I330" s="278">
        <v>162.81666666666672</v>
      </c>
      <c r="J330" s="278">
        <v>166.33333333333337</v>
      </c>
      <c r="K330" s="276">
        <v>159.30000000000001</v>
      </c>
      <c r="L330" s="276">
        <v>153</v>
      </c>
      <c r="M330" s="276">
        <v>103.68141</v>
      </c>
    </row>
    <row r="331" spans="1:13">
      <c r="A331" s="267">
        <v>323</v>
      </c>
      <c r="B331" s="276" t="s">
        <v>471</v>
      </c>
      <c r="C331" s="277">
        <v>630.25</v>
      </c>
      <c r="D331" s="278">
        <v>631.31666666666672</v>
      </c>
      <c r="E331" s="278">
        <v>623.93333333333339</v>
      </c>
      <c r="F331" s="278">
        <v>617.61666666666667</v>
      </c>
      <c r="G331" s="278">
        <v>610.23333333333335</v>
      </c>
      <c r="H331" s="278">
        <v>637.63333333333344</v>
      </c>
      <c r="I331" s="278">
        <v>645.01666666666688</v>
      </c>
      <c r="J331" s="278">
        <v>651.33333333333348</v>
      </c>
      <c r="K331" s="276">
        <v>638.70000000000005</v>
      </c>
      <c r="L331" s="276">
        <v>625</v>
      </c>
      <c r="M331" s="276">
        <v>1.3939999999999999</v>
      </c>
    </row>
    <row r="332" spans="1:13">
      <c r="A332" s="267">
        <v>324</v>
      </c>
      <c r="B332" s="276" t="s">
        <v>268</v>
      </c>
      <c r="C332" s="277">
        <v>1372.9</v>
      </c>
      <c r="D332" s="278">
        <v>1371</v>
      </c>
      <c r="E332" s="278">
        <v>1344</v>
      </c>
      <c r="F332" s="278">
        <v>1315.1</v>
      </c>
      <c r="G332" s="278">
        <v>1288.0999999999999</v>
      </c>
      <c r="H332" s="278">
        <v>1399.9</v>
      </c>
      <c r="I332" s="278">
        <v>1426.9</v>
      </c>
      <c r="J332" s="278">
        <v>1455.8000000000002</v>
      </c>
      <c r="K332" s="276">
        <v>1398</v>
      </c>
      <c r="L332" s="276">
        <v>1342.1</v>
      </c>
      <c r="M332" s="276">
        <v>7.0853299999999999</v>
      </c>
    </row>
    <row r="333" spans="1:13">
      <c r="A333" s="267">
        <v>325</v>
      </c>
      <c r="B333" s="276" t="s">
        <v>148</v>
      </c>
      <c r="C333" s="277">
        <v>77571.55</v>
      </c>
      <c r="D333" s="278">
        <v>77537.183333333334</v>
      </c>
      <c r="E333" s="278">
        <v>76884.366666666669</v>
      </c>
      <c r="F333" s="278">
        <v>76197.183333333334</v>
      </c>
      <c r="G333" s="278">
        <v>75544.366666666669</v>
      </c>
      <c r="H333" s="278">
        <v>78224.366666666669</v>
      </c>
      <c r="I333" s="278">
        <v>78877.183333333349</v>
      </c>
      <c r="J333" s="278">
        <v>79564.366666666669</v>
      </c>
      <c r="K333" s="276">
        <v>78190</v>
      </c>
      <c r="L333" s="276">
        <v>76850</v>
      </c>
      <c r="M333" s="276">
        <v>0.34068999999999999</v>
      </c>
    </row>
    <row r="334" spans="1:13">
      <c r="A334" s="267">
        <v>326</v>
      </c>
      <c r="B334" s="276" t="s">
        <v>267</v>
      </c>
      <c r="C334" s="277">
        <v>34.950000000000003</v>
      </c>
      <c r="D334" s="278">
        <v>35.300000000000004</v>
      </c>
      <c r="E334" s="278">
        <v>34.350000000000009</v>
      </c>
      <c r="F334" s="278">
        <v>33.750000000000007</v>
      </c>
      <c r="G334" s="278">
        <v>32.800000000000011</v>
      </c>
      <c r="H334" s="278">
        <v>35.900000000000006</v>
      </c>
      <c r="I334" s="278">
        <v>36.850000000000009</v>
      </c>
      <c r="J334" s="278">
        <v>37.450000000000003</v>
      </c>
      <c r="K334" s="276">
        <v>36.25</v>
      </c>
      <c r="L334" s="276">
        <v>34.700000000000003</v>
      </c>
      <c r="M334" s="276">
        <v>23.239319999999999</v>
      </c>
    </row>
    <row r="335" spans="1:13">
      <c r="A335" s="267">
        <v>327</v>
      </c>
      <c r="B335" s="276" t="s">
        <v>149</v>
      </c>
      <c r="C335" s="277">
        <v>1210.8499999999999</v>
      </c>
      <c r="D335" s="278">
        <v>1213.2166666666665</v>
      </c>
      <c r="E335" s="278">
        <v>1198.133333333333</v>
      </c>
      <c r="F335" s="278">
        <v>1185.4166666666665</v>
      </c>
      <c r="G335" s="278">
        <v>1170.333333333333</v>
      </c>
      <c r="H335" s="278">
        <v>1225.9333333333329</v>
      </c>
      <c r="I335" s="278">
        <v>1241.0166666666664</v>
      </c>
      <c r="J335" s="278">
        <v>1253.7333333333329</v>
      </c>
      <c r="K335" s="276">
        <v>1228.3</v>
      </c>
      <c r="L335" s="276">
        <v>1200.5</v>
      </c>
      <c r="M335" s="276">
        <v>9.2754700000000003</v>
      </c>
    </row>
    <row r="336" spans="1:13">
      <c r="A336" s="267">
        <v>328</v>
      </c>
      <c r="B336" s="276" t="s">
        <v>3161</v>
      </c>
      <c r="C336" s="277">
        <v>306.89999999999998</v>
      </c>
      <c r="D336" s="278">
        <v>309.21666666666664</v>
      </c>
      <c r="E336" s="278">
        <v>302.43333333333328</v>
      </c>
      <c r="F336" s="278">
        <v>297.96666666666664</v>
      </c>
      <c r="G336" s="278">
        <v>291.18333333333328</v>
      </c>
      <c r="H336" s="278">
        <v>313.68333333333328</v>
      </c>
      <c r="I336" s="278">
        <v>320.4666666666667</v>
      </c>
      <c r="J336" s="278">
        <v>324.93333333333328</v>
      </c>
      <c r="K336" s="276">
        <v>316</v>
      </c>
      <c r="L336" s="276">
        <v>304.75</v>
      </c>
      <c r="M336" s="276">
        <v>6.7218799999999996</v>
      </c>
    </row>
    <row r="337" spans="1:13">
      <c r="A337" s="267">
        <v>329</v>
      </c>
      <c r="B337" s="276" t="s">
        <v>269</v>
      </c>
      <c r="C337" s="277">
        <v>947.5</v>
      </c>
      <c r="D337" s="278">
        <v>944.83333333333337</v>
      </c>
      <c r="E337" s="278">
        <v>936.66666666666674</v>
      </c>
      <c r="F337" s="278">
        <v>925.83333333333337</v>
      </c>
      <c r="G337" s="278">
        <v>917.66666666666674</v>
      </c>
      <c r="H337" s="278">
        <v>955.66666666666674</v>
      </c>
      <c r="I337" s="278">
        <v>963.83333333333348</v>
      </c>
      <c r="J337" s="278">
        <v>974.66666666666674</v>
      </c>
      <c r="K337" s="276">
        <v>953</v>
      </c>
      <c r="L337" s="276">
        <v>934</v>
      </c>
      <c r="M337" s="276">
        <v>1.93686</v>
      </c>
    </row>
    <row r="338" spans="1:13">
      <c r="A338" s="267">
        <v>330</v>
      </c>
      <c r="B338" s="276" t="s">
        <v>150</v>
      </c>
      <c r="C338" s="277">
        <v>43.7</v>
      </c>
      <c r="D338" s="278">
        <v>43.25</v>
      </c>
      <c r="E338" s="278">
        <v>42.55</v>
      </c>
      <c r="F338" s="278">
        <v>41.4</v>
      </c>
      <c r="G338" s="278">
        <v>40.699999999999996</v>
      </c>
      <c r="H338" s="278">
        <v>44.4</v>
      </c>
      <c r="I338" s="278">
        <v>45.1</v>
      </c>
      <c r="J338" s="278">
        <v>46.25</v>
      </c>
      <c r="K338" s="276">
        <v>43.95</v>
      </c>
      <c r="L338" s="276">
        <v>42.1</v>
      </c>
      <c r="M338" s="276">
        <v>205.12034</v>
      </c>
    </row>
    <row r="339" spans="1:13">
      <c r="A339" s="267">
        <v>331</v>
      </c>
      <c r="B339" s="276" t="s">
        <v>261</v>
      </c>
      <c r="C339" s="277">
        <v>4644.25</v>
      </c>
      <c r="D339" s="278">
        <v>4624.833333333333</v>
      </c>
      <c r="E339" s="278">
        <v>4577.0666666666657</v>
      </c>
      <c r="F339" s="278">
        <v>4509.8833333333323</v>
      </c>
      <c r="G339" s="278">
        <v>4462.116666666665</v>
      </c>
      <c r="H339" s="278">
        <v>4692.0166666666664</v>
      </c>
      <c r="I339" s="278">
        <v>4739.7833333333347</v>
      </c>
      <c r="J339" s="278">
        <v>4806.9666666666672</v>
      </c>
      <c r="K339" s="276">
        <v>4672.6000000000004</v>
      </c>
      <c r="L339" s="276">
        <v>4557.6499999999996</v>
      </c>
      <c r="M339" s="276">
        <v>4.7880599999999998</v>
      </c>
    </row>
    <row r="340" spans="1:13">
      <c r="A340" s="267">
        <v>332</v>
      </c>
      <c r="B340" s="276" t="s">
        <v>478</v>
      </c>
      <c r="C340" s="277">
        <v>2621.1999999999998</v>
      </c>
      <c r="D340" s="278">
        <v>2591.6</v>
      </c>
      <c r="E340" s="278">
        <v>2557.1999999999998</v>
      </c>
      <c r="F340" s="278">
        <v>2493.1999999999998</v>
      </c>
      <c r="G340" s="278">
        <v>2458.7999999999997</v>
      </c>
      <c r="H340" s="278">
        <v>2655.6</v>
      </c>
      <c r="I340" s="278">
        <v>2690.0000000000005</v>
      </c>
      <c r="J340" s="278">
        <v>2754</v>
      </c>
      <c r="K340" s="276">
        <v>2626</v>
      </c>
      <c r="L340" s="276">
        <v>2527.6</v>
      </c>
      <c r="M340" s="276">
        <v>1.2853600000000001</v>
      </c>
    </row>
    <row r="341" spans="1:13">
      <c r="A341" s="267">
        <v>333</v>
      </c>
      <c r="B341" s="276" t="s">
        <v>151</v>
      </c>
      <c r="C341" s="277">
        <v>30.4</v>
      </c>
      <c r="D341" s="278">
        <v>30.383333333333336</v>
      </c>
      <c r="E341" s="278">
        <v>29.766666666666673</v>
      </c>
      <c r="F341" s="278">
        <v>29.133333333333336</v>
      </c>
      <c r="G341" s="278">
        <v>28.516666666666673</v>
      </c>
      <c r="H341" s="278">
        <v>31.016666666666673</v>
      </c>
      <c r="I341" s="278">
        <v>31.63333333333334</v>
      </c>
      <c r="J341" s="278">
        <v>32.266666666666673</v>
      </c>
      <c r="K341" s="276">
        <v>31</v>
      </c>
      <c r="L341" s="276">
        <v>29.75</v>
      </c>
      <c r="M341" s="276">
        <v>149.18319</v>
      </c>
    </row>
    <row r="342" spans="1:13">
      <c r="A342" s="267">
        <v>334</v>
      </c>
      <c r="B342" s="276" t="s">
        <v>477</v>
      </c>
      <c r="C342" s="277">
        <v>58.05</v>
      </c>
      <c r="D342" s="278">
        <v>57.883333333333333</v>
      </c>
      <c r="E342" s="278">
        <v>56.666666666666664</v>
      </c>
      <c r="F342" s="278">
        <v>55.283333333333331</v>
      </c>
      <c r="G342" s="278">
        <v>54.066666666666663</v>
      </c>
      <c r="H342" s="278">
        <v>59.266666666666666</v>
      </c>
      <c r="I342" s="278">
        <v>60.483333333333334</v>
      </c>
      <c r="J342" s="278">
        <v>61.866666666666667</v>
      </c>
      <c r="K342" s="276">
        <v>59.1</v>
      </c>
      <c r="L342" s="276">
        <v>56.5</v>
      </c>
      <c r="M342" s="276">
        <v>6.4475800000000003</v>
      </c>
    </row>
    <row r="343" spans="1:13">
      <c r="A343" s="267">
        <v>335</v>
      </c>
      <c r="B343" s="276" t="s">
        <v>152</v>
      </c>
      <c r="C343" s="277">
        <v>56.5</v>
      </c>
      <c r="D343" s="278">
        <v>56.716666666666661</v>
      </c>
      <c r="E343" s="278">
        <v>55.833333333333321</v>
      </c>
      <c r="F343" s="278">
        <v>55.166666666666657</v>
      </c>
      <c r="G343" s="278">
        <v>54.283333333333317</v>
      </c>
      <c r="H343" s="278">
        <v>57.383333333333326</v>
      </c>
      <c r="I343" s="278">
        <v>58.266666666666666</v>
      </c>
      <c r="J343" s="278">
        <v>58.93333333333333</v>
      </c>
      <c r="K343" s="276">
        <v>57.6</v>
      </c>
      <c r="L343" s="276">
        <v>56.05</v>
      </c>
      <c r="M343" s="276">
        <v>55.15972</v>
      </c>
    </row>
    <row r="344" spans="1:13">
      <c r="A344" s="267">
        <v>336</v>
      </c>
      <c r="B344" s="276" t="s">
        <v>473</v>
      </c>
      <c r="C344" s="277">
        <v>540.6</v>
      </c>
      <c r="D344" s="278">
        <v>540.38333333333333</v>
      </c>
      <c r="E344" s="278">
        <v>534.06666666666661</v>
      </c>
      <c r="F344" s="278">
        <v>527.5333333333333</v>
      </c>
      <c r="G344" s="278">
        <v>521.21666666666658</v>
      </c>
      <c r="H344" s="278">
        <v>546.91666666666663</v>
      </c>
      <c r="I344" s="278">
        <v>553.23333333333346</v>
      </c>
      <c r="J344" s="278">
        <v>559.76666666666665</v>
      </c>
      <c r="K344" s="276">
        <v>546.70000000000005</v>
      </c>
      <c r="L344" s="276">
        <v>533.85</v>
      </c>
      <c r="M344" s="276">
        <v>0.72789999999999999</v>
      </c>
    </row>
    <row r="345" spans="1:13">
      <c r="A345" s="267">
        <v>337</v>
      </c>
      <c r="B345" s="276" t="s">
        <v>153</v>
      </c>
      <c r="C345" s="277">
        <v>18362.75</v>
      </c>
      <c r="D345" s="278">
        <v>18373.25</v>
      </c>
      <c r="E345" s="278">
        <v>18147.5</v>
      </c>
      <c r="F345" s="278">
        <v>17932.25</v>
      </c>
      <c r="G345" s="278">
        <v>17706.5</v>
      </c>
      <c r="H345" s="278">
        <v>18588.5</v>
      </c>
      <c r="I345" s="278">
        <v>18814.25</v>
      </c>
      <c r="J345" s="278">
        <v>19029.5</v>
      </c>
      <c r="K345" s="276">
        <v>18599</v>
      </c>
      <c r="L345" s="276">
        <v>18158</v>
      </c>
      <c r="M345" s="276">
        <v>2.4979</v>
      </c>
    </row>
    <row r="346" spans="1:13">
      <c r="A346" s="267">
        <v>338</v>
      </c>
      <c r="B346" s="276" t="s">
        <v>476</v>
      </c>
      <c r="C346" s="277">
        <v>38.9</v>
      </c>
      <c r="D346" s="278">
        <v>38.866666666666667</v>
      </c>
      <c r="E346" s="278">
        <v>38.033333333333331</v>
      </c>
      <c r="F346" s="278">
        <v>37.166666666666664</v>
      </c>
      <c r="G346" s="278">
        <v>36.333333333333329</v>
      </c>
      <c r="H346" s="278">
        <v>39.733333333333334</v>
      </c>
      <c r="I346" s="278">
        <v>40.566666666666663</v>
      </c>
      <c r="J346" s="278">
        <v>41.433333333333337</v>
      </c>
      <c r="K346" s="276">
        <v>39.700000000000003</v>
      </c>
      <c r="L346" s="276">
        <v>38</v>
      </c>
      <c r="M346" s="276">
        <v>14.048019999999999</v>
      </c>
    </row>
    <row r="347" spans="1:13">
      <c r="A347" s="267">
        <v>339</v>
      </c>
      <c r="B347" s="276" t="s">
        <v>475</v>
      </c>
      <c r="C347" s="277">
        <v>418.2</v>
      </c>
      <c r="D347" s="278">
        <v>417.95</v>
      </c>
      <c r="E347" s="278">
        <v>409.95</v>
      </c>
      <c r="F347" s="278">
        <v>401.7</v>
      </c>
      <c r="G347" s="278">
        <v>393.7</v>
      </c>
      <c r="H347" s="278">
        <v>426.2</v>
      </c>
      <c r="I347" s="278">
        <v>434.2</v>
      </c>
      <c r="J347" s="278">
        <v>442.45</v>
      </c>
      <c r="K347" s="276">
        <v>425.95</v>
      </c>
      <c r="L347" s="276">
        <v>409.7</v>
      </c>
      <c r="M347" s="276">
        <v>1.6801299999999999</v>
      </c>
    </row>
    <row r="348" spans="1:13">
      <c r="A348" s="267">
        <v>340</v>
      </c>
      <c r="B348" s="276" t="s">
        <v>270</v>
      </c>
      <c r="C348" s="277">
        <v>22.6</v>
      </c>
      <c r="D348" s="278">
        <v>22.75</v>
      </c>
      <c r="E348" s="278">
        <v>22.35</v>
      </c>
      <c r="F348" s="278">
        <v>22.1</v>
      </c>
      <c r="G348" s="278">
        <v>21.700000000000003</v>
      </c>
      <c r="H348" s="278">
        <v>23</v>
      </c>
      <c r="I348" s="278">
        <v>23.4</v>
      </c>
      <c r="J348" s="278">
        <v>23.65</v>
      </c>
      <c r="K348" s="276">
        <v>23.15</v>
      </c>
      <c r="L348" s="276">
        <v>22.5</v>
      </c>
      <c r="M348" s="276">
        <v>97.620829999999998</v>
      </c>
    </row>
    <row r="349" spans="1:13">
      <c r="A349" s="267">
        <v>341</v>
      </c>
      <c r="B349" s="276" t="s">
        <v>283</v>
      </c>
      <c r="C349" s="277">
        <v>133.15</v>
      </c>
      <c r="D349" s="278">
        <v>131.71666666666667</v>
      </c>
      <c r="E349" s="278">
        <v>129.43333333333334</v>
      </c>
      <c r="F349" s="278">
        <v>125.71666666666667</v>
      </c>
      <c r="G349" s="278">
        <v>123.43333333333334</v>
      </c>
      <c r="H349" s="278">
        <v>135.43333333333334</v>
      </c>
      <c r="I349" s="278">
        <v>137.7166666666667</v>
      </c>
      <c r="J349" s="278">
        <v>141.43333333333334</v>
      </c>
      <c r="K349" s="276">
        <v>134</v>
      </c>
      <c r="L349" s="276">
        <v>128</v>
      </c>
      <c r="M349" s="276">
        <v>5.7575900000000004</v>
      </c>
    </row>
    <row r="350" spans="1:13">
      <c r="A350" s="267">
        <v>342</v>
      </c>
      <c r="B350" s="276" t="s">
        <v>479</v>
      </c>
      <c r="C350" s="277">
        <v>1434.2</v>
      </c>
      <c r="D350" s="278">
        <v>1432.7333333333336</v>
      </c>
      <c r="E350" s="278">
        <v>1412.3666666666672</v>
      </c>
      <c r="F350" s="278">
        <v>1390.5333333333338</v>
      </c>
      <c r="G350" s="278">
        <v>1370.1666666666674</v>
      </c>
      <c r="H350" s="278">
        <v>1454.5666666666671</v>
      </c>
      <c r="I350" s="278">
        <v>1474.9333333333334</v>
      </c>
      <c r="J350" s="278">
        <v>1496.7666666666669</v>
      </c>
      <c r="K350" s="276">
        <v>1453.1</v>
      </c>
      <c r="L350" s="276">
        <v>1410.9</v>
      </c>
      <c r="M350" s="276">
        <v>0.17963000000000001</v>
      </c>
    </row>
    <row r="351" spans="1:13">
      <c r="A351" s="267">
        <v>343</v>
      </c>
      <c r="B351" s="276" t="s">
        <v>474</v>
      </c>
      <c r="C351" s="277">
        <v>55.45</v>
      </c>
      <c r="D351" s="278">
        <v>55.816666666666663</v>
      </c>
      <c r="E351" s="278">
        <v>54.483333333333327</v>
      </c>
      <c r="F351" s="278">
        <v>53.516666666666666</v>
      </c>
      <c r="G351" s="278">
        <v>52.18333333333333</v>
      </c>
      <c r="H351" s="278">
        <v>56.783333333333324</v>
      </c>
      <c r="I351" s="278">
        <v>58.116666666666667</v>
      </c>
      <c r="J351" s="278">
        <v>59.083333333333321</v>
      </c>
      <c r="K351" s="276">
        <v>57.15</v>
      </c>
      <c r="L351" s="276">
        <v>54.85</v>
      </c>
      <c r="M351" s="276">
        <v>9.5482099999999992</v>
      </c>
    </row>
    <row r="352" spans="1:13">
      <c r="A352" s="267">
        <v>344</v>
      </c>
      <c r="B352" s="276" t="s">
        <v>155</v>
      </c>
      <c r="C352" s="277">
        <v>115.7</v>
      </c>
      <c r="D352" s="278">
        <v>115.05</v>
      </c>
      <c r="E352" s="278">
        <v>113.89999999999999</v>
      </c>
      <c r="F352" s="278">
        <v>112.1</v>
      </c>
      <c r="G352" s="278">
        <v>110.94999999999999</v>
      </c>
      <c r="H352" s="278">
        <v>116.85</v>
      </c>
      <c r="I352" s="278">
        <v>118</v>
      </c>
      <c r="J352" s="278">
        <v>119.8</v>
      </c>
      <c r="K352" s="276">
        <v>116.2</v>
      </c>
      <c r="L352" s="276">
        <v>113.25</v>
      </c>
      <c r="M352" s="276">
        <v>89.180899999999994</v>
      </c>
    </row>
    <row r="353" spans="1:13">
      <c r="A353" s="267">
        <v>345</v>
      </c>
      <c r="B353" s="276" t="s">
        <v>156</v>
      </c>
      <c r="C353" s="277">
        <v>103.75</v>
      </c>
      <c r="D353" s="278">
        <v>103.8</v>
      </c>
      <c r="E353" s="278">
        <v>102.8</v>
      </c>
      <c r="F353" s="278">
        <v>101.85</v>
      </c>
      <c r="G353" s="278">
        <v>100.85</v>
      </c>
      <c r="H353" s="278">
        <v>104.75</v>
      </c>
      <c r="I353" s="278">
        <v>105.75</v>
      </c>
      <c r="J353" s="278">
        <v>106.7</v>
      </c>
      <c r="K353" s="276">
        <v>104.8</v>
      </c>
      <c r="L353" s="276">
        <v>102.85</v>
      </c>
      <c r="M353" s="276">
        <v>335.96568000000002</v>
      </c>
    </row>
    <row r="354" spans="1:13">
      <c r="A354" s="267">
        <v>346</v>
      </c>
      <c r="B354" s="276" t="s">
        <v>271</v>
      </c>
      <c r="C354" s="277">
        <v>541.35</v>
      </c>
      <c r="D354" s="278">
        <v>543.23333333333323</v>
      </c>
      <c r="E354" s="278">
        <v>530.46666666666647</v>
      </c>
      <c r="F354" s="278">
        <v>519.58333333333326</v>
      </c>
      <c r="G354" s="278">
        <v>506.81666666666649</v>
      </c>
      <c r="H354" s="278">
        <v>554.11666666666645</v>
      </c>
      <c r="I354" s="278">
        <v>566.8833333333331</v>
      </c>
      <c r="J354" s="278">
        <v>577.76666666666642</v>
      </c>
      <c r="K354" s="276">
        <v>556</v>
      </c>
      <c r="L354" s="276">
        <v>532.35</v>
      </c>
      <c r="M354" s="276">
        <v>8.2784899999999997</v>
      </c>
    </row>
    <row r="355" spans="1:13">
      <c r="A355" s="267">
        <v>347</v>
      </c>
      <c r="B355" s="276" t="s">
        <v>272</v>
      </c>
      <c r="C355" s="277">
        <v>3167.6</v>
      </c>
      <c r="D355" s="278">
        <v>3155.4500000000003</v>
      </c>
      <c r="E355" s="278">
        <v>3118.5500000000006</v>
      </c>
      <c r="F355" s="278">
        <v>3069.5000000000005</v>
      </c>
      <c r="G355" s="278">
        <v>3032.6000000000008</v>
      </c>
      <c r="H355" s="278">
        <v>3204.5000000000005</v>
      </c>
      <c r="I355" s="278">
        <v>3241.4</v>
      </c>
      <c r="J355" s="278">
        <v>3290.4500000000003</v>
      </c>
      <c r="K355" s="276">
        <v>3192.35</v>
      </c>
      <c r="L355" s="276">
        <v>3106.4</v>
      </c>
      <c r="M355" s="276">
        <v>1.1415500000000001</v>
      </c>
    </row>
    <row r="356" spans="1:13">
      <c r="A356" s="267">
        <v>348</v>
      </c>
      <c r="B356" s="276" t="s">
        <v>157</v>
      </c>
      <c r="C356" s="277">
        <v>109.15</v>
      </c>
      <c r="D356" s="278">
        <v>110.53333333333335</v>
      </c>
      <c r="E356" s="278">
        <v>106.66666666666669</v>
      </c>
      <c r="F356" s="278">
        <v>104.18333333333334</v>
      </c>
      <c r="G356" s="278">
        <v>100.31666666666668</v>
      </c>
      <c r="H356" s="278">
        <v>113.01666666666669</v>
      </c>
      <c r="I356" s="278">
        <v>116.88333333333334</v>
      </c>
      <c r="J356" s="278">
        <v>119.3666666666667</v>
      </c>
      <c r="K356" s="276">
        <v>114.4</v>
      </c>
      <c r="L356" s="276">
        <v>108.05</v>
      </c>
      <c r="M356" s="276">
        <v>24.4053</v>
      </c>
    </row>
    <row r="357" spans="1:13">
      <c r="A357" s="267">
        <v>349</v>
      </c>
      <c r="B357" s="276" t="s">
        <v>480</v>
      </c>
      <c r="C357" s="277">
        <v>84.35</v>
      </c>
      <c r="D357" s="278">
        <v>85.05</v>
      </c>
      <c r="E357" s="278">
        <v>83.3</v>
      </c>
      <c r="F357" s="278">
        <v>82.25</v>
      </c>
      <c r="G357" s="278">
        <v>80.5</v>
      </c>
      <c r="H357" s="278">
        <v>86.1</v>
      </c>
      <c r="I357" s="278">
        <v>87.85</v>
      </c>
      <c r="J357" s="278">
        <v>88.899999999999991</v>
      </c>
      <c r="K357" s="276">
        <v>86.8</v>
      </c>
      <c r="L357" s="276">
        <v>84</v>
      </c>
      <c r="M357" s="276">
        <v>0.63109000000000004</v>
      </c>
    </row>
    <row r="358" spans="1:13">
      <c r="A358" s="267">
        <v>350</v>
      </c>
      <c r="B358" s="276" t="s">
        <v>158</v>
      </c>
      <c r="C358" s="277">
        <v>99</v>
      </c>
      <c r="D358" s="278">
        <v>99.816666666666677</v>
      </c>
      <c r="E358" s="278">
        <v>97.333333333333357</v>
      </c>
      <c r="F358" s="278">
        <v>95.666666666666686</v>
      </c>
      <c r="G358" s="278">
        <v>93.183333333333366</v>
      </c>
      <c r="H358" s="278">
        <v>101.48333333333335</v>
      </c>
      <c r="I358" s="278">
        <v>103.96666666666667</v>
      </c>
      <c r="J358" s="278">
        <v>105.63333333333334</v>
      </c>
      <c r="K358" s="276">
        <v>102.3</v>
      </c>
      <c r="L358" s="276">
        <v>98.15</v>
      </c>
      <c r="M358" s="276">
        <v>364.80527000000001</v>
      </c>
    </row>
    <row r="359" spans="1:13">
      <c r="A359" s="267">
        <v>351</v>
      </c>
      <c r="B359" s="276" t="s">
        <v>481</v>
      </c>
      <c r="C359" s="277">
        <v>86.4</v>
      </c>
      <c r="D359" s="278">
        <v>86.216666666666654</v>
      </c>
      <c r="E359" s="278">
        <v>83.183333333333309</v>
      </c>
      <c r="F359" s="278">
        <v>79.966666666666654</v>
      </c>
      <c r="G359" s="278">
        <v>76.933333333333309</v>
      </c>
      <c r="H359" s="278">
        <v>89.433333333333309</v>
      </c>
      <c r="I359" s="278">
        <v>92.46666666666664</v>
      </c>
      <c r="J359" s="278">
        <v>95.683333333333309</v>
      </c>
      <c r="K359" s="276">
        <v>89.25</v>
      </c>
      <c r="L359" s="276">
        <v>83</v>
      </c>
      <c r="M359" s="276">
        <v>46.530549999999998</v>
      </c>
    </row>
    <row r="360" spans="1:13">
      <c r="A360" s="267">
        <v>352</v>
      </c>
      <c r="B360" s="276" t="s">
        <v>482</v>
      </c>
      <c r="C360" s="277">
        <v>230.5</v>
      </c>
      <c r="D360" s="278">
        <v>229.7833333333333</v>
      </c>
      <c r="E360" s="278">
        <v>225.9166666666666</v>
      </c>
      <c r="F360" s="278">
        <v>221.33333333333329</v>
      </c>
      <c r="G360" s="278">
        <v>217.46666666666658</v>
      </c>
      <c r="H360" s="278">
        <v>234.36666666666662</v>
      </c>
      <c r="I360" s="278">
        <v>238.23333333333329</v>
      </c>
      <c r="J360" s="278">
        <v>242.81666666666663</v>
      </c>
      <c r="K360" s="276">
        <v>233.65</v>
      </c>
      <c r="L360" s="276">
        <v>225.2</v>
      </c>
      <c r="M360" s="276">
        <v>1.5364100000000001</v>
      </c>
    </row>
    <row r="361" spans="1:13">
      <c r="A361" s="267">
        <v>353</v>
      </c>
      <c r="B361" s="276" t="s">
        <v>483</v>
      </c>
      <c r="C361" s="277">
        <v>225.1</v>
      </c>
      <c r="D361" s="278">
        <v>225.2166666666667</v>
      </c>
      <c r="E361" s="278">
        <v>222.43333333333339</v>
      </c>
      <c r="F361" s="278">
        <v>219.76666666666671</v>
      </c>
      <c r="G361" s="278">
        <v>216.98333333333341</v>
      </c>
      <c r="H361" s="278">
        <v>227.88333333333338</v>
      </c>
      <c r="I361" s="278">
        <v>230.66666666666669</v>
      </c>
      <c r="J361" s="278">
        <v>233.33333333333337</v>
      </c>
      <c r="K361" s="276">
        <v>228</v>
      </c>
      <c r="L361" s="276">
        <v>222.55</v>
      </c>
      <c r="M361" s="276">
        <v>0.18029999999999999</v>
      </c>
    </row>
    <row r="362" spans="1:13">
      <c r="A362" s="267">
        <v>354</v>
      </c>
      <c r="B362" s="276" t="s">
        <v>159</v>
      </c>
      <c r="C362" s="277">
        <v>28217.5</v>
      </c>
      <c r="D362" s="278">
        <v>27858.183333333334</v>
      </c>
      <c r="E362" s="278">
        <v>27316.366666666669</v>
      </c>
      <c r="F362" s="278">
        <v>26415.233333333334</v>
      </c>
      <c r="G362" s="278">
        <v>25873.416666666668</v>
      </c>
      <c r="H362" s="278">
        <v>28759.316666666669</v>
      </c>
      <c r="I362" s="278">
        <v>29301.133333333335</v>
      </c>
      <c r="J362" s="278">
        <v>30202.26666666667</v>
      </c>
      <c r="K362" s="276">
        <v>28400</v>
      </c>
      <c r="L362" s="276">
        <v>26957.05</v>
      </c>
      <c r="M362" s="276">
        <v>2.3275800000000002</v>
      </c>
    </row>
    <row r="363" spans="1:13">
      <c r="A363" s="267">
        <v>355</v>
      </c>
      <c r="B363" s="276" t="s">
        <v>160</v>
      </c>
      <c r="C363" s="277">
        <v>1445.15</v>
      </c>
      <c r="D363" s="278">
        <v>1442.05</v>
      </c>
      <c r="E363" s="278">
        <v>1421.1</v>
      </c>
      <c r="F363" s="278">
        <v>1397.05</v>
      </c>
      <c r="G363" s="278">
        <v>1376.1</v>
      </c>
      <c r="H363" s="278">
        <v>1466.1</v>
      </c>
      <c r="I363" s="278">
        <v>1487.0500000000002</v>
      </c>
      <c r="J363" s="278">
        <v>1511.1</v>
      </c>
      <c r="K363" s="276">
        <v>1463</v>
      </c>
      <c r="L363" s="276">
        <v>1418</v>
      </c>
      <c r="M363" s="276">
        <v>12.599909999999999</v>
      </c>
    </row>
    <row r="364" spans="1:13">
      <c r="A364" s="267">
        <v>356</v>
      </c>
      <c r="B364" s="276" t="s">
        <v>488</v>
      </c>
      <c r="C364" s="277">
        <v>1306.45</v>
      </c>
      <c r="D364" s="278">
        <v>1313.8333333333333</v>
      </c>
      <c r="E364" s="278">
        <v>1284.6666666666665</v>
      </c>
      <c r="F364" s="278">
        <v>1262.8833333333332</v>
      </c>
      <c r="G364" s="278">
        <v>1233.7166666666665</v>
      </c>
      <c r="H364" s="278">
        <v>1335.6166666666666</v>
      </c>
      <c r="I364" s="278">
        <v>1364.7833333333331</v>
      </c>
      <c r="J364" s="278">
        <v>1386.5666666666666</v>
      </c>
      <c r="K364" s="276">
        <v>1343</v>
      </c>
      <c r="L364" s="276">
        <v>1292.05</v>
      </c>
      <c r="M364" s="276">
        <v>1.9295599999999999</v>
      </c>
    </row>
    <row r="365" spans="1:13">
      <c r="A365" s="267">
        <v>357</v>
      </c>
      <c r="B365" s="276" t="s">
        <v>161</v>
      </c>
      <c r="C365" s="277">
        <v>257.7</v>
      </c>
      <c r="D365" s="278">
        <v>258.2833333333333</v>
      </c>
      <c r="E365" s="278">
        <v>254.61666666666662</v>
      </c>
      <c r="F365" s="278">
        <v>251.5333333333333</v>
      </c>
      <c r="G365" s="278">
        <v>247.86666666666662</v>
      </c>
      <c r="H365" s="278">
        <v>261.36666666666662</v>
      </c>
      <c r="I365" s="278">
        <v>265.03333333333336</v>
      </c>
      <c r="J365" s="278">
        <v>268.11666666666662</v>
      </c>
      <c r="K365" s="276">
        <v>261.95</v>
      </c>
      <c r="L365" s="276">
        <v>255.2</v>
      </c>
      <c r="M365" s="276">
        <v>71.333539999999999</v>
      </c>
    </row>
    <row r="366" spans="1:13">
      <c r="A366" s="267">
        <v>358</v>
      </c>
      <c r="B366" s="276" t="s">
        <v>162</v>
      </c>
      <c r="C366" s="277">
        <v>117.5</v>
      </c>
      <c r="D366" s="278">
        <v>117.51666666666667</v>
      </c>
      <c r="E366" s="278">
        <v>115.63333333333333</v>
      </c>
      <c r="F366" s="278">
        <v>113.76666666666667</v>
      </c>
      <c r="G366" s="278">
        <v>111.88333333333333</v>
      </c>
      <c r="H366" s="278">
        <v>119.38333333333333</v>
      </c>
      <c r="I366" s="278">
        <v>121.26666666666668</v>
      </c>
      <c r="J366" s="278">
        <v>123.13333333333333</v>
      </c>
      <c r="K366" s="276">
        <v>119.4</v>
      </c>
      <c r="L366" s="276">
        <v>115.65</v>
      </c>
      <c r="M366" s="276">
        <v>78.957599999999999</v>
      </c>
    </row>
    <row r="367" spans="1:13">
      <c r="A367" s="267">
        <v>359</v>
      </c>
      <c r="B367" s="276" t="s">
        <v>275</v>
      </c>
      <c r="C367" s="277">
        <v>5198.8999999999996</v>
      </c>
      <c r="D367" s="278">
        <v>5217.9333333333334</v>
      </c>
      <c r="E367" s="278">
        <v>5155.9666666666672</v>
      </c>
      <c r="F367" s="278">
        <v>5113.0333333333338</v>
      </c>
      <c r="G367" s="278">
        <v>5051.0666666666675</v>
      </c>
      <c r="H367" s="278">
        <v>5260.8666666666668</v>
      </c>
      <c r="I367" s="278">
        <v>5322.8333333333321</v>
      </c>
      <c r="J367" s="278">
        <v>5365.7666666666664</v>
      </c>
      <c r="K367" s="276">
        <v>5279.9</v>
      </c>
      <c r="L367" s="276">
        <v>5175</v>
      </c>
      <c r="M367" s="276">
        <v>0.77717000000000003</v>
      </c>
    </row>
    <row r="368" spans="1:13">
      <c r="A368" s="267">
        <v>360</v>
      </c>
      <c r="B368" s="276" t="s">
        <v>277</v>
      </c>
      <c r="C368" s="277">
        <v>10998.05</v>
      </c>
      <c r="D368" s="278">
        <v>11068.300000000001</v>
      </c>
      <c r="E368" s="278">
        <v>10907.600000000002</v>
      </c>
      <c r="F368" s="278">
        <v>10817.150000000001</v>
      </c>
      <c r="G368" s="278">
        <v>10656.450000000003</v>
      </c>
      <c r="H368" s="278">
        <v>11158.750000000002</v>
      </c>
      <c r="I368" s="278">
        <v>11319.450000000003</v>
      </c>
      <c r="J368" s="278">
        <v>11409.900000000001</v>
      </c>
      <c r="K368" s="276">
        <v>11229</v>
      </c>
      <c r="L368" s="276">
        <v>10977.85</v>
      </c>
      <c r="M368" s="276">
        <v>5.851E-2</v>
      </c>
    </row>
    <row r="369" spans="1:13">
      <c r="A369" s="267">
        <v>361</v>
      </c>
      <c r="B369" s="276" t="s">
        <v>494</v>
      </c>
      <c r="C369" s="277">
        <v>6841.6</v>
      </c>
      <c r="D369" s="278">
        <v>6884.3666666666659</v>
      </c>
      <c r="E369" s="278">
        <v>6730.7333333333318</v>
      </c>
      <c r="F369" s="278">
        <v>6619.8666666666659</v>
      </c>
      <c r="G369" s="278">
        <v>6466.2333333333318</v>
      </c>
      <c r="H369" s="278">
        <v>6995.2333333333318</v>
      </c>
      <c r="I369" s="278">
        <v>7148.866666666665</v>
      </c>
      <c r="J369" s="278">
        <v>7259.7333333333318</v>
      </c>
      <c r="K369" s="276">
        <v>7038</v>
      </c>
      <c r="L369" s="276">
        <v>6773.5</v>
      </c>
      <c r="M369" s="276">
        <v>0.32915</v>
      </c>
    </row>
    <row r="370" spans="1:13">
      <c r="A370" s="267">
        <v>362</v>
      </c>
      <c r="B370" s="276" t="s">
        <v>489</v>
      </c>
      <c r="C370" s="277">
        <v>161.30000000000001</v>
      </c>
      <c r="D370" s="278">
        <v>162.33333333333334</v>
      </c>
      <c r="E370" s="278">
        <v>159.11666666666667</v>
      </c>
      <c r="F370" s="278">
        <v>156.93333333333334</v>
      </c>
      <c r="G370" s="278">
        <v>153.71666666666667</v>
      </c>
      <c r="H370" s="278">
        <v>164.51666666666668</v>
      </c>
      <c r="I370" s="278">
        <v>167.73333333333332</v>
      </c>
      <c r="J370" s="278">
        <v>169.91666666666669</v>
      </c>
      <c r="K370" s="276">
        <v>165.55</v>
      </c>
      <c r="L370" s="276">
        <v>160.15</v>
      </c>
      <c r="M370" s="276">
        <v>5.6788299999999996</v>
      </c>
    </row>
    <row r="371" spans="1:13">
      <c r="A371" s="267">
        <v>363</v>
      </c>
      <c r="B371" s="276" t="s">
        <v>490</v>
      </c>
      <c r="C371" s="277">
        <v>773.65</v>
      </c>
      <c r="D371" s="278">
        <v>771.11666666666679</v>
      </c>
      <c r="E371" s="278">
        <v>764.73333333333358</v>
      </c>
      <c r="F371" s="278">
        <v>755.81666666666683</v>
      </c>
      <c r="G371" s="278">
        <v>749.43333333333362</v>
      </c>
      <c r="H371" s="278">
        <v>780.03333333333353</v>
      </c>
      <c r="I371" s="278">
        <v>786.41666666666674</v>
      </c>
      <c r="J371" s="278">
        <v>795.33333333333348</v>
      </c>
      <c r="K371" s="276">
        <v>777.5</v>
      </c>
      <c r="L371" s="276">
        <v>762.2</v>
      </c>
      <c r="M371" s="276">
        <v>3.6465399999999999</v>
      </c>
    </row>
    <row r="372" spans="1:13">
      <c r="A372" s="267">
        <v>364</v>
      </c>
      <c r="B372" s="276" t="s">
        <v>163</v>
      </c>
      <c r="C372" s="277">
        <v>1731.8</v>
      </c>
      <c r="D372" s="278">
        <v>1703.0833333333333</v>
      </c>
      <c r="E372" s="278">
        <v>1663.2166666666665</v>
      </c>
      <c r="F372" s="278">
        <v>1594.6333333333332</v>
      </c>
      <c r="G372" s="278">
        <v>1554.7666666666664</v>
      </c>
      <c r="H372" s="278">
        <v>1771.6666666666665</v>
      </c>
      <c r="I372" s="278">
        <v>1811.5333333333333</v>
      </c>
      <c r="J372" s="278">
        <v>1880.1166666666666</v>
      </c>
      <c r="K372" s="276">
        <v>1742.95</v>
      </c>
      <c r="L372" s="276">
        <v>1634.5</v>
      </c>
      <c r="M372" s="276">
        <v>70.572509999999994</v>
      </c>
    </row>
    <row r="373" spans="1:13">
      <c r="A373" s="267">
        <v>365</v>
      </c>
      <c r="B373" s="276" t="s">
        <v>273</v>
      </c>
      <c r="C373" s="277">
        <v>2292.15</v>
      </c>
      <c r="D373" s="278">
        <v>2293.0499999999997</v>
      </c>
      <c r="E373" s="278">
        <v>2226.0999999999995</v>
      </c>
      <c r="F373" s="278">
        <v>2160.0499999999997</v>
      </c>
      <c r="G373" s="278">
        <v>2093.0999999999995</v>
      </c>
      <c r="H373" s="278">
        <v>2359.0999999999995</v>
      </c>
      <c r="I373" s="278">
        <v>2426.0499999999993</v>
      </c>
      <c r="J373" s="278">
        <v>2492.0999999999995</v>
      </c>
      <c r="K373" s="276">
        <v>2360</v>
      </c>
      <c r="L373" s="276">
        <v>2227</v>
      </c>
      <c r="M373" s="276">
        <v>13.45227</v>
      </c>
    </row>
    <row r="374" spans="1:13">
      <c r="A374" s="267">
        <v>366</v>
      </c>
      <c r="B374" s="276" t="s">
        <v>164</v>
      </c>
      <c r="C374" s="277">
        <v>36.549999999999997</v>
      </c>
      <c r="D374" s="278">
        <v>36.449999999999996</v>
      </c>
      <c r="E374" s="278">
        <v>35.749999999999993</v>
      </c>
      <c r="F374" s="278">
        <v>34.949999999999996</v>
      </c>
      <c r="G374" s="278">
        <v>34.249999999999993</v>
      </c>
      <c r="H374" s="278">
        <v>37.249999999999993</v>
      </c>
      <c r="I374" s="278">
        <v>37.949999999999996</v>
      </c>
      <c r="J374" s="278">
        <v>38.749999999999993</v>
      </c>
      <c r="K374" s="276">
        <v>37.15</v>
      </c>
      <c r="L374" s="276">
        <v>35.65</v>
      </c>
      <c r="M374" s="276">
        <v>639.79156</v>
      </c>
    </row>
    <row r="375" spans="1:13">
      <c r="A375" s="267">
        <v>367</v>
      </c>
      <c r="B375" s="276" t="s">
        <v>274</v>
      </c>
      <c r="C375" s="277">
        <v>366.75</v>
      </c>
      <c r="D375" s="278">
        <v>368.36666666666662</v>
      </c>
      <c r="E375" s="278">
        <v>361.33333333333326</v>
      </c>
      <c r="F375" s="278">
        <v>355.91666666666663</v>
      </c>
      <c r="G375" s="278">
        <v>348.88333333333327</v>
      </c>
      <c r="H375" s="278">
        <v>373.78333333333325</v>
      </c>
      <c r="I375" s="278">
        <v>380.81666666666666</v>
      </c>
      <c r="J375" s="278">
        <v>386.23333333333323</v>
      </c>
      <c r="K375" s="276">
        <v>375.4</v>
      </c>
      <c r="L375" s="276">
        <v>362.95</v>
      </c>
      <c r="M375" s="276">
        <v>1.7770699999999999</v>
      </c>
    </row>
    <row r="376" spans="1:13">
      <c r="A376" s="267">
        <v>368</v>
      </c>
      <c r="B376" s="276" t="s">
        <v>485</v>
      </c>
      <c r="C376" s="277">
        <v>170.95</v>
      </c>
      <c r="D376" s="278">
        <v>172.93333333333331</v>
      </c>
      <c r="E376" s="278">
        <v>168.56666666666661</v>
      </c>
      <c r="F376" s="278">
        <v>166.18333333333331</v>
      </c>
      <c r="G376" s="278">
        <v>161.81666666666661</v>
      </c>
      <c r="H376" s="278">
        <v>175.31666666666661</v>
      </c>
      <c r="I376" s="278">
        <v>179.68333333333334</v>
      </c>
      <c r="J376" s="278">
        <v>182.06666666666661</v>
      </c>
      <c r="K376" s="276">
        <v>177.3</v>
      </c>
      <c r="L376" s="276">
        <v>170.55</v>
      </c>
      <c r="M376" s="276">
        <v>2.4973800000000002</v>
      </c>
    </row>
    <row r="377" spans="1:13">
      <c r="A377" s="267">
        <v>369</v>
      </c>
      <c r="B377" s="276" t="s">
        <v>491</v>
      </c>
      <c r="C377" s="277">
        <v>1041.25</v>
      </c>
      <c r="D377" s="278">
        <v>1042.45</v>
      </c>
      <c r="E377" s="278">
        <v>1029.9000000000001</v>
      </c>
      <c r="F377" s="278">
        <v>1018.55</v>
      </c>
      <c r="G377" s="278">
        <v>1006</v>
      </c>
      <c r="H377" s="278">
        <v>1053.8000000000002</v>
      </c>
      <c r="I377" s="278">
        <v>1066.3499999999999</v>
      </c>
      <c r="J377" s="278">
        <v>1077.7000000000003</v>
      </c>
      <c r="K377" s="276">
        <v>1055</v>
      </c>
      <c r="L377" s="276">
        <v>1031.0999999999999</v>
      </c>
      <c r="M377" s="276">
        <v>2.0525099999999998</v>
      </c>
    </row>
    <row r="378" spans="1:13">
      <c r="A378" s="267">
        <v>370</v>
      </c>
      <c r="B378" s="276" t="s">
        <v>2223</v>
      </c>
      <c r="C378" s="277">
        <v>506.7</v>
      </c>
      <c r="D378" s="278">
        <v>509.01666666666671</v>
      </c>
      <c r="E378" s="278">
        <v>499.78333333333342</v>
      </c>
      <c r="F378" s="278">
        <v>492.86666666666673</v>
      </c>
      <c r="G378" s="278">
        <v>483.63333333333344</v>
      </c>
      <c r="H378" s="278">
        <v>515.93333333333339</v>
      </c>
      <c r="I378" s="278">
        <v>525.16666666666663</v>
      </c>
      <c r="J378" s="278">
        <v>532.08333333333337</v>
      </c>
      <c r="K378" s="276">
        <v>518.25</v>
      </c>
      <c r="L378" s="276">
        <v>502.1</v>
      </c>
      <c r="M378" s="276">
        <v>0.96719999999999995</v>
      </c>
    </row>
    <row r="379" spans="1:13">
      <c r="A379" s="267">
        <v>371</v>
      </c>
      <c r="B379" s="276" t="s">
        <v>165</v>
      </c>
      <c r="C379" s="277">
        <v>193.9</v>
      </c>
      <c r="D379" s="278">
        <v>193.58333333333334</v>
      </c>
      <c r="E379" s="278">
        <v>192.36666666666667</v>
      </c>
      <c r="F379" s="278">
        <v>190.83333333333334</v>
      </c>
      <c r="G379" s="278">
        <v>189.61666666666667</v>
      </c>
      <c r="H379" s="278">
        <v>195.11666666666667</v>
      </c>
      <c r="I379" s="278">
        <v>196.33333333333331</v>
      </c>
      <c r="J379" s="278">
        <v>197.86666666666667</v>
      </c>
      <c r="K379" s="276">
        <v>194.8</v>
      </c>
      <c r="L379" s="276">
        <v>192.05</v>
      </c>
      <c r="M379" s="276">
        <v>114.24589</v>
      </c>
    </row>
    <row r="380" spans="1:13">
      <c r="A380" s="267">
        <v>372</v>
      </c>
      <c r="B380" s="276" t="s">
        <v>492</v>
      </c>
      <c r="C380" s="277">
        <v>104.65</v>
      </c>
      <c r="D380" s="278">
        <v>104.85000000000001</v>
      </c>
      <c r="E380" s="278">
        <v>102.00000000000001</v>
      </c>
      <c r="F380" s="278">
        <v>99.350000000000009</v>
      </c>
      <c r="G380" s="278">
        <v>96.500000000000014</v>
      </c>
      <c r="H380" s="278">
        <v>107.50000000000001</v>
      </c>
      <c r="I380" s="278">
        <v>110.35000000000001</v>
      </c>
      <c r="J380" s="278">
        <v>113.00000000000001</v>
      </c>
      <c r="K380" s="276">
        <v>107.7</v>
      </c>
      <c r="L380" s="276">
        <v>102.2</v>
      </c>
      <c r="M380" s="276">
        <v>13.91961</v>
      </c>
    </row>
    <row r="381" spans="1:13">
      <c r="A381" s="267">
        <v>373</v>
      </c>
      <c r="B381" s="276" t="s">
        <v>276</v>
      </c>
      <c r="C381" s="277">
        <v>274.7</v>
      </c>
      <c r="D381" s="278">
        <v>275.89999999999998</v>
      </c>
      <c r="E381" s="278">
        <v>271.89999999999998</v>
      </c>
      <c r="F381" s="278">
        <v>269.10000000000002</v>
      </c>
      <c r="G381" s="278">
        <v>265.10000000000002</v>
      </c>
      <c r="H381" s="278">
        <v>278.69999999999993</v>
      </c>
      <c r="I381" s="278">
        <v>282.69999999999993</v>
      </c>
      <c r="J381" s="278">
        <v>285.49999999999989</v>
      </c>
      <c r="K381" s="276">
        <v>279.89999999999998</v>
      </c>
      <c r="L381" s="276">
        <v>273.10000000000002</v>
      </c>
      <c r="M381" s="276">
        <v>2.8730000000000002</v>
      </c>
    </row>
    <row r="382" spans="1:13">
      <c r="A382" s="267">
        <v>374</v>
      </c>
      <c r="B382" s="276" t="s">
        <v>493</v>
      </c>
      <c r="C382" s="277">
        <v>89.2</v>
      </c>
      <c r="D382" s="278">
        <v>89.899999999999991</v>
      </c>
      <c r="E382" s="278">
        <v>87.299999999999983</v>
      </c>
      <c r="F382" s="278">
        <v>85.399999999999991</v>
      </c>
      <c r="G382" s="278">
        <v>82.799999999999983</v>
      </c>
      <c r="H382" s="278">
        <v>91.799999999999983</v>
      </c>
      <c r="I382" s="278">
        <v>94.399999999999977</v>
      </c>
      <c r="J382" s="278">
        <v>96.299999999999983</v>
      </c>
      <c r="K382" s="276">
        <v>92.5</v>
      </c>
      <c r="L382" s="276">
        <v>88</v>
      </c>
      <c r="M382" s="276">
        <v>2.3014700000000001</v>
      </c>
    </row>
    <row r="383" spans="1:13">
      <c r="A383" s="267">
        <v>375</v>
      </c>
      <c r="B383" s="276" t="s">
        <v>486</v>
      </c>
      <c r="C383" s="277">
        <v>60.8</v>
      </c>
      <c r="D383" s="278">
        <v>60.833333333333336</v>
      </c>
      <c r="E383" s="278">
        <v>59.966666666666669</v>
      </c>
      <c r="F383" s="278">
        <v>59.133333333333333</v>
      </c>
      <c r="G383" s="278">
        <v>58.266666666666666</v>
      </c>
      <c r="H383" s="278">
        <v>61.666666666666671</v>
      </c>
      <c r="I383" s="278">
        <v>62.533333333333331</v>
      </c>
      <c r="J383" s="278">
        <v>63.366666666666674</v>
      </c>
      <c r="K383" s="276">
        <v>61.7</v>
      </c>
      <c r="L383" s="276">
        <v>60</v>
      </c>
      <c r="M383" s="276">
        <v>11.13256</v>
      </c>
    </row>
    <row r="384" spans="1:13">
      <c r="A384" s="267">
        <v>376</v>
      </c>
      <c r="B384" s="276" t="s">
        <v>166</v>
      </c>
      <c r="C384" s="277">
        <v>1433.65</v>
      </c>
      <c r="D384" s="278">
        <v>1419.9666666666665</v>
      </c>
      <c r="E384" s="278">
        <v>1398.9333333333329</v>
      </c>
      <c r="F384" s="278">
        <v>1364.2166666666665</v>
      </c>
      <c r="G384" s="278">
        <v>1343.1833333333329</v>
      </c>
      <c r="H384" s="278">
        <v>1454.6833333333329</v>
      </c>
      <c r="I384" s="278">
        <v>1475.7166666666662</v>
      </c>
      <c r="J384" s="278">
        <v>1510.4333333333329</v>
      </c>
      <c r="K384" s="276">
        <v>1441</v>
      </c>
      <c r="L384" s="276">
        <v>1385.25</v>
      </c>
      <c r="M384" s="276">
        <v>17.928049999999999</v>
      </c>
    </row>
    <row r="385" spans="1:13">
      <c r="A385" s="267">
        <v>377</v>
      </c>
      <c r="B385" s="276" t="s">
        <v>278</v>
      </c>
      <c r="C385" s="277">
        <v>477.35</v>
      </c>
      <c r="D385" s="278">
        <v>480.05</v>
      </c>
      <c r="E385" s="278">
        <v>473.3</v>
      </c>
      <c r="F385" s="278">
        <v>469.25</v>
      </c>
      <c r="G385" s="278">
        <v>462.5</v>
      </c>
      <c r="H385" s="278">
        <v>484.1</v>
      </c>
      <c r="I385" s="278">
        <v>490.85</v>
      </c>
      <c r="J385" s="278">
        <v>494.90000000000003</v>
      </c>
      <c r="K385" s="276">
        <v>486.8</v>
      </c>
      <c r="L385" s="276">
        <v>476</v>
      </c>
      <c r="M385" s="276">
        <v>0.92129000000000005</v>
      </c>
    </row>
    <row r="386" spans="1:13">
      <c r="A386" s="267">
        <v>378</v>
      </c>
      <c r="B386" s="276" t="s">
        <v>496</v>
      </c>
      <c r="C386" s="277">
        <v>458.75</v>
      </c>
      <c r="D386" s="278">
        <v>462.58333333333331</v>
      </c>
      <c r="E386" s="278">
        <v>449.36666666666662</v>
      </c>
      <c r="F386" s="278">
        <v>439.98333333333329</v>
      </c>
      <c r="G386" s="278">
        <v>426.76666666666659</v>
      </c>
      <c r="H386" s="278">
        <v>471.96666666666664</v>
      </c>
      <c r="I386" s="278">
        <v>485.18333333333334</v>
      </c>
      <c r="J386" s="278">
        <v>494.56666666666666</v>
      </c>
      <c r="K386" s="276">
        <v>475.8</v>
      </c>
      <c r="L386" s="276">
        <v>453.2</v>
      </c>
      <c r="M386" s="276">
        <v>6.8611199999999997</v>
      </c>
    </row>
    <row r="387" spans="1:13">
      <c r="A387" s="267">
        <v>379</v>
      </c>
      <c r="B387" s="276" t="s">
        <v>498</v>
      </c>
      <c r="C387" s="277">
        <v>127.4</v>
      </c>
      <c r="D387" s="278">
        <v>128.71666666666667</v>
      </c>
      <c r="E387" s="278">
        <v>124.78333333333333</v>
      </c>
      <c r="F387" s="278">
        <v>122.16666666666666</v>
      </c>
      <c r="G387" s="278">
        <v>118.23333333333332</v>
      </c>
      <c r="H387" s="278">
        <v>131.33333333333334</v>
      </c>
      <c r="I387" s="278">
        <v>135.26666666666668</v>
      </c>
      <c r="J387" s="278">
        <v>137.88333333333335</v>
      </c>
      <c r="K387" s="276">
        <v>132.65</v>
      </c>
      <c r="L387" s="276">
        <v>126.1</v>
      </c>
      <c r="M387" s="276">
        <v>17.550160000000002</v>
      </c>
    </row>
    <row r="388" spans="1:13">
      <c r="A388" s="267">
        <v>380</v>
      </c>
      <c r="B388" s="276" t="s">
        <v>279</v>
      </c>
      <c r="C388" s="277">
        <v>490.7</v>
      </c>
      <c r="D388" s="278">
        <v>487.63333333333338</v>
      </c>
      <c r="E388" s="278">
        <v>480.31666666666678</v>
      </c>
      <c r="F388" s="278">
        <v>469.93333333333339</v>
      </c>
      <c r="G388" s="278">
        <v>462.61666666666679</v>
      </c>
      <c r="H388" s="278">
        <v>498.01666666666677</v>
      </c>
      <c r="I388" s="278">
        <v>505.33333333333337</v>
      </c>
      <c r="J388" s="278">
        <v>515.7166666666667</v>
      </c>
      <c r="K388" s="276">
        <v>494.95</v>
      </c>
      <c r="L388" s="276">
        <v>477.25</v>
      </c>
      <c r="M388" s="276">
        <v>2.6123799999999999</v>
      </c>
    </row>
    <row r="389" spans="1:13">
      <c r="A389" s="267">
        <v>381</v>
      </c>
      <c r="B389" s="276" t="s">
        <v>499</v>
      </c>
      <c r="C389" s="277">
        <v>283.64999999999998</v>
      </c>
      <c r="D389" s="278">
        <v>284.56666666666666</v>
      </c>
      <c r="E389" s="278">
        <v>279.23333333333335</v>
      </c>
      <c r="F389" s="278">
        <v>274.81666666666666</v>
      </c>
      <c r="G389" s="278">
        <v>269.48333333333335</v>
      </c>
      <c r="H389" s="278">
        <v>288.98333333333335</v>
      </c>
      <c r="I389" s="278">
        <v>294.31666666666672</v>
      </c>
      <c r="J389" s="278">
        <v>298.73333333333335</v>
      </c>
      <c r="K389" s="276">
        <v>289.89999999999998</v>
      </c>
      <c r="L389" s="276">
        <v>280.14999999999998</v>
      </c>
      <c r="M389" s="276">
        <v>2.1494200000000001</v>
      </c>
    </row>
    <row r="390" spans="1:13">
      <c r="A390" s="267">
        <v>382</v>
      </c>
      <c r="B390" s="276" t="s">
        <v>167</v>
      </c>
      <c r="C390" s="277">
        <v>842.45</v>
      </c>
      <c r="D390" s="278">
        <v>841.88333333333333</v>
      </c>
      <c r="E390" s="278">
        <v>835.66666666666663</v>
      </c>
      <c r="F390" s="278">
        <v>828.88333333333333</v>
      </c>
      <c r="G390" s="278">
        <v>822.66666666666663</v>
      </c>
      <c r="H390" s="278">
        <v>848.66666666666663</v>
      </c>
      <c r="I390" s="278">
        <v>854.88333333333333</v>
      </c>
      <c r="J390" s="278">
        <v>861.66666666666663</v>
      </c>
      <c r="K390" s="276">
        <v>848.1</v>
      </c>
      <c r="L390" s="276">
        <v>835.1</v>
      </c>
      <c r="M390" s="276">
        <v>5.89642</v>
      </c>
    </row>
    <row r="391" spans="1:13">
      <c r="A391" s="267">
        <v>383</v>
      </c>
      <c r="B391" s="276" t="s">
        <v>501</v>
      </c>
      <c r="C391" s="277">
        <v>1557.8</v>
      </c>
      <c r="D391" s="278">
        <v>1569.2833333333335</v>
      </c>
      <c r="E391" s="278">
        <v>1538.5666666666671</v>
      </c>
      <c r="F391" s="278">
        <v>1519.3333333333335</v>
      </c>
      <c r="G391" s="278">
        <v>1488.616666666667</v>
      </c>
      <c r="H391" s="278">
        <v>1588.5166666666671</v>
      </c>
      <c r="I391" s="278">
        <v>1619.2333333333338</v>
      </c>
      <c r="J391" s="278">
        <v>1638.4666666666672</v>
      </c>
      <c r="K391" s="276">
        <v>1600</v>
      </c>
      <c r="L391" s="276">
        <v>1550.05</v>
      </c>
      <c r="M391" s="276">
        <v>0.63177000000000005</v>
      </c>
    </row>
    <row r="392" spans="1:13">
      <c r="A392" s="267">
        <v>384</v>
      </c>
      <c r="B392" s="276" t="s">
        <v>502</v>
      </c>
      <c r="C392" s="277">
        <v>354.65</v>
      </c>
      <c r="D392" s="278">
        <v>353.66666666666669</v>
      </c>
      <c r="E392" s="278">
        <v>346.08333333333337</v>
      </c>
      <c r="F392" s="278">
        <v>337.51666666666671</v>
      </c>
      <c r="G392" s="278">
        <v>329.93333333333339</v>
      </c>
      <c r="H392" s="278">
        <v>362.23333333333335</v>
      </c>
      <c r="I392" s="278">
        <v>369.81666666666672</v>
      </c>
      <c r="J392" s="278">
        <v>378.38333333333333</v>
      </c>
      <c r="K392" s="276">
        <v>361.25</v>
      </c>
      <c r="L392" s="276">
        <v>345.1</v>
      </c>
      <c r="M392" s="276">
        <v>14.039289999999999</v>
      </c>
    </row>
    <row r="393" spans="1:13">
      <c r="A393" s="267">
        <v>385</v>
      </c>
      <c r="B393" s="276" t="s">
        <v>168</v>
      </c>
      <c r="C393" s="277">
        <v>227.65</v>
      </c>
      <c r="D393" s="278">
        <v>230.13333333333335</v>
      </c>
      <c r="E393" s="278">
        <v>223.31666666666672</v>
      </c>
      <c r="F393" s="278">
        <v>218.98333333333338</v>
      </c>
      <c r="G393" s="278">
        <v>212.16666666666674</v>
      </c>
      <c r="H393" s="278">
        <v>234.4666666666667</v>
      </c>
      <c r="I393" s="278">
        <v>241.28333333333336</v>
      </c>
      <c r="J393" s="278">
        <v>245.61666666666667</v>
      </c>
      <c r="K393" s="276">
        <v>236.95</v>
      </c>
      <c r="L393" s="276">
        <v>225.8</v>
      </c>
      <c r="M393" s="276">
        <v>234.02280999999999</v>
      </c>
    </row>
    <row r="394" spans="1:13">
      <c r="A394" s="267">
        <v>386</v>
      </c>
      <c r="B394" s="276" t="s">
        <v>500</v>
      </c>
      <c r="C394" s="277">
        <v>55.15</v>
      </c>
      <c r="D394" s="278">
        <v>55.283333333333331</v>
      </c>
      <c r="E394" s="278">
        <v>54.166666666666664</v>
      </c>
      <c r="F394" s="278">
        <v>53.18333333333333</v>
      </c>
      <c r="G394" s="278">
        <v>52.066666666666663</v>
      </c>
      <c r="H394" s="278">
        <v>56.266666666666666</v>
      </c>
      <c r="I394" s="278">
        <v>57.38333333333334</v>
      </c>
      <c r="J394" s="278">
        <v>58.366666666666667</v>
      </c>
      <c r="K394" s="276">
        <v>56.4</v>
      </c>
      <c r="L394" s="276">
        <v>54.3</v>
      </c>
      <c r="M394" s="276">
        <v>22.624120000000001</v>
      </c>
    </row>
    <row r="395" spans="1:13">
      <c r="A395" s="267">
        <v>387</v>
      </c>
      <c r="B395" s="276" t="s">
        <v>169</v>
      </c>
      <c r="C395" s="277">
        <v>137.75</v>
      </c>
      <c r="D395" s="278">
        <v>137.20000000000002</v>
      </c>
      <c r="E395" s="278">
        <v>135.40000000000003</v>
      </c>
      <c r="F395" s="278">
        <v>133.05000000000001</v>
      </c>
      <c r="G395" s="278">
        <v>131.25000000000003</v>
      </c>
      <c r="H395" s="278">
        <v>139.55000000000004</v>
      </c>
      <c r="I395" s="278">
        <v>141.35000000000005</v>
      </c>
      <c r="J395" s="278">
        <v>143.70000000000005</v>
      </c>
      <c r="K395" s="276">
        <v>139</v>
      </c>
      <c r="L395" s="276">
        <v>134.85</v>
      </c>
      <c r="M395" s="276">
        <v>79.693659999999994</v>
      </c>
    </row>
    <row r="396" spans="1:13">
      <c r="A396" s="267">
        <v>388</v>
      </c>
      <c r="B396" s="276" t="s">
        <v>503</v>
      </c>
      <c r="C396" s="277">
        <v>134.6</v>
      </c>
      <c r="D396" s="278">
        <v>134.03333333333333</v>
      </c>
      <c r="E396" s="278">
        <v>133.06666666666666</v>
      </c>
      <c r="F396" s="278">
        <v>131.53333333333333</v>
      </c>
      <c r="G396" s="278">
        <v>130.56666666666666</v>
      </c>
      <c r="H396" s="278">
        <v>135.56666666666666</v>
      </c>
      <c r="I396" s="278">
        <v>136.5333333333333</v>
      </c>
      <c r="J396" s="278">
        <v>138.06666666666666</v>
      </c>
      <c r="K396" s="276">
        <v>135</v>
      </c>
      <c r="L396" s="276">
        <v>132.5</v>
      </c>
      <c r="M396" s="276">
        <v>2.9382700000000002</v>
      </c>
    </row>
    <row r="397" spans="1:13">
      <c r="A397" s="267">
        <v>389</v>
      </c>
      <c r="B397" s="276" t="s">
        <v>504</v>
      </c>
      <c r="C397" s="277">
        <v>786.75</v>
      </c>
      <c r="D397" s="278">
        <v>779.15</v>
      </c>
      <c r="E397" s="278">
        <v>762.9</v>
      </c>
      <c r="F397" s="278">
        <v>739.05</v>
      </c>
      <c r="G397" s="278">
        <v>722.8</v>
      </c>
      <c r="H397" s="278">
        <v>803</v>
      </c>
      <c r="I397" s="278">
        <v>819.25</v>
      </c>
      <c r="J397" s="278">
        <v>843.1</v>
      </c>
      <c r="K397" s="276">
        <v>795.4</v>
      </c>
      <c r="L397" s="276">
        <v>755.3</v>
      </c>
      <c r="M397" s="276">
        <v>8.9488500000000002</v>
      </c>
    </row>
    <row r="398" spans="1:13">
      <c r="A398" s="267">
        <v>390</v>
      </c>
      <c r="B398" s="276" t="s">
        <v>170</v>
      </c>
      <c r="C398" s="277">
        <v>1991.55</v>
      </c>
      <c r="D398" s="278">
        <v>1987.1499999999999</v>
      </c>
      <c r="E398" s="278">
        <v>1969.3999999999996</v>
      </c>
      <c r="F398" s="278">
        <v>1947.2499999999998</v>
      </c>
      <c r="G398" s="278">
        <v>1929.4999999999995</v>
      </c>
      <c r="H398" s="278">
        <v>2009.2999999999997</v>
      </c>
      <c r="I398" s="278">
        <v>2027.0500000000002</v>
      </c>
      <c r="J398" s="278">
        <v>2049.1999999999998</v>
      </c>
      <c r="K398" s="276">
        <v>2004.9</v>
      </c>
      <c r="L398" s="276">
        <v>1965</v>
      </c>
      <c r="M398" s="276">
        <v>85.222149999999999</v>
      </c>
    </row>
    <row r="399" spans="1:13">
      <c r="A399" s="267">
        <v>391</v>
      </c>
      <c r="B399" s="276" t="s">
        <v>519</v>
      </c>
      <c r="C399" s="277">
        <v>12.55</v>
      </c>
      <c r="D399" s="278">
        <v>12.65</v>
      </c>
      <c r="E399" s="278">
        <v>12.200000000000001</v>
      </c>
      <c r="F399" s="278">
        <v>11.850000000000001</v>
      </c>
      <c r="G399" s="278">
        <v>11.400000000000002</v>
      </c>
      <c r="H399" s="278">
        <v>13</v>
      </c>
      <c r="I399" s="278">
        <v>13.45</v>
      </c>
      <c r="J399" s="278">
        <v>13.799999999999999</v>
      </c>
      <c r="K399" s="276">
        <v>13.1</v>
      </c>
      <c r="L399" s="276">
        <v>12.3</v>
      </c>
      <c r="M399" s="276">
        <v>40.648539999999997</v>
      </c>
    </row>
    <row r="400" spans="1:13">
      <c r="A400" s="267">
        <v>392</v>
      </c>
      <c r="B400" s="276" t="s">
        <v>508</v>
      </c>
      <c r="C400" s="277">
        <v>249.4</v>
      </c>
      <c r="D400" s="278">
        <v>249.94999999999996</v>
      </c>
      <c r="E400" s="278">
        <v>245.39999999999992</v>
      </c>
      <c r="F400" s="278">
        <v>241.39999999999995</v>
      </c>
      <c r="G400" s="278">
        <v>236.84999999999991</v>
      </c>
      <c r="H400" s="278">
        <v>253.94999999999993</v>
      </c>
      <c r="I400" s="278">
        <v>258.49999999999994</v>
      </c>
      <c r="J400" s="278">
        <v>262.49999999999994</v>
      </c>
      <c r="K400" s="276">
        <v>254.5</v>
      </c>
      <c r="L400" s="276">
        <v>245.95</v>
      </c>
      <c r="M400" s="276">
        <v>1.17377</v>
      </c>
    </row>
    <row r="401" spans="1:13">
      <c r="A401" s="267">
        <v>393</v>
      </c>
      <c r="B401" s="276" t="s">
        <v>495</v>
      </c>
      <c r="C401" s="277">
        <v>270.75</v>
      </c>
      <c r="D401" s="278">
        <v>273.13333333333338</v>
      </c>
      <c r="E401" s="278">
        <v>267.31666666666678</v>
      </c>
      <c r="F401" s="278">
        <v>263.88333333333338</v>
      </c>
      <c r="G401" s="278">
        <v>258.06666666666678</v>
      </c>
      <c r="H401" s="278">
        <v>276.56666666666678</v>
      </c>
      <c r="I401" s="278">
        <v>282.38333333333338</v>
      </c>
      <c r="J401" s="278">
        <v>285.81666666666678</v>
      </c>
      <c r="K401" s="276">
        <v>278.95</v>
      </c>
      <c r="L401" s="276">
        <v>269.7</v>
      </c>
      <c r="M401" s="276">
        <v>5.8950300000000002</v>
      </c>
    </row>
    <row r="402" spans="1:13">
      <c r="A402" s="267">
        <v>394</v>
      </c>
      <c r="B402" s="276" t="s">
        <v>512</v>
      </c>
      <c r="C402" s="277">
        <v>63.9</v>
      </c>
      <c r="D402" s="278">
        <v>64.100000000000009</v>
      </c>
      <c r="E402" s="278">
        <v>61.950000000000017</v>
      </c>
      <c r="F402" s="278">
        <v>60.000000000000007</v>
      </c>
      <c r="G402" s="278">
        <v>57.850000000000016</v>
      </c>
      <c r="H402" s="278">
        <v>66.050000000000011</v>
      </c>
      <c r="I402" s="278">
        <v>68.200000000000017</v>
      </c>
      <c r="J402" s="278">
        <v>70.15000000000002</v>
      </c>
      <c r="K402" s="276">
        <v>66.25</v>
      </c>
      <c r="L402" s="276">
        <v>62.15</v>
      </c>
      <c r="M402" s="276">
        <v>4.7428800000000004</v>
      </c>
    </row>
    <row r="403" spans="1:13">
      <c r="A403" s="267">
        <v>395</v>
      </c>
      <c r="B403" s="276" t="s">
        <v>171</v>
      </c>
      <c r="C403" s="277">
        <v>57.8</v>
      </c>
      <c r="D403" s="278">
        <v>57.5</v>
      </c>
      <c r="E403" s="278">
        <v>56.65</v>
      </c>
      <c r="F403" s="278">
        <v>55.5</v>
      </c>
      <c r="G403" s="278">
        <v>54.65</v>
      </c>
      <c r="H403" s="278">
        <v>58.65</v>
      </c>
      <c r="I403" s="278">
        <v>59.499999999999993</v>
      </c>
      <c r="J403" s="278">
        <v>60.65</v>
      </c>
      <c r="K403" s="276">
        <v>58.35</v>
      </c>
      <c r="L403" s="276">
        <v>56.35</v>
      </c>
      <c r="M403" s="276">
        <v>511.51400999999998</v>
      </c>
    </row>
    <row r="404" spans="1:13">
      <c r="A404" s="267">
        <v>396</v>
      </c>
      <c r="B404" s="276" t="s">
        <v>513</v>
      </c>
      <c r="C404" s="277">
        <v>7990.85</v>
      </c>
      <c r="D404" s="278">
        <v>7975.0333333333328</v>
      </c>
      <c r="E404" s="278">
        <v>7945.0666666666657</v>
      </c>
      <c r="F404" s="278">
        <v>7899.2833333333328</v>
      </c>
      <c r="G404" s="278">
        <v>7869.3166666666657</v>
      </c>
      <c r="H404" s="278">
        <v>8020.8166666666657</v>
      </c>
      <c r="I404" s="278">
        <v>8050.7833333333328</v>
      </c>
      <c r="J404" s="278">
        <v>8096.5666666666657</v>
      </c>
      <c r="K404" s="276">
        <v>8005</v>
      </c>
      <c r="L404" s="276">
        <v>7929.25</v>
      </c>
      <c r="M404" s="276">
        <v>0.37463000000000002</v>
      </c>
    </row>
    <row r="405" spans="1:13">
      <c r="A405" s="267">
        <v>397</v>
      </c>
      <c r="B405" s="276" t="s">
        <v>3523</v>
      </c>
      <c r="C405" s="277">
        <v>840.35</v>
      </c>
      <c r="D405" s="278">
        <v>841.48333333333323</v>
      </c>
      <c r="E405" s="278">
        <v>832.96666666666647</v>
      </c>
      <c r="F405" s="278">
        <v>825.58333333333326</v>
      </c>
      <c r="G405" s="278">
        <v>817.06666666666649</v>
      </c>
      <c r="H405" s="278">
        <v>848.86666666666645</v>
      </c>
      <c r="I405" s="278">
        <v>857.3833333333331</v>
      </c>
      <c r="J405" s="278">
        <v>864.76666666666642</v>
      </c>
      <c r="K405" s="276">
        <v>850</v>
      </c>
      <c r="L405" s="276">
        <v>834.1</v>
      </c>
      <c r="M405" s="276">
        <v>8.6794600000000006</v>
      </c>
    </row>
    <row r="406" spans="1:13">
      <c r="A406" s="267">
        <v>398</v>
      </c>
      <c r="B406" s="276" t="s">
        <v>280</v>
      </c>
      <c r="C406" s="277">
        <v>857.15</v>
      </c>
      <c r="D406" s="278">
        <v>857.98333333333323</v>
      </c>
      <c r="E406" s="278">
        <v>851.96666666666647</v>
      </c>
      <c r="F406" s="278">
        <v>846.78333333333319</v>
      </c>
      <c r="G406" s="278">
        <v>840.76666666666642</v>
      </c>
      <c r="H406" s="278">
        <v>863.16666666666652</v>
      </c>
      <c r="I406" s="278">
        <v>869.18333333333317</v>
      </c>
      <c r="J406" s="278">
        <v>874.36666666666656</v>
      </c>
      <c r="K406" s="276">
        <v>864</v>
      </c>
      <c r="L406" s="276">
        <v>852.8</v>
      </c>
      <c r="M406" s="276">
        <v>14.69894</v>
      </c>
    </row>
    <row r="407" spans="1:13">
      <c r="A407" s="267">
        <v>399</v>
      </c>
      <c r="B407" s="276" t="s">
        <v>172</v>
      </c>
      <c r="C407" s="277">
        <v>271.45</v>
      </c>
      <c r="D407" s="278">
        <v>269.46666666666664</v>
      </c>
      <c r="E407" s="278">
        <v>266.98333333333329</v>
      </c>
      <c r="F407" s="278">
        <v>262.51666666666665</v>
      </c>
      <c r="G407" s="278">
        <v>260.0333333333333</v>
      </c>
      <c r="H407" s="278">
        <v>273.93333333333328</v>
      </c>
      <c r="I407" s="278">
        <v>276.41666666666663</v>
      </c>
      <c r="J407" s="278">
        <v>280.88333333333327</v>
      </c>
      <c r="K407" s="276">
        <v>271.95</v>
      </c>
      <c r="L407" s="276">
        <v>265</v>
      </c>
      <c r="M407" s="276">
        <v>298.16205000000002</v>
      </c>
    </row>
    <row r="408" spans="1:13">
      <c r="A408" s="267">
        <v>400</v>
      </c>
      <c r="B408" s="276" t="s">
        <v>514</v>
      </c>
      <c r="C408" s="277">
        <v>4259.05</v>
      </c>
      <c r="D408" s="278">
        <v>4258.333333333333</v>
      </c>
      <c r="E408" s="278">
        <v>4220.6666666666661</v>
      </c>
      <c r="F408" s="278">
        <v>4182.2833333333328</v>
      </c>
      <c r="G408" s="278">
        <v>4144.6166666666659</v>
      </c>
      <c r="H408" s="278">
        <v>4296.7166666666662</v>
      </c>
      <c r="I408" s="278">
        <v>4334.3833333333323</v>
      </c>
      <c r="J408" s="278">
        <v>4372.7666666666664</v>
      </c>
      <c r="K408" s="276">
        <v>4296</v>
      </c>
      <c r="L408" s="276">
        <v>4219.95</v>
      </c>
      <c r="M408" s="276">
        <v>2.6450000000000001E-2</v>
      </c>
    </row>
    <row r="409" spans="1:13">
      <c r="A409" s="267">
        <v>401</v>
      </c>
      <c r="B409" s="276" t="s">
        <v>2402</v>
      </c>
      <c r="C409" s="277">
        <v>86.55</v>
      </c>
      <c r="D409" s="278">
        <v>86.383333333333326</v>
      </c>
      <c r="E409" s="278">
        <v>84.816666666666649</v>
      </c>
      <c r="F409" s="278">
        <v>83.083333333333329</v>
      </c>
      <c r="G409" s="278">
        <v>81.516666666666652</v>
      </c>
      <c r="H409" s="278">
        <v>88.116666666666646</v>
      </c>
      <c r="I409" s="278">
        <v>89.683333333333309</v>
      </c>
      <c r="J409" s="278">
        <v>91.416666666666643</v>
      </c>
      <c r="K409" s="276">
        <v>87.95</v>
      </c>
      <c r="L409" s="276">
        <v>84.65</v>
      </c>
      <c r="M409" s="276">
        <v>3.36599</v>
      </c>
    </row>
    <row r="410" spans="1:13">
      <c r="A410" s="267">
        <v>402</v>
      </c>
      <c r="B410" s="276" t="s">
        <v>2404</v>
      </c>
      <c r="C410" s="277">
        <v>86.5</v>
      </c>
      <c r="D410" s="278">
        <v>85.433333333333323</v>
      </c>
      <c r="E410" s="278">
        <v>83.666666666666643</v>
      </c>
      <c r="F410" s="278">
        <v>80.833333333333314</v>
      </c>
      <c r="G410" s="278">
        <v>79.066666666666634</v>
      </c>
      <c r="H410" s="278">
        <v>88.266666666666652</v>
      </c>
      <c r="I410" s="278">
        <v>90.033333333333331</v>
      </c>
      <c r="J410" s="278">
        <v>92.86666666666666</v>
      </c>
      <c r="K410" s="276">
        <v>87.2</v>
      </c>
      <c r="L410" s="276">
        <v>82.6</v>
      </c>
      <c r="M410" s="276">
        <v>43.365009999999998</v>
      </c>
    </row>
    <row r="411" spans="1:13">
      <c r="A411" s="267">
        <v>403</v>
      </c>
      <c r="B411" s="276" t="s">
        <v>2412</v>
      </c>
      <c r="C411" s="277">
        <v>170.15</v>
      </c>
      <c r="D411" s="278">
        <v>169.23333333333335</v>
      </c>
      <c r="E411" s="278">
        <v>166.06666666666669</v>
      </c>
      <c r="F411" s="278">
        <v>161.98333333333335</v>
      </c>
      <c r="G411" s="278">
        <v>158.81666666666669</v>
      </c>
      <c r="H411" s="278">
        <v>173.31666666666669</v>
      </c>
      <c r="I411" s="278">
        <v>176.48333333333332</v>
      </c>
      <c r="J411" s="278">
        <v>180.56666666666669</v>
      </c>
      <c r="K411" s="276">
        <v>172.4</v>
      </c>
      <c r="L411" s="276">
        <v>165.15</v>
      </c>
      <c r="M411" s="276">
        <v>7.0788900000000003</v>
      </c>
    </row>
    <row r="412" spans="1:13">
      <c r="A412" s="267">
        <v>404</v>
      </c>
      <c r="B412" s="276" t="s">
        <v>516</v>
      </c>
      <c r="C412" s="277">
        <v>1620.35</v>
      </c>
      <c r="D412" s="278">
        <v>1629.6333333333332</v>
      </c>
      <c r="E412" s="278">
        <v>1594.7166666666665</v>
      </c>
      <c r="F412" s="278">
        <v>1569.0833333333333</v>
      </c>
      <c r="G412" s="278">
        <v>1534.1666666666665</v>
      </c>
      <c r="H412" s="278">
        <v>1655.2666666666664</v>
      </c>
      <c r="I412" s="278">
        <v>1690.1833333333334</v>
      </c>
      <c r="J412" s="278">
        <v>1715.8166666666664</v>
      </c>
      <c r="K412" s="276">
        <v>1664.55</v>
      </c>
      <c r="L412" s="276">
        <v>1604</v>
      </c>
      <c r="M412" s="276">
        <v>7.0959999999999995E-2</v>
      </c>
    </row>
    <row r="413" spans="1:13">
      <c r="A413" s="267">
        <v>405</v>
      </c>
      <c r="B413" s="276" t="s">
        <v>518</v>
      </c>
      <c r="C413" s="277">
        <v>211</v>
      </c>
      <c r="D413" s="278">
        <v>212.5</v>
      </c>
      <c r="E413" s="278">
        <v>206.6</v>
      </c>
      <c r="F413" s="278">
        <v>202.2</v>
      </c>
      <c r="G413" s="278">
        <v>196.29999999999998</v>
      </c>
      <c r="H413" s="278">
        <v>216.9</v>
      </c>
      <c r="I413" s="278">
        <v>222.79999999999998</v>
      </c>
      <c r="J413" s="278">
        <v>227.20000000000002</v>
      </c>
      <c r="K413" s="276">
        <v>218.4</v>
      </c>
      <c r="L413" s="276">
        <v>208.1</v>
      </c>
      <c r="M413" s="276">
        <v>2.3231000000000002</v>
      </c>
    </row>
    <row r="414" spans="1:13">
      <c r="A414" s="267">
        <v>406</v>
      </c>
      <c r="B414" s="276" t="s">
        <v>173</v>
      </c>
      <c r="C414" s="277">
        <v>24574.400000000001</v>
      </c>
      <c r="D414" s="278">
        <v>24536.083333333332</v>
      </c>
      <c r="E414" s="278">
        <v>24340.116666666665</v>
      </c>
      <c r="F414" s="278">
        <v>24105.833333333332</v>
      </c>
      <c r="G414" s="278">
        <v>23909.866666666665</v>
      </c>
      <c r="H414" s="278">
        <v>24770.366666666665</v>
      </c>
      <c r="I414" s="278">
        <v>24966.333333333332</v>
      </c>
      <c r="J414" s="278">
        <v>25200.616666666665</v>
      </c>
      <c r="K414" s="276">
        <v>24732.05</v>
      </c>
      <c r="L414" s="276">
        <v>24301.8</v>
      </c>
      <c r="M414" s="276">
        <v>1.06488</v>
      </c>
    </row>
    <row r="415" spans="1:13">
      <c r="A415" s="267">
        <v>407</v>
      </c>
      <c r="B415" s="276" t="s">
        <v>520</v>
      </c>
      <c r="C415" s="277">
        <v>1051.05</v>
      </c>
      <c r="D415" s="278">
        <v>1049.9833333333333</v>
      </c>
      <c r="E415" s="278">
        <v>1040.1166666666668</v>
      </c>
      <c r="F415" s="278">
        <v>1029.1833333333334</v>
      </c>
      <c r="G415" s="278">
        <v>1019.3166666666668</v>
      </c>
      <c r="H415" s="278">
        <v>1060.9166666666667</v>
      </c>
      <c r="I415" s="278">
        <v>1070.7833333333331</v>
      </c>
      <c r="J415" s="278">
        <v>1081.7166666666667</v>
      </c>
      <c r="K415" s="276">
        <v>1059.8499999999999</v>
      </c>
      <c r="L415" s="276">
        <v>1039.05</v>
      </c>
      <c r="M415" s="276">
        <v>0.15010999999999999</v>
      </c>
    </row>
    <row r="416" spans="1:13">
      <c r="A416" s="267">
        <v>408</v>
      </c>
      <c r="B416" s="276" t="s">
        <v>174</v>
      </c>
      <c r="C416" s="277">
        <v>1539</v>
      </c>
      <c r="D416" s="278">
        <v>1539.5166666666667</v>
      </c>
      <c r="E416" s="278">
        <v>1522.0333333333333</v>
      </c>
      <c r="F416" s="278">
        <v>1505.0666666666666</v>
      </c>
      <c r="G416" s="278">
        <v>1487.5833333333333</v>
      </c>
      <c r="H416" s="278">
        <v>1556.4833333333333</v>
      </c>
      <c r="I416" s="278">
        <v>1573.9666666666665</v>
      </c>
      <c r="J416" s="278">
        <v>1590.9333333333334</v>
      </c>
      <c r="K416" s="276">
        <v>1557</v>
      </c>
      <c r="L416" s="276">
        <v>1522.55</v>
      </c>
      <c r="M416" s="276">
        <v>4.1316699999999997</v>
      </c>
    </row>
    <row r="417" spans="1:13">
      <c r="A417" s="267">
        <v>409</v>
      </c>
      <c r="B417" s="276" t="s">
        <v>515</v>
      </c>
      <c r="C417" s="277">
        <v>464.6</v>
      </c>
      <c r="D417" s="278">
        <v>462.18333333333334</v>
      </c>
      <c r="E417" s="278">
        <v>455.41666666666669</v>
      </c>
      <c r="F417" s="278">
        <v>446.23333333333335</v>
      </c>
      <c r="G417" s="278">
        <v>439.4666666666667</v>
      </c>
      <c r="H417" s="278">
        <v>471.36666666666667</v>
      </c>
      <c r="I417" s="278">
        <v>478.13333333333333</v>
      </c>
      <c r="J417" s="278">
        <v>487.31666666666666</v>
      </c>
      <c r="K417" s="276">
        <v>468.95</v>
      </c>
      <c r="L417" s="276">
        <v>453</v>
      </c>
      <c r="M417" s="276">
        <v>0.64190000000000003</v>
      </c>
    </row>
    <row r="418" spans="1:13">
      <c r="A418" s="267">
        <v>410</v>
      </c>
      <c r="B418" s="276" t="s">
        <v>510</v>
      </c>
      <c r="C418" s="277">
        <v>26.25</v>
      </c>
      <c r="D418" s="278">
        <v>26.216666666666669</v>
      </c>
      <c r="E418" s="278">
        <v>25.533333333333339</v>
      </c>
      <c r="F418" s="278">
        <v>24.81666666666667</v>
      </c>
      <c r="G418" s="278">
        <v>24.13333333333334</v>
      </c>
      <c r="H418" s="278">
        <v>26.933333333333337</v>
      </c>
      <c r="I418" s="278">
        <v>27.616666666666667</v>
      </c>
      <c r="J418" s="278">
        <v>28.333333333333336</v>
      </c>
      <c r="K418" s="276">
        <v>26.9</v>
      </c>
      <c r="L418" s="276">
        <v>25.5</v>
      </c>
      <c r="M418" s="276">
        <v>77.270949999999999</v>
      </c>
    </row>
    <row r="419" spans="1:13">
      <c r="A419" s="267">
        <v>411</v>
      </c>
      <c r="B419" s="276" t="s">
        <v>511</v>
      </c>
      <c r="C419" s="277">
        <v>1676.6</v>
      </c>
      <c r="D419" s="278">
        <v>1674.9666666666665</v>
      </c>
      <c r="E419" s="278">
        <v>1661.6833333333329</v>
      </c>
      <c r="F419" s="278">
        <v>1646.7666666666664</v>
      </c>
      <c r="G419" s="278">
        <v>1633.4833333333329</v>
      </c>
      <c r="H419" s="278">
        <v>1689.883333333333</v>
      </c>
      <c r="I419" s="278">
        <v>1703.1666666666663</v>
      </c>
      <c r="J419" s="278">
        <v>1718.083333333333</v>
      </c>
      <c r="K419" s="276">
        <v>1688.25</v>
      </c>
      <c r="L419" s="276">
        <v>1660.05</v>
      </c>
      <c r="M419" s="276">
        <v>0.20277000000000001</v>
      </c>
    </row>
    <row r="420" spans="1:13">
      <c r="A420" s="267">
        <v>412</v>
      </c>
      <c r="B420" s="276" t="s">
        <v>521</v>
      </c>
      <c r="C420" s="277">
        <v>333.4</v>
      </c>
      <c r="D420" s="278">
        <v>333.15000000000003</v>
      </c>
      <c r="E420" s="278">
        <v>325.55000000000007</v>
      </c>
      <c r="F420" s="278">
        <v>317.70000000000005</v>
      </c>
      <c r="G420" s="278">
        <v>310.10000000000008</v>
      </c>
      <c r="H420" s="278">
        <v>341.00000000000006</v>
      </c>
      <c r="I420" s="278">
        <v>348.60000000000008</v>
      </c>
      <c r="J420" s="278">
        <v>356.45000000000005</v>
      </c>
      <c r="K420" s="276">
        <v>340.75</v>
      </c>
      <c r="L420" s="276">
        <v>325.3</v>
      </c>
      <c r="M420" s="276">
        <v>2.7593399999999999</v>
      </c>
    </row>
    <row r="421" spans="1:13">
      <c r="A421" s="267">
        <v>413</v>
      </c>
      <c r="B421" s="276" t="s">
        <v>522</v>
      </c>
      <c r="C421" s="277">
        <v>1061.4000000000001</v>
      </c>
      <c r="D421" s="278">
        <v>1075.9833333333333</v>
      </c>
      <c r="E421" s="278">
        <v>1037.9666666666667</v>
      </c>
      <c r="F421" s="278">
        <v>1014.5333333333333</v>
      </c>
      <c r="G421" s="278">
        <v>976.51666666666665</v>
      </c>
      <c r="H421" s="278">
        <v>1099.4166666666667</v>
      </c>
      <c r="I421" s="278">
        <v>1137.4333333333336</v>
      </c>
      <c r="J421" s="278">
        <v>1160.8666666666668</v>
      </c>
      <c r="K421" s="276">
        <v>1114</v>
      </c>
      <c r="L421" s="276">
        <v>1052.55</v>
      </c>
      <c r="M421" s="276">
        <v>0.25607000000000002</v>
      </c>
    </row>
    <row r="422" spans="1:13">
      <c r="A422" s="267">
        <v>414</v>
      </c>
      <c r="B422" s="276" t="s">
        <v>523</v>
      </c>
      <c r="C422" s="277">
        <v>367.9</v>
      </c>
      <c r="D422" s="278">
        <v>366.31666666666666</v>
      </c>
      <c r="E422" s="278">
        <v>359.7833333333333</v>
      </c>
      <c r="F422" s="278">
        <v>351.66666666666663</v>
      </c>
      <c r="G422" s="278">
        <v>345.13333333333327</v>
      </c>
      <c r="H422" s="278">
        <v>374.43333333333334</v>
      </c>
      <c r="I422" s="278">
        <v>380.96666666666675</v>
      </c>
      <c r="J422" s="278">
        <v>389.08333333333337</v>
      </c>
      <c r="K422" s="276">
        <v>372.85</v>
      </c>
      <c r="L422" s="276">
        <v>358.2</v>
      </c>
      <c r="M422" s="276">
        <v>5.2138400000000003</v>
      </c>
    </row>
    <row r="423" spans="1:13">
      <c r="A423" s="267">
        <v>415</v>
      </c>
      <c r="B423" s="276" t="s">
        <v>524</v>
      </c>
      <c r="C423" s="277">
        <v>8.9499999999999993</v>
      </c>
      <c r="D423" s="278">
        <v>8.9333333333333336</v>
      </c>
      <c r="E423" s="278">
        <v>8.7166666666666668</v>
      </c>
      <c r="F423" s="278">
        <v>8.4833333333333325</v>
      </c>
      <c r="G423" s="278">
        <v>8.2666666666666657</v>
      </c>
      <c r="H423" s="278">
        <v>9.1666666666666679</v>
      </c>
      <c r="I423" s="278">
        <v>9.3833333333333364</v>
      </c>
      <c r="J423" s="278">
        <v>9.6166666666666689</v>
      </c>
      <c r="K423" s="276">
        <v>9.15</v>
      </c>
      <c r="L423" s="276">
        <v>8.6999999999999993</v>
      </c>
      <c r="M423" s="276">
        <v>116.02397000000001</v>
      </c>
    </row>
    <row r="424" spans="1:13">
      <c r="A424" s="267">
        <v>416</v>
      </c>
      <c r="B424" s="276" t="s">
        <v>2516</v>
      </c>
      <c r="C424" s="277">
        <v>720.5</v>
      </c>
      <c r="D424" s="278">
        <v>725.83333333333337</v>
      </c>
      <c r="E424" s="278">
        <v>711.66666666666674</v>
      </c>
      <c r="F424" s="278">
        <v>702.83333333333337</v>
      </c>
      <c r="G424" s="278">
        <v>688.66666666666674</v>
      </c>
      <c r="H424" s="278">
        <v>734.66666666666674</v>
      </c>
      <c r="I424" s="278">
        <v>748.83333333333348</v>
      </c>
      <c r="J424" s="278">
        <v>757.66666666666674</v>
      </c>
      <c r="K424" s="276">
        <v>740</v>
      </c>
      <c r="L424" s="276">
        <v>717</v>
      </c>
      <c r="M424" s="276">
        <v>0.34305000000000002</v>
      </c>
    </row>
    <row r="425" spans="1:13">
      <c r="A425" s="267">
        <v>417</v>
      </c>
      <c r="B425" s="276" t="s">
        <v>527</v>
      </c>
      <c r="C425" s="285">
        <v>186.45</v>
      </c>
      <c r="D425" s="286">
        <v>185.71666666666667</v>
      </c>
      <c r="E425" s="286">
        <v>183.43333333333334</v>
      </c>
      <c r="F425" s="286">
        <v>180.41666666666666</v>
      </c>
      <c r="G425" s="286">
        <v>178.13333333333333</v>
      </c>
      <c r="H425" s="286">
        <v>188.73333333333335</v>
      </c>
      <c r="I425" s="286">
        <v>191.01666666666671</v>
      </c>
      <c r="J425" s="286">
        <v>194.03333333333336</v>
      </c>
      <c r="K425" s="287">
        <v>188</v>
      </c>
      <c r="L425" s="287">
        <v>182.7</v>
      </c>
      <c r="M425" s="287">
        <v>3.7729300000000001</v>
      </c>
    </row>
    <row r="426" spans="1:13">
      <c r="A426" s="267">
        <v>418</v>
      </c>
      <c r="B426" s="276" t="s">
        <v>2525</v>
      </c>
      <c r="C426" s="276">
        <v>101.65</v>
      </c>
      <c r="D426" s="278">
        <v>102.58333333333333</v>
      </c>
      <c r="E426" s="278">
        <v>100.16666666666666</v>
      </c>
      <c r="F426" s="278">
        <v>98.683333333333323</v>
      </c>
      <c r="G426" s="278">
        <v>96.266666666666652</v>
      </c>
      <c r="H426" s="278">
        <v>104.06666666666666</v>
      </c>
      <c r="I426" s="278">
        <v>106.48333333333332</v>
      </c>
      <c r="J426" s="278">
        <v>107.96666666666667</v>
      </c>
      <c r="K426" s="276">
        <v>105</v>
      </c>
      <c r="L426" s="276">
        <v>101.1</v>
      </c>
      <c r="M426" s="276">
        <v>104.6465</v>
      </c>
    </row>
    <row r="427" spans="1:13">
      <c r="A427" s="267">
        <v>419</v>
      </c>
      <c r="B427" s="276" t="s">
        <v>175</v>
      </c>
      <c r="C427" s="276">
        <v>5559.3</v>
      </c>
      <c r="D427" s="278">
        <v>5557.3833333333341</v>
      </c>
      <c r="E427" s="278">
        <v>5500.1166666666686</v>
      </c>
      <c r="F427" s="278">
        <v>5440.9333333333343</v>
      </c>
      <c r="G427" s="278">
        <v>5383.6666666666688</v>
      </c>
      <c r="H427" s="278">
        <v>5616.5666666666684</v>
      </c>
      <c r="I427" s="278">
        <v>5673.833333333333</v>
      </c>
      <c r="J427" s="278">
        <v>5733.0166666666682</v>
      </c>
      <c r="K427" s="276">
        <v>5614.65</v>
      </c>
      <c r="L427" s="276">
        <v>5498.2</v>
      </c>
      <c r="M427" s="276">
        <v>3.43302</v>
      </c>
    </row>
    <row r="428" spans="1:13">
      <c r="A428" s="267">
        <v>420</v>
      </c>
      <c r="B428" s="276" t="s">
        <v>176</v>
      </c>
      <c r="C428" s="276">
        <v>1027.8</v>
      </c>
      <c r="D428" s="278">
        <v>1035.1833333333334</v>
      </c>
      <c r="E428" s="278">
        <v>1008.6666666666667</v>
      </c>
      <c r="F428" s="278">
        <v>989.5333333333333</v>
      </c>
      <c r="G428" s="278">
        <v>963.01666666666665</v>
      </c>
      <c r="H428" s="278">
        <v>1054.3166666666668</v>
      </c>
      <c r="I428" s="278">
        <v>1080.8333333333333</v>
      </c>
      <c r="J428" s="278">
        <v>1099.9666666666669</v>
      </c>
      <c r="K428" s="276">
        <v>1061.7</v>
      </c>
      <c r="L428" s="276">
        <v>1016.05</v>
      </c>
      <c r="M428" s="276">
        <v>34.548769999999998</v>
      </c>
    </row>
    <row r="429" spans="1:13">
      <c r="A429" s="267">
        <v>421</v>
      </c>
      <c r="B429" s="276" t="s">
        <v>177</v>
      </c>
      <c r="C429" s="276">
        <v>778.55</v>
      </c>
      <c r="D429" s="278">
        <v>778.51666666666677</v>
      </c>
      <c r="E429" s="278">
        <v>763.03333333333353</v>
      </c>
      <c r="F429" s="278">
        <v>747.51666666666677</v>
      </c>
      <c r="G429" s="278">
        <v>732.03333333333353</v>
      </c>
      <c r="H429" s="278">
        <v>794.03333333333353</v>
      </c>
      <c r="I429" s="278">
        <v>809.51666666666688</v>
      </c>
      <c r="J429" s="278">
        <v>825.03333333333353</v>
      </c>
      <c r="K429" s="276">
        <v>794</v>
      </c>
      <c r="L429" s="276">
        <v>763</v>
      </c>
      <c r="M429" s="276">
        <v>6.0135699999999996</v>
      </c>
    </row>
    <row r="430" spans="1:13">
      <c r="A430" s="267">
        <v>422</v>
      </c>
      <c r="B430" s="276" t="s">
        <v>525</v>
      </c>
      <c r="C430" s="276">
        <v>90.45</v>
      </c>
      <c r="D430" s="278">
        <v>90.75</v>
      </c>
      <c r="E430" s="278">
        <v>89.25</v>
      </c>
      <c r="F430" s="278">
        <v>88.05</v>
      </c>
      <c r="G430" s="278">
        <v>86.55</v>
      </c>
      <c r="H430" s="278">
        <v>91.95</v>
      </c>
      <c r="I430" s="278">
        <v>93.45</v>
      </c>
      <c r="J430" s="278">
        <v>94.65</v>
      </c>
      <c r="K430" s="276">
        <v>92.25</v>
      </c>
      <c r="L430" s="276">
        <v>89.55</v>
      </c>
      <c r="M430" s="276">
        <v>1.2044699999999999</v>
      </c>
    </row>
    <row r="431" spans="1:13">
      <c r="A431" s="267">
        <v>423</v>
      </c>
      <c r="B431" s="276" t="s">
        <v>526</v>
      </c>
      <c r="C431" s="276">
        <v>486.7</v>
      </c>
      <c r="D431" s="278">
        <v>483.89999999999992</v>
      </c>
      <c r="E431" s="278">
        <v>477.89999999999986</v>
      </c>
      <c r="F431" s="278">
        <v>469.09999999999997</v>
      </c>
      <c r="G431" s="278">
        <v>463.09999999999991</v>
      </c>
      <c r="H431" s="278">
        <v>492.69999999999982</v>
      </c>
      <c r="I431" s="278">
        <v>498.69999999999993</v>
      </c>
      <c r="J431" s="278">
        <v>507.49999999999977</v>
      </c>
      <c r="K431" s="276">
        <v>489.9</v>
      </c>
      <c r="L431" s="276">
        <v>475.1</v>
      </c>
      <c r="M431" s="276">
        <v>1.23828</v>
      </c>
    </row>
    <row r="432" spans="1:13">
      <c r="A432" s="267">
        <v>425</v>
      </c>
      <c r="B432" s="276" t="s">
        <v>3387</v>
      </c>
      <c r="C432" s="276">
        <v>304.05</v>
      </c>
      <c r="D432" s="278">
        <v>304.58333333333331</v>
      </c>
      <c r="E432" s="278">
        <v>299.46666666666664</v>
      </c>
      <c r="F432" s="278">
        <v>294.88333333333333</v>
      </c>
      <c r="G432" s="278">
        <v>289.76666666666665</v>
      </c>
      <c r="H432" s="278">
        <v>309.16666666666663</v>
      </c>
      <c r="I432" s="278">
        <v>314.2833333333333</v>
      </c>
      <c r="J432" s="278">
        <v>318.86666666666662</v>
      </c>
      <c r="K432" s="276">
        <v>309.7</v>
      </c>
      <c r="L432" s="276">
        <v>300</v>
      </c>
      <c r="M432" s="276">
        <v>4.0430799999999998</v>
      </c>
    </row>
    <row r="433" spans="1:13">
      <c r="A433" s="267">
        <v>426</v>
      </c>
      <c r="B433" s="276" t="s">
        <v>529</v>
      </c>
      <c r="C433" s="276">
        <v>1918.1</v>
      </c>
      <c r="D433" s="278">
        <v>1888.9166666666667</v>
      </c>
      <c r="E433" s="278">
        <v>1849.1833333333334</v>
      </c>
      <c r="F433" s="278">
        <v>1780.2666666666667</v>
      </c>
      <c r="G433" s="278">
        <v>1740.5333333333333</v>
      </c>
      <c r="H433" s="278">
        <v>1957.8333333333335</v>
      </c>
      <c r="I433" s="278">
        <v>1997.5666666666666</v>
      </c>
      <c r="J433" s="278">
        <v>2066.4833333333336</v>
      </c>
      <c r="K433" s="276">
        <v>1928.65</v>
      </c>
      <c r="L433" s="276">
        <v>1820</v>
      </c>
      <c r="M433" s="276">
        <v>5.0169800000000002</v>
      </c>
    </row>
    <row r="434" spans="1:13">
      <c r="A434" s="267">
        <v>427</v>
      </c>
      <c r="B434" s="276" t="s">
        <v>530</v>
      </c>
      <c r="C434" s="276">
        <v>570</v>
      </c>
      <c r="D434" s="278">
        <v>563.81666666666672</v>
      </c>
      <c r="E434" s="278">
        <v>541.73333333333346</v>
      </c>
      <c r="F434" s="278">
        <v>513.4666666666667</v>
      </c>
      <c r="G434" s="278">
        <v>491.38333333333344</v>
      </c>
      <c r="H434" s="278">
        <v>592.08333333333348</v>
      </c>
      <c r="I434" s="278">
        <v>614.16666666666674</v>
      </c>
      <c r="J434" s="278">
        <v>642.43333333333351</v>
      </c>
      <c r="K434" s="276">
        <v>585.9</v>
      </c>
      <c r="L434" s="276">
        <v>535.54999999999995</v>
      </c>
      <c r="M434" s="276">
        <v>6.3284700000000003</v>
      </c>
    </row>
    <row r="435" spans="1:13">
      <c r="A435" s="267">
        <v>428</v>
      </c>
      <c r="B435" s="276" t="s">
        <v>178</v>
      </c>
      <c r="C435" s="276">
        <v>575</v>
      </c>
      <c r="D435" s="278">
        <v>573.30000000000007</v>
      </c>
      <c r="E435" s="278">
        <v>569.70000000000016</v>
      </c>
      <c r="F435" s="278">
        <v>564.40000000000009</v>
      </c>
      <c r="G435" s="278">
        <v>560.80000000000018</v>
      </c>
      <c r="H435" s="278">
        <v>578.60000000000014</v>
      </c>
      <c r="I435" s="278">
        <v>582.20000000000005</v>
      </c>
      <c r="J435" s="278">
        <v>587.50000000000011</v>
      </c>
      <c r="K435" s="276">
        <v>576.9</v>
      </c>
      <c r="L435" s="276">
        <v>568</v>
      </c>
      <c r="M435" s="276">
        <v>49.406869999999998</v>
      </c>
    </row>
    <row r="436" spans="1:13">
      <c r="A436" s="267">
        <v>429</v>
      </c>
      <c r="B436" s="276" t="s">
        <v>531</v>
      </c>
      <c r="C436" s="276">
        <v>331.25</v>
      </c>
      <c r="D436" s="278">
        <v>329.75</v>
      </c>
      <c r="E436" s="278">
        <v>321.5</v>
      </c>
      <c r="F436" s="278">
        <v>311.75</v>
      </c>
      <c r="G436" s="278">
        <v>303.5</v>
      </c>
      <c r="H436" s="278">
        <v>339.5</v>
      </c>
      <c r="I436" s="278">
        <v>347.75</v>
      </c>
      <c r="J436" s="278">
        <v>357.5</v>
      </c>
      <c r="K436" s="276">
        <v>338</v>
      </c>
      <c r="L436" s="276">
        <v>320</v>
      </c>
      <c r="M436" s="276">
        <v>7.5983400000000003</v>
      </c>
    </row>
    <row r="437" spans="1:13">
      <c r="A437" s="267">
        <v>430</v>
      </c>
      <c r="B437" s="276" t="s">
        <v>179</v>
      </c>
      <c r="C437" s="276">
        <v>483.9</v>
      </c>
      <c r="D437" s="278">
        <v>487.33333333333331</v>
      </c>
      <c r="E437" s="278">
        <v>475.26666666666665</v>
      </c>
      <c r="F437" s="278">
        <v>466.63333333333333</v>
      </c>
      <c r="G437" s="278">
        <v>454.56666666666666</v>
      </c>
      <c r="H437" s="278">
        <v>495.96666666666664</v>
      </c>
      <c r="I437" s="278">
        <v>508.03333333333336</v>
      </c>
      <c r="J437" s="278">
        <v>516.66666666666663</v>
      </c>
      <c r="K437" s="276">
        <v>499.4</v>
      </c>
      <c r="L437" s="276">
        <v>478.7</v>
      </c>
      <c r="M437" s="276">
        <v>30.093240000000002</v>
      </c>
    </row>
    <row r="438" spans="1:13">
      <c r="A438" s="267">
        <v>431</v>
      </c>
      <c r="B438" s="276" t="s">
        <v>532</v>
      </c>
      <c r="C438" s="276">
        <v>198.25</v>
      </c>
      <c r="D438" s="278">
        <v>198.5</v>
      </c>
      <c r="E438" s="278">
        <v>196.35</v>
      </c>
      <c r="F438" s="278">
        <v>194.45</v>
      </c>
      <c r="G438" s="278">
        <v>192.29999999999998</v>
      </c>
      <c r="H438" s="278">
        <v>200.4</v>
      </c>
      <c r="I438" s="278">
        <v>202.54999999999998</v>
      </c>
      <c r="J438" s="278">
        <v>204.45000000000002</v>
      </c>
      <c r="K438" s="276">
        <v>200.65</v>
      </c>
      <c r="L438" s="276">
        <v>196.6</v>
      </c>
      <c r="M438" s="276">
        <v>0.73629999999999995</v>
      </c>
    </row>
    <row r="439" spans="1:13">
      <c r="A439" s="267">
        <v>432</v>
      </c>
      <c r="B439" s="276" t="s">
        <v>533</v>
      </c>
      <c r="C439" s="276">
        <v>1740.9</v>
      </c>
      <c r="D439" s="278">
        <v>1730.6499999999999</v>
      </c>
      <c r="E439" s="278">
        <v>1712.6999999999998</v>
      </c>
      <c r="F439" s="278">
        <v>1684.5</v>
      </c>
      <c r="G439" s="278">
        <v>1666.55</v>
      </c>
      <c r="H439" s="278">
        <v>1758.8499999999997</v>
      </c>
      <c r="I439" s="278">
        <v>1776.8</v>
      </c>
      <c r="J439" s="278">
        <v>1804.9999999999995</v>
      </c>
      <c r="K439" s="276">
        <v>1748.6</v>
      </c>
      <c r="L439" s="276">
        <v>1702.45</v>
      </c>
      <c r="M439" s="276">
        <v>1.8741000000000001</v>
      </c>
    </row>
    <row r="440" spans="1:13">
      <c r="A440" s="267">
        <v>433</v>
      </c>
      <c r="B440" s="276" t="s">
        <v>534</v>
      </c>
      <c r="C440" s="276">
        <v>4.8</v>
      </c>
      <c r="D440" s="278">
        <v>4.666666666666667</v>
      </c>
      <c r="E440" s="278">
        <v>4.5333333333333341</v>
      </c>
      <c r="F440" s="278">
        <v>4.2666666666666675</v>
      </c>
      <c r="G440" s="278">
        <v>4.1333333333333346</v>
      </c>
      <c r="H440" s="278">
        <v>4.9333333333333336</v>
      </c>
      <c r="I440" s="278">
        <v>5.0666666666666664</v>
      </c>
      <c r="J440" s="278">
        <v>5.333333333333333</v>
      </c>
      <c r="K440" s="276">
        <v>4.8</v>
      </c>
      <c r="L440" s="276">
        <v>4.4000000000000004</v>
      </c>
      <c r="M440" s="276">
        <v>652.83722999999998</v>
      </c>
    </row>
    <row r="441" spans="1:13">
      <c r="A441" s="267">
        <v>434</v>
      </c>
      <c r="B441" s="276" t="s">
        <v>535</v>
      </c>
      <c r="C441" s="276">
        <v>130.19999999999999</v>
      </c>
      <c r="D441" s="278">
        <v>131.73333333333335</v>
      </c>
      <c r="E441" s="278">
        <v>127.56666666666669</v>
      </c>
      <c r="F441" s="278">
        <v>124.93333333333334</v>
      </c>
      <c r="G441" s="278">
        <v>120.76666666666668</v>
      </c>
      <c r="H441" s="278">
        <v>134.3666666666667</v>
      </c>
      <c r="I441" s="278">
        <v>138.53333333333333</v>
      </c>
      <c r="J441" s="278">
        <v>141.16666666666671</v>
      </c>
      <c r="K441" s="276">
        <v>135.9</v>
      </c>
      <c r="L441" s="276">
        <v>129.1</v>
      </c>
      <c r="M441" s="276">
        <v>1.74081</v>
      </c>
    </row>
    <row r="442" spans="1:13">
      <c r="A442" s="267">
        <v>435</v>
      </c>
      <c r="B442" s="276" t="s">
        <v>2593</v>
      </c>
      <c r="C442" s="276">
        <v>254.95</v>
      </c>
      <c r="D442" s="278">
        <v>258.15000000000003</v>
      </c>
      <c r="E442" s="278">
        <v>248.00000000000006</v>
      </c>
      <c r="F442" s="278">
        <v>241.05</v>
      </c>
      <c r="G442" s="278">
        <v>230.90000000000003</v>
      </c>
      <c r="H442" s="278">
        <v>265.10000000000008</v>
      </c>
      <c r="I442" s="278">
        <v>275.25000000000006</v>
      </c>
      <c r="J442" s="278">
        <v>282.2000000000001</v>
      </c>
      <c r="K442" s="276">
        <v>268.3</v>
      </c>
      <c r="L442" s="276">
        <v>251.2</v>
      </c>
      <c r="M442" s="276">
        <v>3.5675699999999999</v>
      </c>
    </row>
    <row r="443" spans="1:13">
      <c r="A443" s="267">
        <v>436</v>
      </c>
      <c r="B443" s="276" t="s">
        <v>536</v>
      </c>
      <c r="C443" s="276">
        <v>935.75</v>
      </c>
      <c r="D443" s="278">
        <v>935.08333333333337</v>
      </c>
      <c r="E443" s="278">
        <v>912.2166666666667</v>
      </c>
      <c r="F443" s="278">
        <v>888.68333333333328</v>
      </c>
      <c r="G443" s="278">
        <v>865.81666666666661</v>
      </c>
      <c r="H443" s="278">
        <v>958.61666666666679</v>
      </c>
      <c r="I443" s="278">
        <v>981.48333333333335</v>
      </c>
      <c r="J443" s="278">
        <v>1005.0166666666669</v>
      </c>
      <c r="K443" s="276">
        <v>957.95</v>
      </c>
      <c r="L443" s="276">
        <v>911.55</v>
      </c>
      <c r="M443" s="276">
        <v>1.73438</v>
      </c>
    </row>
    <row r="444" spans="1:13">
      <c r="A444" s="267">
        <v>437</v>
      </c>
      <c r="B444" s="276" t="s">
        <v>282</v>
      </c>
      <c r="C444" s="276">
        <v>608</v>
      </c>
      <c r="D444" s="278">
        <v>612.66666666666663</v>
      </c>
      <c r="E444" s="278">
        <v>601.33333333333326</v>
      </c>
      <c r="F444" s="278">
        <v>594.66666666666663</v>
      </c>
      <c r="G444" s="278">
        <v>583.33333333333326</v>
      </c>
      <c r="H444" s="278">
        <v>619.33333333333326</v>
      </c>
      <c r="I444" s="278">
        <v>630.66666666666652</v>
      </c>
      <c r="J444" s="278">
        <v>637.33333333333326</v>
      </c>
      <c r="K444" s="276">
        <v>624</v>
      </c>
      <c r="L444" s="276">
        <v>606</v>
      </c>
      <c r="M444" s="276">
        <v>3.6442399999999999</v>
      </c>
    </row>
    <row r="445" spans="1:13">
      <c r="A445" s="267">
        <v>438</v>
      </c>
      <c r="B445" s="276" t="s">
        <v>542</v>
      </c>
      <c r="C445" s="276">
        <v>47.9</v>
      </c>
      <c r="D445" s="278">
        <v>48.066666666666663</v>
      </c>
      <c r="E445" s="278">
        <v>46.533333333333324</v>
      </c>
      <c r="F445" s="278">
        <v>45.166666666666664</v>
      </c>
      <c r="G445" s="278">
        <v>43.633333333333326</v>
      </c>
      <c r="H445" s="278">
        <v>49.433333333333323</v>
      </c>
      <c r="I445" s="278">
        <v>50.966666666666654</v>
      </c>
      <c r="J445" s="278">
        <v>52.333333333333321</v>
      </c>
      <c r="K445" s="276">
        <v>49.6</v>
      </c>
      <c r="L445" s="276">
        <v>46.7</v>
      </c>
      <c r="M445" s="276">
        <v>25.112400000000001</v>
      </c>
    </row>
    <row r="446" spans="1:13">
      <c r="A446" s="267">
        <v>439</v>
      </c>
      <c r="B446" s="276" t="s">
        <v>2608</v>
      </c>
      <c r="C446" s="276">
        <v>11346</v>
      </c>
      <c r="D446" s="278">
        <v>11271.033333333333</v>
      </c>
      <c r="E446" s="278">
        <v>11142.066666666666</v>
      </c>
      <c r="F446" s="278">
        <v>10938.133333333333</v>
      </c>
      <c r="G446" s="278">
        <v>10809.166666666666</v>
      </c>
      <c r="H446" s="278">
        <v>11474.966666666665</v>
      </c>
      <c r="I446" s="278">
        <v>11603.933333333332</v>
      </c>
      <c r="J446" s="278">
        <v>11807.866666666665</v>
      </c>
      <c r="K446" s="276">
        <v>11400</v>
      </c>
      <c r="L446" s="276">
        <v>11067.1</v>
      </c>
      <c r="M446" s="276">
        <v>9.7599999999999996E-3</v>
      </c>
    </row>
    <row r="447" spans="1:13">
      <c r="A447" s="267">
        <v>440</v>
      </c>
      <c r="B447" s="276" t="s">
        <v>2613</v>
      </c>
      <c r="C447" s="276">
        <v>999.2</v>
      </c>
      <c r="D447" s="278">
        <v>1014.7333333333332</v>
      </c>
      <c r="E447" s="278">
        <v>974.46666666666647</v>
      </c>
      <c r="F447" s="278">
        <v>949.73333333333323</v>
      </c>
      <c r="G447" s="278">
        <v>909.46666666666647</v>
      </c>
      <c r="H447" s="278">
        <v>1039.4666666666665</v>
      </c>
      <c r="I447" s="278">
        <v>1079.7333333333331</v>
      </c>
      <c r="J447" s="278">
        <v>1104.4666666666665</v>
      </c>
      <c r="K447" s="276">
        <v>1055</v>
      </c>
      <c r="L447" s="276">
        <v>990</v>
      </c>
      <c r="M447" s="276">
        <v>1.4271199999999999</v>
      </c>
    </row>
    <row r="448" spans="1:13">
      <c r="A448" s="267">
        <v>441</v>
      </c>
      <c r="B448" s="276" t="s">
        <v>3464</v>
      </c>
      <c r="C448" s="276">
        <v>573.54999999999995</v>
      </c>
      <c r="D448" s="278">
        <v>574.31666666666661</v>
      </c>
      <c r="E448" s="278">
        <v>566.73333333333323</v>
      </c>
      <c r="F448" s="278">
        <v>559.91666666666663</v>
      </c>
      <c r="G448" s="278">
        <v>552.33333333333326</v>
      </c>
      <c r="H448" s="278">
        <v>581.13333333333321</v>
      </c>
      <c r="I448" s="278">
        <v>588.7166666666667</v>
      </c>
      <c r="J448" s="278">
        <v>595.53333333333319</v>
      </c>
      <c r="K448" s="276">
        <v>581.9</v>
      </c>
      <c r="L448" s="276">
        <v>567.5</v>
      </c>
      <c r="M448" s="276">
        <v>50.685650000000003</v>
      </c>
    </row>
    <row r="449" spans="1:13">
      <c r="A449" s="267">
        <v>442</v>
      </c>
      <c r="B449" s="276" t="s">
        <v>182</v>
      </c>
      <c r="C449" s="276">
        <v>1636.1</v>
      </c>
      <c r="D449" s="278">
        <v>1643.3666666666668</v>
      </c>
      <c r="E449" s="278">
        <v>1622.7333333333336</v>
      </c>
      <c r="F449" s="278">
        <v>1609.3666666666668</v>
      </c>
      <c r="G449" s="278">
        <v>1588.7333333333336</v>
      </c>
      <c r="H449" s="278">
        <v>1656.7333333333336</v>
      </c>
      <c r="I449" s="278">
        <v>1677.3666666666668</v>
      </c>
      <c r="J449" s="278">
        <v>1690.7333333333336</v>
      </c>
      <c r="K449" s="276">
        <v>1664</v>
      </c>
      <c r="L449" s="276">
        <v>1630</v>
      </c>
      <c r="M449" s="276">
        <v>3.1778499999999998</v>
      </c>
    </row>
    <row r="450" spans="1:13">
      <c r="A450" s="267">
        <v>443</v>
      </c>
      <c r="B450" s="276" t="s">
        <v>543</v>
      </c>
      <c r="C450" s="276">
        <v>1000.15</v>
      </c>
      <c r="D450" s="278">
        <v>1005.0666666666666</v>
      </c>
      <c r="E450" s="278">
        <v>990.43333333333317</v>
      </c>
      <c r="F450" s="278">
        <v>980.71666666666658</v>
      </c>
      <c r="G450" s="278">
        <v>966.08333333333314</v>
      </c>
      <c r="H450" s="278">
        <v>1014.7833333333332</v>
      </c>
      <c r="I450" s="278">
        <v>1029.4166666666665</v>
      </c>
      <c r="J450" s="278">
        <v>1039.1333333333332</v>
      </c>
      <c r="K450" s="276">
        <v>1019.7</v>
      </c>
      <c r="L450" s="276">
        <v>995.35</v>
      </c>
      <c r="M450" s="276">
        <v>0.18709000000000001</v>
      </c>
    </row>
    <row r="451" spans="1:13">
      <c r="A451" s="267">
        <v>444</v>
      </c>
      <c r="B451" s="276" t="s">
        <v>183</v>
      </c>
      <c r="C451" s="276">
        <v>180.55</v>
      </c>
      <c r="D451" s="278">
        <v>179.56666666666669</v>
      </c>
      <c r="E451" s="278">
        <v>177.63333333333338</v>
      </c>
      <c r="F451" s="278">
        <v>174.7166666666667</v>
      </c>
      <c r="G451" s="278">
        <v>172.78333333333339</v>
      </c>
      <c r="H451" s="278">
        <v>182.48333333333338</v>
      </c>
      <c r="I451" s="278">
        <v>184.41666666666671</v>
      </c>
      <c r="J451" s="278">
        <v>187.33333333333337</v>
      </c>
      <c r="K451" s="276">
        <v>181.5</v>
      </c>
      <c r="L451" s="276">
        <v>176.65</v>
      </c>
      <c r="M451" s="276">
        <v>460.65197000000001</v>
      </c>
    </row>
    <row r="452" spans="1:13">
      <c r="A452" s="267">
        <v>445</v>
      </c>
      <c r="B452" s="276" t="s">
        <v>184</v>
      </c>
      <c r="C452" s="276">
        <v>75.599999999999994</v>
      </c>
      <c r="D452" s="278">
        <v>75.316666666666663</v>
      </c>
      <c r="E452" s="278">
        <v>74.283333333333331</v>
      </c>
      <c r="F452" s="278">
        <v>72.966666666666669</v>
      </c>
      <c r="G452" s="278">
        <v>71.933333333333337</v>
      </c>
      <c r="H452" s="278">
        <v>76.633333333333326</v>
      </c>
      <c r="I452" s="278">
        <v>77.666666666666657</v>
      </c>
      <c r="J452" s="278">
        <v>78.98333333333332</v>
      </c>
      <c r="K452" s="276">
        <v>76.349999999999994</v>
      </c>
      <c r="L452" s="276">
        <v>74</v>
      </c>
      <c r="M452" s="276">
        <v>36.591380000000001</v>
      </c>
    </row>
    <row r="453" spans="1:13">
      <c r="A453" s="267">
        <v>446</v>
      </c>
      <c r="B453" s="276" t="s">
        <v>185</v>
      </c>
      <c r="C453" s="276">
        <v>76.05</v>
      </c>
      <c r="D453" s="278">
        <v>75.38333333333334</v>
      </c>
      <c r="E453" s="278">
        <v>74.316666666666677</v>
      </c>
      <c r="F453" s="278">
        <v>72.583333333333343</v>
      </c>
      <c r="G453" s="278">
        <v>71.51666666666668</v>
      </c>
      <c r="H453" s="278">
        <v>77.116666666666674</v>
      </c>
      <c r="I453" s="278">
        <v>78.183333333333337</v>
      </c>
      <c r="J453" s="278">
        <v>79.916666666666671</v>
      </c>
      <c r="K453" s="276">
        <v>76.45</v>
      </c>
      <c r="L453" s="276">
        <v>73.650000000000006</v>
      </c>
      <c r="M453" s="276">
        <v>498.91455999999999</v>
      </c>
    </row>
    <row r="454" spans="1:13">
      <c r="A454" s="267">
        <v>447</v>
      </c>
      <c r="B454" s="276" t="s">
        <v>186</v>
      </c>
      <c r="C454" s="276">
        <v>631.25</v>
      </c>
      <c r="D454" s="278">
        <v>633.36666666666667</v>
      </c>
      <c r="E454" s="278">
        <v>625.88333333333333</v>
      </c>
      <c r="F454" s="278">
        <v>620.51666666666665</v>
      </c>
      <c r="G454" s="278">
        <v>613.0333333333333</v>
      </c>
      <c r="H454" s="278">
        <v>638.73333333333335</v>
      </c>
      <c r="I454" s="278">
        <v>646.2166666666667</v>
      </c>
      <c r="J454" s="278">
        <v>651.58333333333337</v>
      </c>
      <c r="K454" s="276">
        <v>640.85</v>
      </c>
      <c r="L454" s="276">
        <v>628</v>
      </c>
      <c r="M454" s="276">
        <v>253.51506000000001</v>
      </c>
    </row>
    <row r="455" spans="1:13">
      <c r="A455" s="267">
        <v>448</v>
      </c>
      <c r="B455" s="276" t="s">
        <v>2624</v>
      </c>
      <c r="C455" s="276">
        <v>38.85</v>
      </c>
      <c r="D455" s="278">
        <v>39</v>
      </c>
      <c r="E455" s="278">
        <v>38.4</v>
      </c>
      <c r="F455" s="278">
        <v>37.949999999999996</v>
      </c>
      <c r="G455" s="278">
        <v>37.349999999999994</v>
      </c>
      <c r="H455" s="278">
        <v>39.450000000000003</v>
      </c>
      <c r="I455" s="278">
        <v>40.049999999999997</v>
      </c>
      <c r="J455" s="278">
        <v>40.500000000000007</v>
      </c>
      <c r="K455" s="276">
        <v>39.6</v>
      </c>
      <c r="L455" s="276">
        <v>38.549999999999997</v>
      </c>
      <c r="M455" s="276">
        <v>24.117699999999999</v>
      </c>
    </row>
    <row r="456" spans="1:13">
      <c r="A456" s="267">
        <v>449</v>
      </c>
      <c r="B456" s="276" t="s">
        <v>537</v>
      </c>
      <c r="C456" s="276">
        <v>938.7</v>
      </c>
      <c r="D456" s="278">
        <v>928.2166666666667</v>
      </c>
      <c r="E456" s="278">
        <v>910.43333333333339</v>
      </c>
      <c r="F456" s="278">
        <v>882.16666666666674</v>
      </c>
      <c r="G456" s="278">
        <v>864.38333333333344</v>
      </c>
      <c r="H456" s="278">
        <v>956.48333333333335</v>
      </c>
      <c r="I456" s="278">
        <v>974.26666666666665</v>
      </c>
      <c r="J456" s="278">
        <v>1002.5333333333333</v>
      </c>
      <c r="K456" s="276">
        <v>946</v>
      </c>
      <c r="L456" s="276">
        <v>899.95</v>
      </c>
      <c r="M456" s="276">
        <v>0.82389000000000001</v>
      </c>
    </row>
    <row r="457" spans="1:13">
      <c r="A457" s="267">
        <v>450</v>
      </c>
      <c r="B457" s="276" t="s">
        <v>538</v>
      </c>
      <c r="C457" s="276">
        <v>478.55</v>
      </c>
      <c r="D457" s="278">
        <v>484.86666666666662</v>
      </c>
      <c r="E457" s="278">
        <v>459.78333333333325</v>
      </c>
      <c r="F457" s="278">
        <v>441.01666666666665</v>
      </c>
      <c r="G457" s="278">
        <v>415.93333333333328</v>
      </c>
      <c r="H457" s="278">
        <v>503.63333333333321</v>
      </c>
      <c r="I457" s="278">
        <v>528.71666666666658</v>
      </c>
      <c r="J457" s="278">
        <v>547.48333333333312</v>
      </c>
      <c r="K457" s="276">
        <v>509.95</v>
      </c>
      <c r="L457" s="276">
        <v>466.1</v>
      </c>
      <c r="M457" s="276">
        <v>2.5563199999999999</v>
      </c>
    </row>
    <row r="458" spans="1:13">
      <c r="A458" s="267">
        <v>451</v>
      </c>
      <c r="B458" s="276" t="s">
        <v>187</v>
      </c>
      <c r="C458" s="276">
        <v>2861</v>
      </c>
      <c r="D458" s="278">
        <v>2868.4</v>
      </c>
      <c r="E458" s="278">
        <v>2838.8</v>
      </c>
      <c r="F458" s="278">
        <v>2816.6</v>
      </c>
      <c r="G458" s="278">
        <v>2787</v>
      </c>
      <c r="H458" s="278">
        <v>2890.6000000000004</v>
      </c>
      <c r="I458" s="278">
        <v>2920.2</v>
      </c>
      <c r="J458" s="278">
        <v>2942.4000000000005</v>
      </c>
      <c r="K458" s="276">
        <v>2898</v>
      </c>
      <c r="L458" s="276">
        <v>2846.2</v>
      </c>
      <c r="M458" s="276">
        <v>60.766919999999999</v>
      </c>
    </row>
    <row r="459" spans="1:13">
      <c r="A459" s="267">
        <v>452</v>
      </c>
      <c r="B459" s="276" t="s">
        <v>544</v>
      </c>
      <c r="C459" s="276">
        <v>2533.65</v>
      </c>
      <c r="D459" s="278">
        <v>2546.8833333333332</v>
      </c>
      <c r="E459" s="278">
        <v>2498.7666666666664</v>
      </c>
      <c r="F459" s="278">
        <v>2463.8833333333332</v>
      </c>
      <c r="G459" s="278">
        <v>2415.7666666666664</v>
      </c>
      <c r="H459" s="278">
        <v>2581.7666666666664</v>
      </c>
      <c r="I459" s="278">
        <v>2629.8833333333332</v>
      </c>
      <c r="J459" s="278">
        <v>2664.7666666666664</v>
      </c>
      <c r="K459" s="276">
        <v>2595</v>
      </c>
      <c r="L459" s="276">
        <v>2512</v>
      </c>
      <c r="M459" s="276">
        <v>5.9720000000000002E-2</v>
      </c>
    </row>
    <row r="460" spans="1:13">
      <c r="A460" s="267">
        <v>453</v>
      </c>
      <c r="B460" s="276" t="s">
        <v>188</v>
      </c>
      <c r="C460" s="276">
        <v>933.8</v>
      </c>
      <c r="D460" s="278">
        <v>936.36666666666667</v>
      </c>
      <c r="E460" s="278">
        <v>925.73333333333335</v>
      </c>
      <c r="F460" s="278">
        <v>917.66666666666663</v>
      </c>
      <c r="G460" s="278">
        <v>907.0333333333333</v>
      </c>
      <c r="H460" s="278">
        <v>944.43333333333339</v>
      </c>
      <c r="I460" s="278">
        <v>955.06666666666683</v>
      </c>
      <c r="J460" s="278">
        <v>963.13333333333344</v>
      </c>
      <c r="K460" s="276">
        <v>947</v>
      </c>
      <c r="L460" s="276">
        <v>928.3</v>
      </c>
      <c r="M460" s="276">
        <v>55.639789999999998</v>
      </c>
    </row>
    <row r="461" spans="1:13">
      <c r="A461" s="267">
        <v>454</v>
      </c>
      <c r="B461" s="276" t="s">
        <v>546</v>
      </c>
      <c r="C461" s="276">
        <v>921.55</v>
      </c>
      <c r="D461" s="278">
        <v>931.21666666666658</v>
      </c>
      <c r="E461" s="278">
        <v>902.53333333333319</v>
      </c>
      <c r="F461" s="278">
        <v>883.51666666666665</v>
      </c>
      <c r="G461" s="278">
        <v>854.83333333333326</v>
      </c>
      <c r="H461" s="278">
        <v>950.23333333333312</v>
      </c>
      <c r="I461" s="278">
        <v>978.91666666666652</v>
      </c>
      <c r="J461" s="278">
        <v>997.93333333333305</v>
      </c>
      <c r="K461" s="276">
        <v>959.9</v>
      </c>
      <c r="L461" s="276">
        <v>912.2</v>
      </c>
      <c r="M461" s="276">
        <v>0.67300000000000004</v>
      </c>
    </row>
    <row r="462" spans="1:13">
      <c r="A462" s="267">
        <v>455</v>
      </c>
      <c r="B462" s="276" t="s">
        <v>547</v>
      </c>
      <c r="C462" s="276">
        <v>959.6</v>
      </c>
      <c r="D462" s="278">
        <v>967.76666666666677</v>
      </c>
      <c r="E462" s="278">
        <v>946.83333333333348</v>
      </c>
      <c r="F462" s="278">
        <v>934.06666666666672</v>
      </c>
      <c r="G462" s="278">
        <v>913.13333333333344</v>
      </c>
      <c r="H462" s="278">
        <v>980.53333333333353</v>
      </c>
      <c r="I462" s="278">
        <v>1001.4666666666667</v>
      </c>
      <c r="J462" s="278">
        <v>1014.2333333333336</v>
      </c>
      <c r="K462" s="276">
        <v>988.7</v>
      </c>
      <c r="L462" s="276">
        <v>955</v>
      </c>
      <c r="M462" s="276">
        <v>1.65134</v>
      </c>
    </row>
    <row r="463" spans="1:13">
      <c r="A463" s="267">
        <v>456</v>
      </c>
      <c r="B463" s="276" t="s">
        <v>552</v>
      </c>
      <c r="C463" s="276">
        <v>815.4</v>
      </c>
      <c r="D463" s="278">
        <v>814.31666666666661</v>
      </c>
      <c r="E463" s="278">
        <v>806.23333333333323</v>
      </c>
      <c r="F463" s="278">
        <v>797.06666666666661</v>
      </c>
      <c r="G463" s="278">
        <v>788.98333333333323</v>
      </c>
      <c r="H463" s="278">
        <v>823.48333333333323</v>
      </c>
      <c r="I463" s="278">
        <v>831.56666666666672</v>
      </c>
      <c r="J463" s="278">
        <v>840.73333333333323</v>
      </c>
      <c r="K463" s="276">
        <v>822.4</v>
      </c>
      <c r="L463" s="276">
        <v>805.15</v>
      </c>
      <c r="M463" s="276">
        <v>5.4929199999999998</v>
      </c>
    </row>
    <row r="464" spans="1:13">
      <c r="A464" s="267">
        <v>457</v>
      </c>
      <c r="B464" s="276" t="s">
        <v>548</v>
      </c>
      <c r="C464" s="276">
        <v>47.9</v>
      </c>
      <c r="D464" s="278">
        <v>48.116666666666674</v>
      </c>
      <c r="E464" s="278">
        <v>46.983333333333348</v>
      </c>
      <c r="F464" s="278">
        <v>46.066666666666677</v>
      </c>
      <c r="G464" s="278">
        <v>44.933333333333351</v>
      </c>
      <c r="H464" s="278">
        <v>49.033333333333346</v>
      </c>
      <c r="I464" s="278">
        <v>50.166666666666671</v>
      </c>
      <c r="J464" s="278">
        <v>51.083333333333343</v>
      </c>
      <c r="K464" s="276">
        <v>49.25</v>
      </c>
      <c r="L464" s="276">
        <v>47.2</v>
      </c>
      <c r="M464" s="276">
        <v>3.65618</v>
      </c>
    </row>
    <row r="465" spans="1:13">
      <c r="A465" s="267">
        <v>458</v>
      </c>
      <c r="B465" s="276" t="s">
        <v>549</v>
      </c>
      <c r="C465" s="276">
        <v>1148</v>
      </c>
      <c r="D465" s="278">
        <v>1130.9833333333333</v>
      </c>
      <c r="E465" s="278">
        <v>1107.0166666666667</v>
      </c>
      <c r="F465" s="278">
        <v>1066.0333333333333</v>
      </c>
      <c r="G465" s="278">
        <v>1042.0666666666666</v>
      </c>
      <c r="H465" s="278">
        <v>1171.9666666666667</v>
      </c>
      <c r="I465" s="278">
        <v>1195.9333333333334</v>
      </c>
      <c r="J465" s="278">
        <v>1236.9166666666667</v>
      </c>
      <c r="K465" s="276">
        <v>1154.95</v>
      </c>
      <c r="L465" s="276">
        <v>1090</v>
      </c>
      <c r="M465" s="276">
        <v>0.85829999999999995</v>
      </c>
    </row>
    <row r="466" spans="1:13">
      <c r="A466" s="267">
        <v>459</v>
      </c>
      <c r="B466" s="276" t="s">
        <v>189</v>
      </c>
      <c r="C466" s="276">
        <v>1519.35</v>
      </c>
      <c r="D466" s="278">
        <v>1513.8166666666666</v>
      </c>
      <c r="E466" s="278">
        <v>1502.6333333333332</v>
      </c>
      <c r="F466" s="278">
        <v>1485.9166666666665</v>
      </c>
      <c r="G466" s="278">
        <v>1474.7333333333331</v>
      </c>
      <c r="H466" s="278">
        <v>1530.5333333333333</v>
      </c>
      <c r="I466" s="278">
        <v>1541.7166666666667</v>
      </c>
      <c r="J466" s="278">
        <v>1558.4333333333334</v>
      </c>
      <c r="K466" s="276">
        <v>1525</v>
      </c>
      <c r="L466" s="276">
        <v>1497.1</v>
      </c>
      <c r="M466" s="276">
        <v>32.998249999999999</v>
      </c>
    </row>
    <row r="467" spans="1:13">
      <c r="A467" s="267">
        <v>460</v>
      </c>
      <c r="B467" s="244" t="s">
        <v>190</v>
      </c>
      <c r="C467" s="276">
        <v>2779.1</v>
      </c>
      <c r="D467" s="278">
        <v>2771.15</v>
      </c>
      <c r="E467" s="278">
        <v>2727.3</v>
      </c>
      <c r="F467" s="278">
        <v>2675.5</v>
      </c>
      <c r="G467" s="278">
        <v>2631.65</v>
      </c>
      <c r="H467" s="278">
        <v>2822.9500000000003</v>
      </c>
      <c r="I467" s="278">
        <v>2866.7999999999997</v>
      </c>
      <c r="J467" s="278">
        <v>2918.6000000000004</v>
      </c>
      <c r="K467" s="276">
        <v>2815</v>
      </c>
      <c r="L467" s="276">
        <v>2719.35</v>
      </c>
      <c r="M467" s="276">
        <v>5.2488299999999999</v>
      </c>
    </row>
    <row r="468" spans="1:13">
      <c r="A468" s="267">
        <v>461</v>
      </c>
      <c r="B468" s="244" t="s">
        <v>191</v>
      </c>
      <c r="C468" s="276">
        <v>329.9</v>
      </c>
      <c r="D468" s="278">
        <v>327.83333333333331</v>
      </c>
      <c r="E468" s="278">
        <v>325.11666666666662</v>
      </c>
      <c r="F468" s="278">
        <v>320.33333333333331</v>
      </c>
      <c r="G468" s="278">
        <v>317.61666666666662</v>
      </c>
      <c r="H468" s="278">
        <v>332.61666666666662</v>
      </c>
      <c r="I468" s="278">
        <v>335.33333333333331</v>
      </c>
      <c r="J468" s="278">
        <v>340.11666666666662</v>
      </c>
      <c r="K468" s="276">
        <v>330.55</v>
      </c>
      <c r="L468" s="276">
        <v>323.05</v>
      </c>
      <c r="M468" s="276">
        <v>15.52562</v>
      </c>
    </row>
    <row r="469" spans="1:13">
      <c r="A469" s="267">
        <v>462</v>
      </c>
      <c r="B469" s="244" t="s">
        <v>550</v>
      </c>
      <c r="C469" s="276">
        <v>698.45</v>
      </c>
      <c r="D469" s="278">
        <v>701.08333333333337</v>
      </c>
      <c r="E469" s="278">
        <v>692.86666666666679</v>
      </c>
      <c r="F469" s="278">
        <v>687.28333333333342</v>
      </c>
      <c r="G469" s="278">
        <v>679.06666666666683</v>
      </c>
      <c r="H469" s="278">
        <v>706.66666666666674</v>
      </c>
      <c r="I469" s="278">
        <v>714.88333333333321</v>
      </c>
      <c r="J469" s="278">
        <v>720.4666666666667</v>
      </c>
      <c r="K469" s="276">
        <v>709.3</v>
      </c>
      <c r="L469" s="276">
        <v>695.5</v>
      </c>
      <c r="M469" s="276">
        <v>6.4119400000000004</v>
      </c>
    </row>
    <row r="470" spans="1:13">
      <c r="A470" s="267">
        <v>463</v>
      </c>
      <c r="B470" s="244" t="s">
        <v>551</v>
      </c>
      <c r="C470" s="276">
        <v>9.4</v>
      </c>
      <c r="D470" s="278">
        <v>9.4499999999999993</v>
      </c>
      <c r="E470" s="278">
        <v>9.1499999999999986</v>
      </c>
      <c r="F470" s="278">
        <v>8.8999999999999986</v>
      </c>
      <c r="G470" s="278">
        <v>8.5999999999999979</v>
      </c>
      <c r="H470" s="278">
        <v>9.6999999999999993</v>
      </c>
      <c r="I470" s="278">
        <v>10</v>
      </c>
      <c r="J470" s="278">
        <v>10.25</v>
      </c>
      <c r="K470" s="276">
        <v>9.75</v>
      </c>
      <c r="L470" s="276">
        <v>9.1999999999999993</v>
      </c>
      <c r="M470" s="276">
        <v>148.28926000000001</v>
      </c>
    </row>
    <row r="471" spans="1:13">
      <c r="A471" s="267">
        <v>464</v>
      </c>
      <c r="B471" s="244" t="s">
        <v>539</v>
      </c>
      <c r="C471" s="276">
        <v>5806.95</v>
      </c>
      <c r="D471" s="278">
        <v>5799.0166666666673</v>
      </c>
      <c r="E471" s="278">
        <v>5758.0333333333347</v>
      </c>
      <c r="F471" s="278">
        <v>5709.1166666666677</v>
      </c>
      <c r="G471" s="278">
        <v>5668.133333333335</v>
      </c>
      <c r="H471" s="278">
        <v>5847.9333333333343</v>
      </c>
      <c r="I471" s="278">
        <v>5888.9166666666661</v>
      </c>
      <c r="J471" s="278">
        <v>5937.8333333333339</v>
      </c>
      <c r="K471" s="276">
        <v>5840</v>
      </c>
      <c r="L471" s="276">
        <v>5750.1</v>
      </c>
      <c r="M471" s="276">
        <v>6.855E-2</v>
      </c>
    </row>
    <row r="472" spans="1:13">
      <c r="A472" s="267">
        <v>465</v>
      </c>
      <c r="B472" s="244" t="s">
        <v>541</v>
      </c>
      <c r="C472" s="276">
        <v>32.15</v>
      </c>
      <c r="D472" s="278">
        <v>31.933333333333334</v>
      </c>
      <c r="E472" s="278">
        <v>31.266666666666666</v>
      </c>
      <c r="F472" s="278">
        <v>30.383333333333333</v>
      </c>
      <c r="G472" s="278">
        <v>29.716666666666665</v>
      </c>
      <c r="H472" s="278">
        <v>32.816666666666663</v>
      </c>
      <c r="I472" s="278">
        <v>33.483333333333334</v>
      </c>
      <c r="J472" s="278">
        <v>34.366666666666667</v>
      </c>
      <c r="K472" s="276">
        <v>32.6</v>
      </c>
      <c r="L472" s="276">
        <v>31.05</v>
      </c>
      <c r="M472" s="276">
        <v>75.084100000000007</v>
      </c>
    </row>
    <row r="473" spans="1:13">
      <c r="A473" s="267">
        <v>466</v>
      </c>
      <c r="B473" s="244" t="s">
        <v>192</v>
      </c>
      <c r="C473" s="276">
        <v>489.1</v>
      </c>
      <c r="D473" s="278">
        <v>488.88333333333338</v>
      </c>
      <c r="E473" s="278">
        <v>483.01666666666677</v>
      </c>
      <c r="F473" s="276">
        <v>476.93333333333339</v>
      </c>
      <c r="G473" s="278">
        <v>471.06666666666678</v>
      </c>
      <c r="H473" s="278">
        <v>494.96666666666675</v>
      </c>
      <c r="I473" s="276">
        <v>500.83333333333343</v>
      </c>
      <c r="J473" s="278">
        <v>506.91666666666674</v>
      </c>
      <c r="K473" s="278">
        <v>494.75</v>
      </c>
      <c r="L473" s="276">
        <v>482.8</v>
      </c>
      <c r="M473" s="278">
        <v>17.738479999999999</v>
      </c>
    </row>
    <row r="474" spans="1:13">
      <c r="A474" s="267">
        <v>467</v>
      </c>
      <c r="B474" s="244" t="s">
        <v>540</v>
      </c>
      <c r="C474" s="276">
        <v>224.3</v>
      </c>
      <c r="D474" s="278">
        <v>221.81666666666669</v>
      </c>
      <c r="E474" s="278">
        <v>214.78333333333339</v>
      </c>
      <c r="F474" s="276">
        <v>205.26666666666671</v>
      </c>
      <c r="G474" s="278">
        <v>198.23333333333341</v>
      </c>
      <c r="H474" s="278">
        <v>231.33333333333337</v>
      </c>
      <c r="I474" s="276">
        <v>238.36666666666667</v>
      </c>
      <c r="J474" s="278">
        <v>247.88333333333335</v>
      </c>
      <c r="K474" s="278">
        <v>228.85</v>
      </c>
      <c r="L474" s="276">
        <v>212.3</v>
      </c>
      <c r="M474" s="278">
        <v>2.4767000000000001</v>
      </c>
    </row>
    <row r="475" spans="1:13">
      <c r="A475" s="267">
        <v>468</v>
      </c>
      <c r="B475" s="244" t="s">
        <v>193</v>
      </c>
      <c r="C475" s="244">
        <v>1137.55</v>
      </c>
      <c r="D475" s="288">
        <v>1141.4166666666667</v>
      </c>
      <c r="E475" s="288">
        <v>1119.8333333333335</v>
      </c>
      <c r="F475" s="288">
        <v>1102.1166666666668</v>
      </c>
      <c r="G475" s="288">
        <v>1080.5333333333335</v>
      </c>
      <c r="H475" s="288">
        <v>1159.1333333333334</v>
      </c>
      <c r="I475" s="288">
        <v>1180.7166666666669</v>
      </c>
      <c r="J475" s="288">
        <v>1198.4333333333334</v>
      </c>
      <c r="K475" s="288">
        <v>1163</v>
      </c>
      <c r="L475" s="288">
        <v>1123.7</v>
      </c>
      <c r="M475" s="288">
        <v>6.4419300000000002</v>
      </c>
    </row>
    <row r="476" spans="1:13">
      <c r="A476" s="267">
        <v>469</v>
      </c>
      <c r="B476" s="244" t="s">
        <v>553</v>
      </c>
      <c r="C476" s="244">
        <v>12.75</v>
      </c>
      <c r="D476" s="288">
        <v>12.783333333333333</v>
      </c>
      <c r="E476" s="288">
        <v>12.566666666666666</v>
      </c>
      <c r="F476" s="288">
        <v>12.383333333333333</v>
      </c>
      <c r="G476" s="288">
        <v>12.166666666666666</v>
      </c>
      <c r="H476" s="288">
        <v>12.966666666666667</v>
      </c>
      <c r="I476" s="288">
        <v>13.183333333333332</v>
      </c>
      <c r="J476" s="288">
        <v>13.366666666666667</v>
      </c>
      <c r="K476" s="288">
        <v>13</v>
      </c>
      <c r="L476" s="288">
        <v>12.6</v>
      </c>
      <c r="M476" s="288">
        <v>16.038740000000001</v>
      </c>
    </row>
    <row r="477" spans="1:13">
      <c r="A477" s="267">
        <v>470</v>
      </c>
      <c r="B477" s="244" t="s">
        <v>554</v>
      </c>
      <c r="C477" s="288">
        <v>386.8</v>
      </c>
      <c r="D477" s="288">
        <v>390.31666666666661</v>
      </c>
      <c r="E477" s="288">
        <v>381.63333333333321</v>
      </c>
      <c r="F477" s="288">
        <v>376.46666666666658</v>
      </c>
      <c r="G477" s="288">
        <v>367.78333333333319</v>
      </c>
      <c r="H477" s="288">
        <v>395.48333333333323</v>
      </c>
      <c r="I477" s="288">
        <v>404.16666666666663</v>
      </c>
      <c r="J477" s="288">
        <v>409.33333333333326</v>
      </c>
      <c r="K477" s="288">
        <v>399</v>
      </c>
      <c r="L477" s="288">
        <v>385.15</v>
      </c>
      <c r="M477" s="288">
        <v>1.6529199999999999</v>
      </c>
    </row>
    <row r="478" spans="1:13">
      <c r="A478" s="267">
        <v>471</v>
      </c>
      <c r="B478" s="244" t="s">
        <v>194</v>
      </c>
      <c r="C478" s="288">
        <v>285.75</v>
      </c>
      <c r="D478" s="288">
        <v>286.55</v>
      </c>
      <c r="E478" s="288">
        <v>281.25</v>
      </c>
      <c r="F478" s="288">
        <v>276.75</v>
      </c>
      <c r="G478" s="288">
        <v>271.45</v>
      </c>
      <c r="H478" s="288">
        <v>291.05</v>
      </c>
      <c r="I478" s="288">
        <v>296.35000000000008</v>
      </c>
      <c r="J478" s="288">
        <v>300.85000000000002</v>
      </c>
      <c r="K478" s="288">
        <v>291.85000000000002</v>
      </c>
      <c r="L478" s="288">
        <v>282.05</v>
      </c>
      <c r="M478" s="288">
        <v>4.9727600000000001</v>
      </c>
    </row>
    <row r="479" spans="1:13">
      <c r="A479" s="267">
        <v>472</v>
      </c>
      <c r="B479" s="244" t="s">
        <v>3098</v>
      </c>
      <c r="C479" s="288">
        <v>39.299999999999997</v>
      </c>
      <c r="D479" s="288">
        <v>39.599999999999994</v>
      </c>
      <c r="E479" s="288">
        <v>38.79999999999999</v>
      </c>
      <c r="F479" s="288">
        <v>38.299999999999997</v>
      </c>
      <c r="G479" s="288">
        <v>37.499999999999993</v>
      </c>
      <c r="H479" s="288">
        <v>40.099999999999987</v>
      </c>
      <c r="I479" s="288">
        <v>40.9</v>
      </c>
      <c r="J479" s="288">
        <v>41.399999999999984</v>
      </c>
      <c r="K479" s="288">
        <v>40.4</v>
      </c>
      <c r="L479" s="288">
        <v>39.1</v>
      </c>
      <c r="M479" s="288">
        <v>11.964460000000001</v>
      </c>
    </row>
    <row r="480" spans="1:13">
      <c r="A480" s="267">
        <v>473</v>
      </c>
      <c r="B480" s="244" t="s">
        <v>195</v>
      </c>
      <c r="C480" s="288">
        <v>5152.5</v>
      </c>
      <c r="D480" s="288">
        <v>5160.5</v>
      </c>
      <c r="E480" s="288">
        <v>5107</v>
      </c>
      <c r="F480" s="288">
        <v>5061.5</v>
      </c>
      <c r="G480" s="288">
        <v>5008</v>
      </c>
      <c r="H480" s="288">
        <v>5206</v>
      </c>
      <c r="I480" s="288">
        <v>5259.5</v>
      </c>
      <c r="J480" s="288">
        <v>5305</v>
      </c>
      <c r="K480" s="288">
        <v>5214</v>
      </c>
      <c r="L480" s="288">
        <v>5115</v>
      </c>
      <c r="M480" s="288">
        <v>5.49221</v>
      </c>
    </row>
    <row r="481" spans="1:13">
      <c r="A481" s="267">
        <v>474</v>
      </c>
      <c r="B481" s="244" t="s">
        <v>196</v>
      </c>
      <c r="C481" s="288">
        <v>31.1</v>
      </c>
      <c r="D481" s="288">
        <v>31.25</v>
      </c>
      <c r="E481" s="288">
        <v>30.65</v>
      </c>
      <c r="F481" s="288">
        <v>30.2</v>
      </c>
      <c r="G481" s="288">
        <v>29.599999999999998</v>
      </c>
      <c r="H481" s="288">
        <v>31.7</v>
      </c>
      <c r="I481" s="288">
        <v>32.299999999999997</v>
      </c>
      <c r="J481" s="288">
        <v>32.75</v>
      </c>
      <c r="K481" s="288">
        <v>31.85</v>
      </c>
      <c r="L481" s="288">
        <v>30.8</v>
      </c>
      <c r="M481" s="288">
        <v>67.487099999999998</v>
      </c>
    </row>
    <row r="482" spans="1:13">
      <c r="A482" s="267">
        <v>475</v>
      </c>
      <c r="B482" s="244" t="s">
        <v>197</v>
      </c>
      <c r="C482" s="288">
        <v>460.3</v>
      </c>
      <c r="D482" s="288">
        <v>458.76666666666665</v>
      </c>
      <c r="E482" s="288">
        <v>455.5333333333333</v>
      </c>
      <c r="F482" s="288">
        <v>450.76666666666665</v>
      </c>
      <c r="G482" s="288">
        <v>447.5333333333333</v>
      </c>
      <c r="H482" s="288">
        <v>463.5333333333333</v>
      </c>
      <c r="I482" s="288">
        <v>466.76666666666665</v>
      </c>
      <c r="J482" s="288">
        <v>471.5333333333333</v>
      </c>
      <c r="K482" s="288">
        <v>462</v>
      </c>
      <c r="L482" s="288">
        <v>454</v>
      </c>
      <c r="M482" s="288">
        <v>54.024639999999998</v>
      </c>
    </row>
    <row r="483" spans="1:13">
      <c r="A483" s="267">
        <v>476</v>
      </c>
      <c r="B483" s="244" t="s">
        <v>560</v>
      </c>
      <c r="C483" s="288">
        <v>2149.6999999999998</v>
      </c>
      <c r="D483" s="288">
        <v>2162.5666666666666</v>
      </c>
      <c r="E483" s="288">
        <v>2132.1333333333332</v>
      </c>
      <c r="F483" s="288">
        <v>2114.5666666666666</v>
      </c>
      <c r="G483" s="288">
        <v>2084.1333333333332</v>
      </c>
      <c r="H483" s="288">
        <v>2180.1333333333332</v>
      </c>
      <c r="I483" s="288">
        <v>2210.5666666666666</v>
      </c>
      <c r="J483" s="288">
        <v>2228.1333333333332</v>
      </c>
      <c r="K483" s="288">
        <v>2193</v>
      </c>
      <c r="L483" s="288">
        <v>2145</v>
      </c>
      <c r="M483" s="288">
        <v>0.10204000000000001</v>
      </c>
    </row>
    <row r="484" spans="1:13">
      <c r="A484" s="267">
        <v>477</v>
      </c>
      <c r="B484" s="244" t="s">
        <v>561</v>
      </c>
      <c r="C484" s="288">
        <v>57.2</v>
      </c>
      <c r="D484" s="288">
        <v>56.550000000000004</v>
      </c>
      <c r="E484" s="288">
        <v>55.150000000000006</v>
      </c>
      <c r="F484" s="288">
        <v>53.1</v>
      </c>
      <c r="G484" s="288">
        <v>51.7</v>
      </c>
      <c r="H484" s="288">
        <v>58.600000000000009</v>
      </c>
      <c r="I484" s="288">
        <v>60</v>
      </c>
      <c r="J484" s="288">
        <v>62.050000000000011</v>
      </c>
      <c r="K484" s="288">
        <v>57.95</v>
      </c>
      <c r="L484" s="288">
        <v>54.5</v>
      </c>
      <c r="M484" s="288">
        <v>101.80651</v>
      </c>
    </row>
    <row r="485" spans="1:13">
      <c r="A485" s="267">
        <v>478</v>
      </c>
      <c r="B485" s="244" t="s">
        <v>285</v>
      </c>
      <c r="C485" s="288">
        <v>377.35</v>
      </c>
      <c r="D485" s="288">
        <v>381.31666666666666</v>
      </c>
      <c r="E485" s="288">
        <v>371.0333333333333</v>
      </c>
      <c r="F485" s="288">
        <v>364.71666666666664</v>
      </c>
      <c r="G485" s="288">
        <v>354.43333333333328</v>
      </c>
      <c r="H485" s="288">
        <v>387.63333333333333</v>
      </c>
      <c r="I485" s="288">
        <v>397.91666666666674</v>
      </c>
      <c r="J485" s="288">
        <v>404.23333333333335</v>
      </c>
      <c r="K485" s="288">
        <v>391.6</v>
      </c>
      <c r="L485" s="288">
        <v>375</v>
      </c>
      <c r="M485" s="288">
        <v>1.22237</v>
      </c>
    </row>
    <row r="486" spans="1:13">
      <c r="A486" s="267">
        <v>479</v>
      </c>
      <c r="B486" s="244" t="s">
        <v>563</v>
      </c>
      <c r="C486" s="288">
        <v>969.05</v>
      </c>
      <c r="D486" s="288">
        <v>970.7833333333333</v>
      </c>
      <c r="E486" s="288">
        <v>949.56666666666661</v>
      </c>
      <c r="F486" s="288">
        <v>930.08333333333326</v>
      </c>
      <c r="G486" s="288">
        <v>908.86666666666656</v>
      </c>
      <c r="H486" s="288">
        <v>990.26666666666665</v>
      </c>
      <c r="I486" s="288">
        <v>1011.4833333333333</v>
      </c>
      <c r="J486" s="288">
        <v>1030.9666666666667</v>
      </c>
      <c r="K486" s="288">
        <v>992</v>
      </c>
      <c r="L486" s="288">
        <v>951.3</v>
      </c>
      <c r="M486" s="288">
        <v>2.30905</v>
      </c>
    </row>
    <row r="487" spans="1:13">
      <c r="A487" s="267">
        <v>480</v>
      </c>
      <c r="B487" s="244" t="s">
        <v>564</v>
      </c>
      <c r="C487" s="288">
        <v>1682.5</v>
      </c>
      <c r="D487" s="288">
        <v>1683.7833333333335</v>
      </c>
      <c r="E487" s="288">
        <v>1668.7166666666672</v>
      </c>
      <c r="F487" s="288">
        <v>1654.9333333333336</v>
      </c>
      <c r="G487" s="288">
        <v>1639.8666666666672</v>
      </c>
      <c r="H487" s="288">
        <v>1697.5666666666671</v>
      </c>
      <c r="I487" s="288">
        <v>1712.6333333333332</v>
      </c>
      <c r="J487" s="288">
        <v>1726.416666666667</v>
      </c>
      <c r="K487" s="288">
        <v>1698.85</v>
      </c>
      <c r="L487" s="288">
        <v>1670</v>
      </c>
      <c r="M487" s="288">
        <v>0.36270000000000002</v>
      </c>
    </row>
    <row r="488" spans="1:13">
      <c r="A488" s="267">
        <v>481</v>
      </c>
      <c r="B488" s="244" t="s">
        <v>2780</v>
      </c>
      <c r="C488" s="288">
        <v>1047</v>
      </c>
      <c r="D488" s="288">
        <v>1054.4166666666667</v>
      </c>
      <c r="E488" s="288">
        <v>1032.8333333333335</v>
      </c>
      <c r="F488" s="288">
        <v>1018.6666666666667</v>
      </c>
      <c r="G488" s="288">
        <v>997.08333333333348</v>
      </c>
      <c r="H488" s="288">
        <v>1068.5833333333335</v>
      </c>
      <c r="I488" s="288">
        <v>1090.166666666667</v>
      </c>
      <c r="J488" s="288">
        <v>1104.3333333333335</v>
      </c>
      <c r="K488" s="288">
        <v>1076</v>
      </c>
      <c r="L488" s="288">
        <v>1040.25</v>
      </c>
      <c r="M488" s="288">
        <v>8.2019999999999996E-2</v>
      </c>
    </row>
    <row r="489" spans="1:13">
      <c r="A489" s="267">
        <v>482</v>
      </c>
      <c r="B489" s="244" t="s">
        <v>284</v>
      </c>
      <c r="C489" s="288">
        <v>193</v>
      </c>
      <c r="D489" s="288">
        <v>192.54999999999998</v>
      </c>
      <c r="E489" s="288">
        <v>189.89999999999998</v>
      </c>
      <c r="F489" s="288">
        <v>186.79999999999998</v>
      </c>
      <c r="G489" s="288">
        <v>184.14999999999998</v>
      </c>
      <c r="H489" s="288">
        <v>195.64999999999998</v>
      </c>
      <c r="I489" s="288">
        <v>198.3</v>
      </c>
      <c r="J489" s="288">
        <v>201.39999999999998</v>
      </c>
      <c r="K489" s="288">
        <v>195.2</v>
      </c>
      <c r="L489" s="288">
        <v>189.45</v>
      </c>
      <c r="M489" s="288">
        <v>6.3049099999999996</v>
      </c>
    </row>
    <row r="490" spans="1:13">
      <c r="A490" s="267">
        <v>483</v>
      </c>
      <c r="B490" s="244" t="s">
        <v>565</v>
      </c>
      <c r="C490" s="288">
        <v>1165.5999999999999</v>
      </c>
      <c r="D490" s="288">
        <v>1159.2333333333333</v>
      </c>
      <c r="E490" s="288">
        <v>1141.3666666666668</v>
      </c>
      <c r="F490" s="288">
        <v>1117.1333333333334</v>
      </c>
      <c r="G490" s="288">
        <v>1099.2666666666669</v>
      </c>
      <c r="H490" s="288">
        <v>1183.4666666666667</v>
      </c>
      <c r="I490" s="288">
        <v>1201.333333333333</v>
      </c>
      <c r="J490" s="288">
        <v>1225.5666666666666</v>
      </c>
      <c r="K490" s="288">
        <v>1177.0999999999999</v>
      </c>
      <c r="L490" s="288">
        <v>1135</v>
      </c>
      <c r="M490" s="288">
        <v>0.73601000000000005</v>
      </c>
    </row>
    <row r="491" spans="1:13">
      <c r="A491" s="267">
        <v>484</v>
      </c>
      <c r="B491" s="244" t="s">
        <v>556</v>
      </c>
      <c r="C491" s="288">
        <v>360.55</v>
      </c>
      <c r="D491" s="288">
        <v>360.88333333333338</v>
      </c>
      <c r="E491" s="288">
        <v>356.11666666666679</v>
      </c>
      <c r="F491" s="288">
        <v>351.68333333333339</v>
      </c>
      <c r="G491" s="288">
        <v>346.9166666666668</v>
      </c>
      <c r="H491" s="288">
        <v>365.31666666666678</v>
      </c>
      <c r="I491" s="288">
        <v>370.08333333333331</v>
      </c>
      <c r="J491" s="288">
        <v>374.51666666666677</v>
      </c>
      <c r="K491" s="288">
        <v>365.65</v>
      </c>
      <c r="L491" s="288">
        <v>356.45</v>
      </c>
      <c r="M491" s="288">
        <v>3.1523599999999998</v>
      </c>
    </row>
    <row r="492" spans="1:13">
      <c r="A492" s="267">
        <v>485</v>
      </c>
      <c r="B492" s="244" t="s">
        <v>555</v>
      </c>
      <c r="C492" s="288">
        <v>2426.6</v>
      </c>
      <c r="D492" s="288">
        <v>2417.6833333333329</v>
      </c>
      <c r="E492" s="288">
        <v>2374.5666666666657</v>
      </c>
      <c r="F492" s="288">
        <v>2322.5333333333328</v>
      </c>
      <c r="G492" s="288">
        <v>2279.4166666666656</v>
      </c>
      <c r="H492" s="288">
        <v>2469.7166666666658</v>
      </c>
      <c r="I492" s="288">
        <v>2512.8333333333335</v>
      </c>
      <c r="J492" s="288">
        <v>2564.8666666666659</v>
      </c>
      <c r="K492" s="288">
        <v>2460.8000000000002</v>
      </c>
      <c r="L492" s="288">
        <v>2365.65</v>
      </c>
      <c r="M492" s="288">
        <v>0.17252999999999999</v>
      </c>
    </row>
    <row r="493" spans="1:13">
      <c r="A493" s="267">
        <v>486</v>
      </c>
      <c r="B493" s="244" t="s">
        <v>199</v>
      </c>
      <c r="C493" s="288">
        <v>828.8</v>
      </c>
      <c r="D493" s="288">
        <v>828.26666666666677</v>
      </c>
      <c r="E493" s="288">
        <v>819.53333333333353</v>
      </c>
      <c r="F493" s="288">
        <v>810.26666666666677</v>
      </c>
      <c r="G493" s="288">
        <v>801.53333333333353</v>
      </c>
      <c r="H493" s="288">
        <v>837.53333333333353</v>
      </c>
      <c r="I493" s="288">
        <v>846.26666666666688</v>
      </c>
      <c r="J493" s="288">
        <v>855.53333333333353</v>
      </c>
      <c r="K493" s="288">
        <v>837</v>
      </c>
      <c r="L493" s="288">
        <v>819</v>
      </c>
      <c r="M493" s="288">
        <v>34.057879999999997</v>
      </c>
    </row>
    <row r="494" spans="1:13">
      <c r="A494" s="267">
        <v>487</v>
      </c>
      <c r="B494" s="244" t="s">
        <v>557</v>
      </c>
      <c r="C494" s="288">
        <v>199.5</v>
      </c>
      <c r="D494" s="288">
        <v>201.26666666666665</v>
      </c>
      <c r="E494" s="288">
        <v>195.2833333333333</v>
      </c>
      <c r="F494" s="288">
        <v>191.06666666666666</v>
      </c>
      <c r="G494" s="288">
        <v>185.08333333333331</v>
      </c>
      <c r="H494" s="288">
        <v>205.48333333333329</v>
      </c>
      <c r="I494" s="288">
        <v>211.46666666666664</v>
      </c>
      <c r="J494" s="288">
        <v>215.68333333333328</v>
      </c>
      <c r="K494" s="288">
        <v>207.25</v>
      </c>
      <c r="L494" s="288">
        <v>197.05</v>
      </c>
      <c r="M494" s="288">
        <v>4.0160299999999998</v>
      </c>
    </row>
    <row r="495" spans="1:13">
      <c r="A495" s="267">
        <v>488</v>
      </c>
      <c r="B495" s="244" t="s">
        <v>558</v>
      </c>
      <c r="C495" s="288">
        <v>3802.8</v>
      </c>
      <c r="D495" s="288">
        <v>3819.2666666666664</v>
      </c>
      <c r="E495" s="288">
        <v>3773.5333333333328</v>
      </c>
      <c r="F495" s="288">
        <v>3744.2666666666664</v>
      </c>
      <c r="G495" s="288">
        <v>3698.5333333333328</v>
      </c>
      <c r="H495" s="288">
        <v>3848.5333333333328</v>
      </c>
      <c r="I495" s="288">
        <v>3894.2666666666664</v>
      </c>
      <c r="J495" s="288">
        <v>3923.5333333333328</v>
      </c>
      <c r="K495" s="288">
        <v>3865</v>
      </c>
      <c r="L495" s="288">
        <v>3790</v>
      </c>
      <c r="M495" s="288">
        <v>3.6729999999999999E-2</v>
      </c>
    </row>
    <row r="496" spans="1:13">
      <c r="A496" s="267">
        <v>489</v>
      </c>
      <c r="B496" s="244" t="s">
        <v>562</v>
      </c>
      <c r="C496" s="288">
        <v>1026.8</v>
      </c>
      <c r="D496" s="288">
        <v>1019.6333333333333</v>
      </c>
      <c r="E496" s="288">
        <v>999.26666666666665</v>
      </c>
      <c r="F496" s="288">
        <v>971.73333333333335</v>
      </c>
      <c r="G496" s="288">
        <v>951.36666666666667</v>
      </c>
      <c r="H496" s="288">
        <v>1047.1666666666665</v>
      </c>
      <c r="I496" s="288">
        <v>1067.5333333333333</v>
      </c>
      <c r="J496" s="288">
        <v>1095.0666666666666</v>
      </c>
      <c r="K496" s="288">
        <v>1040</v>
      </c>
      <c r="L496" s="288">
        <v>992.1</v>
      </c>
      <c r="M496" s="288">
        <v>1.05152</v>
      </c>
    </row>
    <row r="497" spans="1:13">
      <c r="A497" s="267">
        <v>490</v>
      </c>
      <c r="B497" s="244" t="s">
        <v>566</v>
      </c>
      <c r="C497" s="288">
        <v>5675.45</v>
      </c>
      <c r="D497" s="288">
        <v>5662.6333333333341</v>
      </c>
      <c r="E497" s="288">
        <v>5612.8166666666684</v>
      </c>
      <c r="F497" s="288">
        <v>5550.1833333333343</v>
      </c>
      <c r="G497" s="288">
        <v>5500.3666666666686</v>
      </c>
      <c r="H497" s="288">
        <v>5725.2666666666682</v>
      </c>
      <c r="I497" s="288">
        <v>5775.0833333333339</v>
      </c>
      <c r="J497" s="288">
        <v>5837.7166666666681</v>
      </c>
      <c r="K497" s="288">
        <v>5712.45</v>
      </c>
      <c r="L497" s="288">
        <v>5600</v>
      </c>
      <c r="M497" s="288">
        <v>1.511E-2</v>
      </c>
    </row>
    <row r="498" spans="1:13">
      <c r="A498" s="267">
        <v>491</v>
      </c>
      <c r="B498" s="244" t="s">
        <v>567</v>
      </c>
      <c r="C498" s="288">
        <v>131.35</v>
      </c>
      <c r="D498" s="288">
        <v>132.41666666666666</v>
      </c>
      <c r="E498" s="288">
        <v>128.73333333333332</v>
      </c>
      <c r="F498" s="288">
        <v>126.11666666666667</v>
      </c>
      <c r="G498" s="288">
        <v>122.43333333333334</v>
      </c>
      <c r="H498" s="288">
        <v>135.0333333333333</v>
      </c>
      <c r="I498" s="288">
        <v>138.71666666666664</v>
      </c>
      <c r="J498" s="288">
        <v>141.33333333333329</v>
      </c>
      <c r="K498" s="288">
        <v>136.1</v>
      </c>
      <c r="L498" s="288">
        <v>129.80000000000001</v>
      </c>
      <c r="M498" s="288">
        <v>11.657109999999999</v>
      </c>
    </row>
    <row r="499" spans="1:13">
      <c r="A499" s="267">
        <v>492</v>
      </c>
      <c r="B499" s="244" t="s">
        <v>568</v>
      </c>
      <c r="C499" s="288">
        <v>73.400000000000006</v>
      </c>
      <c r="D499" s="288">
        <v>73.966666666666683</v>
      </c>
      <c r="E499" s="288">
        <v>71.983333333333363</v>
      </c>
      <c r="F499" s="288">
        <v>70.566666666666677</v>
      </c>
      <c r="G499" s="288">
        <v>68.583333333333357</v>
      </c>
      <c r="H499" s="288">
        <v>75.383333333333368</v>
      </c>
      <c r="I499" s="288">
        <v>77.366666666666688</v>
      </c>
      <c r="J499" s="288">
        <v>78.783333333333374</v>
      </c>
      <c r="K499" s="288">
        <v>75.95</v>
      </c>
      <c r="L499" s="288">
        <v>72.55</v>
      </c>
      <c r="M499" s="288">
        <v>9.8003400000000003</v>
      </c>
    </row>
    <row r="500" spans="1:13">
      <c r="A500" s="267">
        <v>493</v>
      </c>
      <c r="B500" s="244" t="s">
        <v>2851</v>
      </c>
      <c r="C500" s="288">
        <v>428.6</v>
      </c>
      <c r="D500" s="288">
        <v>431.06666666666666</v>
      </c>
      <c r="E500" s="288">
        <v>418.08333333333331</v>
      </c>
      <c r="F500" s="288">
        <v>407.56666666666666</v>
      </c>
      <c r="G500" s="288">
        <v>394.58333333333331</v>
      </c>
      <c r="H500" s="288">
        <v>441.58333333333331</v>
      </c>
      <c r="I500" s="288">
        <v>454.56666666666666</v>
      </c>
      <c r="J500" s="288">
        <v>465.08333333333331</v>
      </c>
      <c r="K500" s="288">
        <v>444.05</v>
      </c>
      <c r="L500" s="288">
        <v>420.55</v>
      </c>
      <c r="M500" s="288">
        <v>5.1796699999999998</v>
      </c>
    </row>
    <row r="501" spans="1:13">
      <c r="A501" s="267">
        <v>494</v>
      </c>
      <c r="B501" s="244" t="s">
        <v>569</v>
      </c>
      <c r="C501" s="288">
        <v>2260.9499999999998</v>
      </c>
      <c r="D501" s="288">
        <v>2250.4333333333329</v>
      </c>
      <c r="E501" s="288">
        <v>2170.6166666666659</v>
      </c>
      <c r="F501" s="288">
        <v>2080.2833333333328</v>
      </c>
      <c r="G501" s="288">
        <v>2000.4666666666658</v>
      </c>
      <c r="H501" s="288">
        <v>2340.766666666666</v>
      </c>
      <c r="I501" s="288">
        <v>2420.5833333333326</v>
      </c>
      <c r="J501" s="288">
        <v>2510.9166666666661</v>
      </c>
      <c r="K501" s="288">
        <v>2330.25</v>
      </c>
      <c r="L501" s="288">
        <v>2160.1</v>
      </c>
      <c r="M501" s="288">
        <v>3.8019099999999999</v>
      </c>
    </row>
    <row r="502" spans="1:13">
      <c r="A502" s="267">
        <v>495</v>
      </c>
      <c r="B502" s="244" t="s">
        <v>200</v>
      </c>
      <c r="C502" s="288">
        <v>363.55</v>
      </c>
      <c r="D502" s="288">
        <v>362.2833333333333</v>
      </c>
      <c r="E502" s="288">
        <v>358.76666666666659</v>
      </c>
      <c r="F502" s="288">
        <v>353.98333333333329</v>
      </c>
      <c r="G502" s="288">
        <v>350.46666666666658</v>
      </c>
      <c r="H502" s="288">
        <v>367.06666666666661</v>
      </c>
      <c r="I502" s="288">
        <v>370.58333333333326</v>
      </c>
      <c r="J502" s="288">
        <v>375.36666666666662</v>
      </c>
      <c r="K502" s="288">
        <v>365.8</v>
      </c>
      <c r="L502" s="288">
        <v>357.5</v>
      </c>
      <c r="M502" s="288">
        <v>173.98080999999999</v>
      </c>
    </row>
    <row r="503" spans="1:13">
      <c r="A503" s="267">
        <v>496</v>
      </c>
      <c r="B503" s="244" t="s">
        <v>570</v>
      </c>
      <c r="C503" s="288">
        <v>509.2</v>
      </c>
      <c r="D503" s="288">
        <v>512.41666666666663</v>
      </c>
      <c r="E503" s="288">
        <v>503.83333333333326</v>
      </c>
      <c r="F503" s="288">
        <v>498.46666666666664</v>
      </c>
      <c r="G503" s="288">
        <v>489.88333333333327</v>
      </c>
      <c r="H503" s="288">
        <v>517.7833333333333</v>
      </c>
      <c r="I503" s="288">
        <v>526.36666666666656</v>
      </c>
      <c r="J503" s="288">
        <v>531.73333333333323</v>
      </c>
      <c r="K503" s="288">
        <v>521</v>
      </c>
      <c r="L503" s="288">
        <v>507.05</v>
      </c>
      <c r="M503" s="288">
        <v>4.43797</v>
      </c>
    </row>
    <row r="504" spans="1:13">
      <c r="A504" s="267">
        <v>497</v>
      </c>
      <c r="B504" s="244" t="s">
        <v>202</v>
      </c>
      <c r="C504" s="288">
        <v>225.25</v>
      </c>
      <c r="D504" s="288">
        <v>224.30000000000004</v>
      </c>
      <c r="E504" s="288">
        <v>217.75000000000009</v>
      </c>
      <c r="F504" s="288">
        <v>210.25000000000006</v>
      </c>
      <c r="G504" s="288">
        <v>203.7000000000001</v>
      </c>
      <c r="H504" s="288">
        <v>231.80000000000007</v>
      </c>
      <c r="I504" s="288">
        <v>238.35000000000002</v>
      </c>
      <c r="J504" s="288">
        <v>245.85000000000005</v>
      </c>
      <c r="K504" s="288">
        <v>230.85</v>
      </c>
      <c r="L504" s="288">
        <v>216.8</v>
      </c>
      <c r="M504" s="288">
        <v>236.82246000000001</v>
      </c>
    </row>
    <row r="505" spans="1:13">
      <c r="A505" s="267">
        <v>498</v>
      </c>
      <c r="B505" s="244" t="s">
        <v>571</v>
      </c>
      <c r="C505" s="288">
        <v>238.2</v>
      </c>
      <c r="D505" s="288">
        <v>239.81666666666669</v>
      </c>
      <c r="E505" s="288">
        <v>232.83333333333337</v>
      </c>
      <c r="F505" s="288">
        <v>227.46666666666667</v>
      </c>
      <c r="G505" s="288">
        <v>220.48333333333335</v>
      </c>
      <c r="H505" s="288">
        <v>245.18333333333339</v>
      </c>
      <c r="I505" s="288">
        <v>252.16666666666669</v>
      </c>
      <c r="J505" s="288">
        <v>257.53333333333342</v>
      </c>
      <c r="K505" s="288">
        <v>246.8</v>
      </c>
      <c r="L505" s="288">
        <v>234.45</v>
      </c>
      <c r="M505" s="288">
        <v>3.3466999999999998</v>
      </c>
    </row>
    <row r="506" spans="1:13">
      <c r="A506" s="267">
        <v>499</v>
      </c>
      <c r="B506" s="244" t="s">
        <v>572</v>
      </c>
      <c r="C506" s="288">
        <v>1929.45</v>
      </c>
      <c r="D506" s="288">
        <v>1931.4833333333333</v>
      </c>
      <c r="E506" s="288">
        <v>1892.9666666666667</v>
      </c>
      <c r="F506" s="288">
        <v>1856.4833333333333</v>
      </c>
      <c r="G506" s="288">
        <v>1817.9666666666667</v>
      </c>
      <c r="H506" s="288">
        <v>1967.9666666666667</v>
      </c>
      <c r="I506" s="288">
        <v>2006.4833333333336</v>
      </c>
      <c r="J506" s="288">
        <v>2042.9666666666667</v>
      </c>
      <c r="K506" s="288">
        <v>1970</v>
      </c>
      <c r="L506" s="288">
        <v>1895</v>
      </c>
      <c r="M506" s="288">
        <v>0.47654000000000002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35"/>
      <c r="B5" s="635"/>
      <c r="C5" s="636"/>
      <c r="D5" s="636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37" t="s">
        <v>574</v>
      </c>
      <c r="C7" s="637"/>
      <c r="D7" s="261">
        <f>Main!B10</f>
        <v>44186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44183</v>
      </c>
      <c r="B10" s="266">
        <v>538351</v>
      </c>
      <c r="C10" s="267" t="s">
        <v>3817</v>
      </c>
      <c r="D10" s="267" t="s">
        <v>3818</v>
      </c>
      <c r="E10" s="267" t="s">
        <v>584</v>
      </c>
      <c r="F10" s="380">
        <v>25000</v>
      </c>
      <c r="G10" s="266">
        <v>13.1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44183</v>
      </c>
      <c r="B11" s="266">
        <v>539265</v>
      </c>
      <c r="C11" s="267" t="s">
        <v>3819</v>
      </c>
      <c r="D11" s="267" t="s">
        <v>3820</v>
      </c>
      <c r="E11" s="267" t="s">
        <v>583</v>
      </c>
      <c r="F11" s="380">
        <v>90000</v>
      </c>
      <c r="G11" s="266">
        <v>16.2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44183</v>
      </c>
      <c r="B12" s="266">
        <v>539265</v>
      </c>
      <c r="C12" s="267" t="s">
        <v>3819</v>
      </c>
      <c r="D12" s="267" t="s">
        <v>3821</v>
      </c>
      <c r="E12" s="267" t="s">
        <v>583</v>
      </c>
      <c r="F12" s="380">
        <v>126000</v>
      </c>
      <c r="G12" s="266">
        <v>16.2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44183</v>
      </c>
      <c r="B13" s="266">
        <v>539265</v>
      </c>
      <c r="C13" s="267" t="s">
        <v>3819</v>
      </c>
      <c r="D13" s="267" t="s">
        <v>3822</v>
      </c>
      <c r="E13" s="267" t="s">
        <v>583</v>
      </c>
      <c r="F13" s="380">
        <v>126000</v>
      </c>
      <c r="G13" s="266">
        <v>16.2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44183</v>
      </c>
      <c r="B14" s="266">
        <v>539265</v>
      </c>
      <c r="C14" s="267" t="s">
        <v>3819</v>
      </c>
      <c r="D14" s="267" t="s">
        <v>3823</v>
      </c>
      <c r="E14" s="267" t="s">
        <v>583</v>
      </c>
      <c r="F14" s="380">
        <v>126000</v>
      </c>
      <c r="G14" s="266">
        <v>16.2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44183</v>
      </c>
      <c r="B15" s="266">
        <v>539265</v>
      </c>
      <c r="C15" s="267" t="s">
        <v>3819</v>
      </c>
      <c r="D15" s="267" t="s">
        <v>3824</v>
      </c>
      <c r="E15" s="267" t="s">
        <v>583</v>
      </c>
      <c r="F15" s="380">
        <v>126000</v>
      </c>
      <c r="G15" s="266">
        <v>16.2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44183</v>
      </c>
      <c r="B16" s="266">
        <v>539265</v>
      </c>
      <c r="C16" s="267" t="s">
        <v>3819</v>
      </c>
      <c r="D16" s="267" t="s">
        <v>3825</v>
      </c>
      <c r="E16" s="267" t="s">
        <v>583</v>
      </c>
      <c r="F16" s="380">
        <v>126000</v>
      </c>
      <c r="G16" s="266">
        <v>16.2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44183</v>
      </c>
      <c r="B17" s="266">
        <v>539265</v>
      </c>
      <c r="C17" s="267" t="s">
        <v>3819</v>
      </c>
      <c r="D17" s="267" t="s">
        <v>3826</v>
      </c>
      <c r="E17" s="267" t="s">
        <v>583</v>
      </c>
      <c r="F17" s="380">
        <v>126000</v>
      </c>
      <c r="G17" s="266">
        <v>16.2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44183</v>
      </c>
      <c r="B18" s="266">
        <v>539265</v>
      </c>
      <c r="C18" s="267" t="s">
        <v>3819</v>
      </c>
      <c r="D18" s="267" t="s">
        <v>3827</v>
      </c>
      <c r="E18" s="267" t="s">
        <v>583</v>
      </c>
      <c r="F18" s="380">
        <v>126000</v>
      </c>
      <c r="G18" s="266">
        <v>16.2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44183</v>
      </c>
      <c r="B19" s="266">
        <v>539265</v>
      </c>
      <c r="C19" s="267" t="s">
        <v>3819</v>
      </c>
      <c r="D19" s="267" t="s">
        <v>3828</v>
      </c>
      <c r="E19" s="267" t="s">
        <v>584</v>
      </c>
      <c r="F19" s="380">
        <v>924000</v>
      </c>
      <c r="G19" s="266">
        <v>16.2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44183</v>
      </c>
      <c r="B20" s="266">
        <v>531878</v>
      </c>
      <c r="C20" s="267" t="s">
        <v>3793</v>
      </c>
      <c r="D20" s="267" t="s">
        <v>3794</v>
      </c>
      <c r="E20" s="267" t="s">
        <v>584</v>
      </c>
      <c r="F20" s="380">
        <v>90000</v>
      </c>
      <c r="G20" s="266">
        <v>1.39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44183</v>
      </c>
      <c r="B21" s="266">
        <v>542437</v>
      </c>
      <c r="C21" s="267" t="s">
        <v>3829</v>
      </c>
      <c r="D21" s="267" t="s">
        <v>3830</v>
      </c>
      <c r="E21" s="267" t="s">
        <v>583</v>
      </c>
      <c r="F21" s="380">
        <v>52000</v>
      </c>
      <c r="G21" s="266">
        <v>34.14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44183</v>
      </c>
      <c r="B22" s="266">
        <v>542437</v>
      </c>
      <c r="C22" s="267" t="s">
        <v>3829</v>
      </c>
      <c r="D22" s="267" t="s">
        <v>3831</v>
      </c>
      <c r="E22" s="267" t="s">
        <v>583</v>
      </c>
      <c r="F22" s="380">
        <v>328000</v>
      </c>
      <c r="G22" s="266">
        <v>34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44183</v>
      </c>
      <c r="B23" s="266">
        <v>542437</v>
      </c>
      <c r="C23" s="267" t="s">
        <v>3829</v>
      </c>
      <c r="D23" s="267" t="s">
        <v>3832</v>
      </c>
      <c r="E23" s="267" t="s">
        <v>584</v>
      </c>
      <c r="F23" s="380">
        <v>100000</v>
      </c>
      <c r="G23" s="266">
        <v>34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44183</v>
      </c>
      <c r="B24" s="266">
        <v>542437</v>
      </c>
      <c r="C24" s="267" t="s">
        <v>3829</v>
      </c>
      <c r="D24" s="267" t="s">
        <v>3833</v>
      </c>
      <c r="E24" s="267" t="s">
        <v>584</v>
      </c>
      <c r="F24" s="380">
        <v>100000</v>
      </c>
      <c r="G24" s="266">
        <v>34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44183</v>
      </c>
      <c r="B25" s="266">
        <v>542437</v>
      </c>
      <c r="C25" s="267" t="s">
        <v>3829</v>
      </c>
      <c r="D25" s="267" t="s">
        <v>3834</v>
      </c>
      <c r="E25" s="267" t="s">
        <v>584</v>
      </c>
      <c r="F25" s="380">
        <v>100000</v>
      </c>
      <c r="G25" s="266">
        <v>34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44183</v>
      </c>
      <c r="B26" s="266">
        <v>542437</v>
      </c>
      <c r="C26" s="267" t="s">
        <v>3829</v>
      </c>
      <c r="D26" s="267" t="s">
        <v>3835</v>
      </c>
      <c r="E26" s="267" t="s">
        <v>584</v>
      </c>
      <c r="F26" s="380">
        <v>152000</v>
      </c>
      <c r="G26" s="266">
        <v>34.119999999999997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44183</v>
      </c>
      <c r="B27" s="266">
        <v>542437</v>
      </c>
      <c r="C27" s="267" t="s">
        <v>3829</v>
      </c>
      <c r="D27" s="267" t="s">
        <v>3836</v>
      </c>
      <c r="E27" s="267" t="s">
        <v>583</v>
      </c>
      <c r="F27" s="380">
        <v>60000</v>
      </c>
      <c r="G27" s="266">
        <v>34.15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44183</v>
      </c>
      <c r="B28" s="266">
        <v>539403</v>
      </c>
      <c r="C28" s="267" t="s">
        <v>3837</v>
      </c>
      <c r="D28" s="267" t="s">
        <v>3838</v>
      </c>
      <c r="E28" s="267" t="s">
        <v>584</v>
      </c>
      <c r="F28" s="380">
        <v>40000</v>
      </c>
      <c r="G28" s="266">
        <v>2.46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44183</v>
      </c>
      <c r="B29" s="266">
        <v>540611</v>
      </c>
      <c r="C29" s="267" t="s">
        <v>226</v>
      </c>
      <c r="D29" s="267" t="s">
        <v>3839</v>
      </c>
      <c r="E29" s="267" t="s">
        <v>583</v>
      </c>
      <c r="F29" s="380">
        <v>5950000</v>
      </c>
      <c r="G29" s="266">
        <v>911.37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44183</v>
      </c>
      <c r="B30" s="266">
        <v>540611</v>
      </c>
      <c r="C30" s="267" t="s">
        <v>226</v>
      </c>
      <c r="D30" s="267" t="s">
        <v>3840</v>
      </c>
      <c r="E30" s="267" t="s">
        <v>584</v>
      </c>
      <c r="F30" s="380">
        <v>13702614</v>
      </c>
      <c r="G30" s="266">
        <v>910.55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44183</v>
      </c>
      <c r="B31" s="266">
        <v>542057</v>
      </c>
      <c r="C31" s="267" t="s">
        <v>3841</v>
      </c>
      <c r="D31" s="267" t="s">
        <v>3842</v>
      </c>
      <c r="E31" s="267" t="s">
        <v>583</v>
      </c>
      <c r="F31" s="380">
        <v>92000</v>
      </c>
      <c r="G31" s="266">
        <v>53.88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44183</v>
      </c>
      <c r="B32" s="266">
        <v>542057</v>
      </c>
      <c r="C32" s="267" t="s">
        <v>3841</v>
      </c>
      <c r="D32" s="267" t="s">
        <v>3843</v>
      </c>
      <c r="E32" s="267" t="s">
        <v>583</v>
      </c>
      <c r="F32" s="380">
        <v>4000</v>
      </c>
      <c r="G32" s="266">
        <v>52.88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44183</v>
      </c>
      <c r="B33" s="266">
        <v>542057</v>
      </c>
      <c r="C33" s="267" t="s">
        <v>3841</v>
      </c>
      <c r="D33" s="267" t="s">
        <v>3843</v>
      </c>
      <c r="E33" s="267" t="s">
        <v>584</v>
      </c>
      <c r="F33" s="380">
        <v>92000</v>
      </c>
      <c r="G33" s="266">
        <v>53.88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44183</v>
      </c>
      <c r="B34" s="266">
        <v>534731</v>
      </c>
      <c r="C34" s="267" t="s">
        <v>3844</v>
      </c>
      <c r="D34" s="267" t="s">
        <v>3845</v>
      </c>
      <c r="E34" s="267" t="s">
        <v>583</v>
      </c>
      <c r="F34" s="380">
        <v>100000</v>
      </c>
      <c r="G34" s="266">
        <v>0.36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44183</v>
      </c>
      <c r="B35" s="266">
        <v>540936</v>
      </c>
      <c r="C35" s="267" t="s">
        <v>3846</v>
      </c>
      <c r="D35" s="267" t="s">
        <v>3847</v>
      </c>
      <c r="E35" s="267" t="s">
        <v>584</v>
      </c>
      <c r="F35" s="380">
        <v>100000</v>
      </c>
      <c r="G35" s="266">
        <v>26.65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44183</v>
      </c>
      <c r="B36" s="266">
        <v>540936</v>
      </c>
      <c r="C36" s="267" t="s">
        <v>3846</v>
      </c>
      <c r="D36" s="267" t="s">
        <v>3848</v>
      </c>
      <c r="E36" s="267" t="s">
        <v>583</v>
      </c>
      <c r="F36" s="380">
        <v>100000</v>
      </c>
      <c r="G36" s="266">
        <v>26.65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44183</v>
      </c>
      <c r="B37" s="266">
        <v>541627</v>
      </c>
      <c r="C37" s="267" t="s">
        <v>3775</v>
      </c>
      <c r="D37" s="267" t="s">
        <v>3849</v>
      </c>
      <c r="E37" s="267" t="s">
        <v>583</v>
      </c>
      <c r="F37" s="380">
        <v>32050</v>
      </c>
      <c r="G37" s="266">
        <v>16.2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44183</v>
      </c>
      <c r="B38" s="266">
        <v>541627</v>
      </c>
      <c r="C38" s="267" t="s">
        <v>3775</v>
      </c>
      <c r="D38" s="267" t="s">
        <v>3850</v>
      </c>
      <c r="E38" s="267" t="s">
        <v>583</v>
      </c>
      <c r="F38" s="380">
        <v>31178</v>
      </c>
      <c r="G38" s="266">
        <v>16.03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44183</v>
      </c>
      <c r="B39" s="266">
        <v>539097</v>
      </c>
      <c r="C39" s="267" t="s">
        <v>3744</v>
      </c>
      <c r="D39" s="267" t="s">
        <v>3795</v>
      </c>
      <c r="E39" s="267" t="s">
        <v>584</v>
      </c>
      <c r="F39" s="380">
        <v>125000</v>
      </c>
      <c r="G39" s="266">
        <v>34.57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44183</v>
      </c>
      <c r="B40" s="266">
        <v>541233</v>
      </c>
      <c r="C40" s="267" t="s">
        <v>455</v>
      </c>
      <c r="D40" s="267" t="s">
        <v>3851</v>
      </c>
      <c r="E40" s="267" t="s">
        <v>583</v>
      </c>
      <c r="F40" s="380">
        <v>4800000</v>
      </c>
      <c r="G40" s="266">
        <v>41.25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44183</v>
      </c>
      <c r="B41" s="266">
        <v>541233</v>
      </c>
      <c r="C41" s="267" t="s">
        <v>455</v>
      </c>
      <c r="D41" s="267" t="s">
        <v>3852</v>
      </c>
      <c r="E41" s="267" t="s">
        <v>583</v>
      </c>
      <c r="F41" s="380">
        <v>7846947</v>
      </c>
      <c r="G41" s="266">
        <v>41.25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44183</v>
      </c>
      <c r="B42" s="266">
        <v>541233</v>
      </c>
      <c r="C42" s="267" t="s">
        <v>455</v>
      </c>
      <c r="D42" s="267" t="s">
        <v>3853</v>
      </c>
      <c r="E42" s="267" t="s">
        <v>584</v>
      </c>
      <c r="F42" s="380">
        <v>18500000</v>
      </c>
      <c r="G42" s="266">
        <v>41.28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44183</v>
      </c>
      <c r="B43" s="266">
        <v>539289</v>
      </c>
      <c r="C43" s="267" t="s">
        <v>3796</v>
      </c>
      <c r="D43" s="267" t="s">
        <v>3854</v>
      </c>
      <c r="E43" s="267" t="s">
        <v>583</v>
      </c>
      <c r="F43" s="380">
        <v>542877</v>
      </c>
      <c r="G43" s="266">
        <v>965.28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44183</v>
      </c>
      <c r="B44" s="266">
        <v>539289</v>
      </c>
      <c r="C44" s="267" t="s">
        <v>3796</v>
      </c>
      <c r="D44" s="267" t="s">
        <v>3855</v>
      </c>
      <c r="E44" s="267" t="s">
        <v>583</v>
      </c>
      <c r="F44" s="380">
        <v>620000</v>
      </c>
      <c r="G44" s="266">
        <v>967.36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44183</v>
      </c>
      <c r="B45" s="266">
        <v>539289</v>
      </c>
      <c r="C45" s="267" t="s">
        <v>3796</v>
      </c>
      <c r="D45" s="267" t="s">
        <v>3777</v>
      </c>
      <c r="E45" s="267" t="s">
        <v>583</v>
      </c>
      <c r="F45" s="380">
        <v>300000</v>
      </c>
      <c r="G45" s="266">
        <v>961.1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44183</v>
      </c>
      <c r="B46" s="266">
        <v>539289</v>
      </c>
      <c r="C46" s="267" t="s">
        <v>3796</v>
      </c>
      <c r="D46" s="267" t="s">
        <v>3856</v>
      </c>
      <c r="E46" s="267" t="s">
        <v>584</v>
      </c>
      <c r="F46" s="380">
        <v>300000</v>
      </c>
      <c r="G46" s="266">
        <v>961.1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44183</v>
      </c>
      <c r="B47" s="266">
        <v>539289</v>
      </c>
      <c r="C47" s="267" t="s">
        <v>3796</v>
      </c>
      <c r="D47" s="267" t="s">
        <v>3857</v>
      </c>
      <c r="E47" s="267" t="s">
        <v>584</v>
      </c>
      <c r="F47" s="380">
        <v>650000</v>
      </c>
      <c r="G47" s="266">
        <v>967.14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44183</v>
      </c>
      <c r="B48" s="266">
        <v>539289</v>
      </c>
      <c r="C48" s="267" t="s">
        <v>3796</v>
      </c>
      <c r="D48" s="267" t="s">
        <v>3858</v>
      </c>
      <c r="E48" s="267" t="s">
        <v>584</v>
      </c>
      <c r="F48" s="380">
        <v>200000</v>
      </c>
      <c r="G48" s="266">
        <v>965.11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44183</v>
      </c>
      <c r="B49" s="266">
        <v>539289</v>
      </c>
      <c r="C49" s="267" t="s">
        <v>3796</v>
      </c>
      <c r="D49" s="267" t="s">
        <v>3859</v>
      </c>
      <c r="E49" s="267" t="s">
        <v>584</v>
      </c>
      <c r="F49" s="380">
        <v>869551</v>
      </c>
      <c r="G49" s="266">
        <v>965.77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44183</v>
      </c>
      <c r="B50" s="266">
        <v>543247</v>
      </c>
      <c r="C50" s="267" t="s">
        <v>3860</v>
      </c>
      <c r="D50" s="267" t="s">
        <v>3861</v>
      </c>
      <c r="E50" s="267" t="s">
        <v>583</v>
      </c>
      <c r="F50" s="380">
        <v>56000</v>
      </c>
      <c r="G50" s="266">
        <v>30.88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44183</v>
      </c>
      <c r="B51" s="266">
        <v>543247</v>
      </c>
      <c r="C51" s="267" t="s">
        <v>3860</v>
      </c>
      <c r="D51" s="267" t="s">
        <v>3862</v>
      </c>
      <c r="E51" s="267" t="s">
        <v>583</v>
      </c>
      <c r="F51" s="380">
        <v>20000</v>
      </c>
      <c r="G51" s="266">
        <v>30.05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44183</v>
      </c>
      <c r="B52" s="266">
        <v>543247</v>
      </c>
      <c r="C52" s="267" t="s">
        <v>3860</v>
      </c>
      <c r="D52" s="267" t="s">
        <v>3862</v>
      </c>
      <c r="E52" s="267" t="s">
        <v>584</v>
      </c>
      <c r="F52" s="380">
        <v>52000</v>
      </c>
      <c r="G52" s="266">
        <v>30.93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44183</v>
      </c>
      <c r="B53" s="266">
        <v>512217</v>
      </c>
      <c r="C53" s="267" t="s">
        <v>3863</v>
      </c>
      <c r="D53" s="267" t="s">
        <v>3864</v>
      </c>
      <c r="E53" s="267" t="s">
        <v>583</v>
      </c>
      <c r="F53" s="380">
        <v>35757</v>
      </c>
      <c r="G53" s="266">
        <v>28.34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44183</v>
      </c>
      <c r="B54" s="266">
        <v>512217</v>
      </c>
      <c r="C54" s="267" t="s">
        <v>3863</v>
      </c>
      <c r="D54" s="267" t="s">
        <v>3865</v>
      </c>
      <c r="E54" s="267" t="s">
        <v>584</v>
      </c>
      <c r="F54" s="380">
        <v>34000</v>
      </c>
      <c r="G54" s="266">
        <v>28.35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44183</v>
      </c>
      <c r="B55" s="266">
        <v>540027</v>
      </c>
      <c r="C55" s="267" t="s">
        <v>3866</v>
      </c>
      <c r="D55" s="267" t="s">
        <v>3867</v>
      </c>
      <c r="E55" s="267" t="s">
        <v>583</v>
      </c>
      <c r="F55" s="380">
        <v>120000</v>
      </c>
      <c r="G55" s="266">
        <v>377.9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44183</v>
      </c>
      <c r="B56" s="266">
        <v>540027</v>
      </c>
      <c r="C56" s="267" t="s">
        <v>3866</v>
      </c>
      <c r="D56" s="267" t="s">
        <v>3868</v>
      </c>
      <c r="E56" s="267" t="s">
        <v>584</v>
      </c>
      <c r="F56" s="380">
        <v>91913</v>
      </c>
      <c r="G56" s="266">
        <v>377.9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44183</v>
      </c>
      <c r="B57" s="266">
        <v>540159</v>
      </c>
      <c r="C57" s="267" t="s">
        <v>3869</v>
      </c>
      <c r="D57" s="267" t="s">
        <v>3848</v>
      </c>
      <c r="E57" s="267" t="s">
        <v>583</v>
      </c>
      <c r="F57" s="380">
        <v>111462</v>
      </c>
      <c r="G57" s="266">
        <v>18.899999999999999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44183</v>
      </c>
      <c r="B58" s="266">
        <v>540159</v>
      </c>
      <c r="C58" s="267" t="s">
        <v>3869</v>
      </c>
      <c r="D58" s="267" t="s">
        <v>3870</v>
      </c>
      <c r="E58" s="267" t="s">
        <v>584</v>
      </c>
      <c r="F58" s="380">
        <v>104530</v>
      </c>
      <c r="G58" s="266">
        <v>18.899999999999999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44183</v>
      </c>
      <c r="B59" s="266">
        <v>511116</v>
      </c>
      <c r="C59" s="267" t="s">
        <v>3745</v>
      </c>
      <c r="D59" s="267" t="s">
        <v>3746</v>
      </c>
      <c r="E59" s="267" t="s">
        <v>584</v>
      </c>
      <c r="F59" s="380">
        <v>4000000</v>
      </c>
      <c r="G59" s="266">
        <v>0.25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44183</v>
      </c>
      <c r="B60" s="266">
        <v>539673</v>
      </c>
      <c r="C60" s="267" t="s">
        <v>3797</v>
      </c>
      <c r="D60" s="267" t="s">
        <v>3871</v>
      </c>
      <c r="E60" s="267" t="s">
        <v>583</v>
      </c>
      <c r="F60" s="380">
        <v>102500</v>
      </c>
      <c r="G60" s="266">
        <v>10.28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44183</v>
      </c>
      <c r="B61" s="266">
        <v>539673</v>
      </c>
      <c r="C61" s="267" t="s">
        <v>3797</v>
      </c>
      <c r="D61" s="267" t="s">
        <v>3872</v>
      </c>
      <c r="E61" s="267" t="s">
        <v>584</v>
      </c>
      <c r="F61" s="380">
        <v>12401</v>
      </c>
      <c r="G61" s="266">
        <v>10.28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44183</v>
      </c>
      <c r="B62" s="266">
        <v>539673</v>
      </c>
      <c r="C62" s="267" t="s">
        <v>3797</v>
      </c>
      <c r="D62" s="267" t="s">
        <v>3873</v>
      </c>
      <c r="E62" s="267" t="s">
        <v>584</v>
      </c>
      <c r="F62" s="380">
        <v>29603</v>
      </c>
      <c r="G62" s="266">
        <v>10.28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44183</v>
      </c>
      <c r="B63" s="266">
        <v>539673</v>
      </c>
      <c r="C63" s="267" t="s">
        <v>3797</v>
      </c>
      <c r="D63" s="267" t="s">
        <v>3849</v>
      </c>
      <c r="E63" s="267" t="s">
        <v>584</v>
      </c>
      <c r="F63" s="380">
        <v>63024</v>
      </c>
      <c r="G63" s="266">
        <v>10.28</v>
      </c>
      <c r="H63" s="344" t="s">
        <v>314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44183</v>
      </c>
      <c r="B64" s="266">
        <v>539673</v>
      </c>
      <c r="C64" s="267" t="s">
        <v>3797</v>
      </c>
      <c r="D64" s="267" t="s">
        <v>3874</v>
      </c>
      <c r="E64" s="267" t="s">
        <v>583</v>
      </c>
      <c r="F64" s="380">
        <v>90000</v>
      </c>
      <c r="G64" s="266">
        <v>10.28</v>
      </c>
      <c r="H64" s="344" t="s">
        <v>314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44183</v>
      </c>
      <c r="B65" s="266">
        <v>539673</v>
      </c>
      <c r="C65" s="267" t="s">
        <v>3797</v>
      </c>
      <c r="D65" s="267" t="s">
        <v>3875</v>
      </c>
      <c r="E65" s="267" t="s">
        <v>584</v>
      </c>
      <c r="F65" s="380">
        <v>38819</v>
      </c>
      <c r="G65" s="266">
        <v>10.28</v>
      </c>
      <c r="H65" s="344" t="s">
        <v>314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44183</v>
      </c>
      <c r="B66" s="266">
        <v>539673</v>
      </c>
      <c r="C66" s="267" t="s">
        <v>3797</v>
      </c>
      <c r="D66" s="267" t="s">
        <v>3850</v>
      </c>
      <c r="E66" s="267" t="s">
        <v>584</v>
      </c>
      <c r="F66" s="380">
        <v>51500</v>
      </c>
      <c r="G66" s="266">
        <v>10.28</v>
      </c>
      <c r="H66" s="344" t="s">
        <v>314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44183</v>
      </c>
      <c r="B67" s="266">
        <v>539673</v>
      </c>
      <c r="C67" s="267" t="s">
        <v>3797</v>
      </c>
      <c r="D67" s="267" t="s">
        <v>3876</v>
      </c>
      <c r="E67" s="267" t="s">
        <v>584</v>
      </c>
      <c r="F67" s="380">
        <v>87272</v>
      </c>
      <c r="G67" s="266">
        <v>10.28</v>
      </c>
      <c r="H67" s="344" t="s">
        <v>314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44183</v>
      </c>
      <c r="B68" s="266">
        <v>539673</v>
      </c>
      <c r="C68" s="267" t="s">
        <v>3797</v>
      </c>
      <c r="D68" s="267" t="s">
        <v>3877</v>
      </c>
      <c r="E68" s="267" t="s">
        <v>583</v>
      </c>
      <c r="F68" s="380">
        <v>110001</v>
      </c>
      <c r="G68" s="266">
        <v>10.28</v>
      </c>
      <c r="H68" s="344" t="s">
        <v>314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44183</v>
      </c>
      <c r="B69" s="266">
        <v>539526</v>
      </c>
      <c r="C69" s="267" t="s">
        <v>3754</v>
      </c>
      <c r="D69" s="267" t="s">
        <v>3878</v>
      </c>
      <c r="E69" s="267" t="s">
        <v>584</v>
      </c>
      <c r="F69" s="380">
        <v>1600000</v>
      </c>
      <c r="G69" s="266">
        <v>0.9</v>
      </c>
      <c r="H69" s="344" t="s">
        <v>314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44183</v>
      </c>
      <c r="B70" s="266">
        <v>540259</v>
      </c>
      <c r="C70" s="267" t="s">
        <v>3798</v>
      </c>
      <c r="D70" s="267" t="s">
        <v>3799</v>
      </c>
      <c r="E70" s="267" t="s">
        <v>584</v>
      </c>
      <c r="F70" s="380">
        <v>120101</v>
      </c>
      <c r="G70" s="266">
        <v>15.95</v>
      </c>
      <c r="H70" s="344" t="s">
        <v>314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44183</v>
      </c>
      <c r="B71" s="266">
        <v>539593</v>
      </c>
      <c r="C71" s="267" t="s">
        <v>3879</v>
      </c>
      <c r="D71" s="267" t="s">
        <v>3848</v>
      </c>
      <c r="E71" s="267" t="s">
        <v>583</v>
      </c>
      <c r="F71" s="380">
        <v>190320</v>
      </c>
      <c r="G71" s="266">
        <v>0.5</v>
      </c>
      <c r="H71" s="344" t="s">
        <v>314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44183</v>
      </c>
      <c r="B72" s="266">
        <v>539593</v>
      </c>
      <c r="C72" s="267" t="s">
        <v>3879</v>
      </c>
      <c r="D72" s="267" t="s">
        <v>3870</v>
      </c>
      <c r="E72" s="267" t="s">
        <v>584</v>
      </c>
      <c r="F72" s="380">
        <v>190320</v>
      </c>
      <c r="G72" s="266">
        <v>0.5</v>
      </c>
      <c r="H72" s="344" t="s">
        <v>314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44183</v>
      </c>
      <c r="B73" s="266">
        <v>540079</v>
      </c>
      <c r="C73" s="267" t="s">
        <v>3880</v>
      </c>
      <c r="D73" s="267" t="s">
        <v>3881</v>
      </c>
      <c r="E73" s="267" t="s">
        <v>583</v>
      </c>
      <c r="F73" s="380">
        <v>24000</v>
      </c>
      <c r="G73" s="266">
        <v>14.75</v>
      </c>
      <c r="H73" s="344" t="s">
        <v>314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44183</v>
      </c>
      <c r="B74" s="266">
        <v>540079</v>
      </c>
      <c r="C74" s="267" t="s">
        <v>3880</v>
      </c>
      <c r="D74" s="267" t="s">
        <v>3882</v>
      </c>
      <c r="E74" s="267" t="s">
        <v>584</v>
      </c>
      <c r="F74" s="380">
        <v>18000</v>
      </c>
      <c r="G74" s="266">
        <v>14.67</v>
      </c>
      <c r="H74" s="344" t="s">
        <v>314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44183</v>
      </c>
      <c r="B75" s="266">
        <v>538402</v>
      </c>
      <c r="C75" s="267" t="s">
        <v>3883</v>
      </c>
      <c r="D75" s="267" t="s">
        <v>3884</v>
      </c>
      <c r="E75" s="267" t="s">
        <v>583</v>
      </c>
      <c r="F75" s="380">
        <v>24000</v>
      </c>
      <c r="G75" s="266">
        <v>100</v>
      </c>
      <c r="H75" s="344" t="s">
        <v>314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44183</v>
      </c>
      <c r="B76" s="266">
        <v>538402</v>
      </c>
      <c r="C76" s="267" t="s">
        <v>3883</v>
      </c>
      <c r="D76" s="267" t="s">
        <v>3885</v>
      </c>
      <c r="E76" s="267" t="s">
        <v>584</v>
      </c>
      <c r="F76" s="380">
        <v>24000</v>
      </c>
      <c r="G76" s="266">
        <v>100</v>
      </c>
      <c r="H76" s="344" t="s">
        <v>314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44183</v>
      </c>
      <c r="B77" s="266">
        <v>532070</v>
      </c>
      <c r="C77" s="267" t="s">
        <v>3886</v>
      </c>
      <c r="D77" s="267" t="s">
        <v>3887</v>
      </c>
      <c r="E77" s="267" t="s">
        <v>583</v>
      </c>
      <c r="F77" s="380">
        <v>75000</v>
      </c>
      <c r="G77" s="266">
        <v>11.55</v>
      </c>
      <c r="H77" s="344" t="s">
        <v>314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44183</v>
      </c>
      <c r="B78" s="266">
        <v>500429</v>
      </c>
      <c r="C78" s="267" t="s">
        <v>3888</v>
      </c>
      <c r="D78" s="267" t="s">
        <v>3889</v>
      </c>
      <c r="E78" s="267" t="s">
        <v>583</v>
      </c>
      <c r="F78" s="380">
        <v>900000</v>
      </c>
      <c r="G78" s="266">
        <v>63.7</v>
      </c>
      <c r="H78" s="344" t="s">
        <v>314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44183</v>
      </c>
      <c r="B79" s="266">
        <v>500429</v>
      </c>
      <c r="C79" s="267" t="s">
        <v>3888</v>
      </c>
      <c r="D79" s="267" t="s">
        <v>3890</v>
      </c>
      <c r="E79" s="267" t="s">
        <v>584</v>
      </c>
      <c r="F79" s="380">
        <v>800000</v>
      </c>
      <c r="G79" s="266">
        <v>63.7</v>
      </c>
      <c r="H79" s="344" t="s">
        <v>314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44183</v>
      </c>
      <c r="B80" s="266" t="s">
        <v>832</v>
      </c>
      <c r="C80" s="267" t="s">
        <v>3891</v>
      </c>
      <c r="D80" s="267" t="s">
        <v>3892</v>
      </c>
      <c r="E80" s="267" t="s">
        <v>583</v>
      </c>
      <c r="F80" s="380">
        <v>392138</v>
      </c>
      <c r="G80" s="266">
        <v>3755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44183</v>
      </c>
      <c r="B81" s="266" t="s">
        <v>832</v>
      </c>
      <c r="C81" s="267" t="s">
        <v>3891</v>
      </c>
      <c r="D81" s="267" t="s">
        <v>3893</v>
      </c>
      <c r="E81" s="267" t="s">
        <v>583</v>
      </c>
      <c r="F81" s="380">
        <v>251420</v>
      </c>
      <c r="G81" s="266">
        <v>3755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44183</v>
      </c>
      <c r="B82" s="266" t="s">
        <v>832</v>
      </c>
      <c r="C82" s="267" t="s">
        <v>3891</v>
      </c>
      <c r="D82" s="267" t="s">
        <v>3894</v>
      </c>
      <c r="E82" s="267" t="s">
        <v>583</v>
      </c>
      <c r="F82" s="380">
        <v>134090</v>
      </c>
      <c r="G82" s="266">
        <v>3755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44183</v>
      </c>
      <c r="B83" s="266" t="s">
        <v>293</v>
      </c>
      <c r="C83" s="267" t="s">
        <v>3895</v>
      </c>
      <c r="D83" s="267" t="s">
        <v>3896</v>
      </c>
      <c r="E83" s="267" t="s">
        <v>583</v>
      </c>
      <c r="F83" s="380">
        <v>1125000</v>
      </c>
      <c r="G83" s="266">
        <v>770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44183</v>
      </c>
      <c r="B84" s="266" t="s">
        <v>914</v>
      </c>
      <c r="C84" s="267" t="s">
        <v>3897</v>
      </c>
      <c r="D84" s="267" t="s">
        <v>3898</v>
      </c>
      <c r="E84" s="267" t="s">
        <v>583</v>
      </c>
      <c r="F84" s="380">
        <v>304021</v>
      </c>
      <c r="G84" s="266">
        <v>146.56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44183</v>
      </c>
      <c r="B85" s="266" t="s">
        <v>313</v>
      </c>
      <c r="C85" s="267" t="s">
        <v>3800</v>
      </c>
      <c r="D85" s="267" t="s">
        <v>3776</v>
      </c>
      <c r="E85" s="267" t="s">
        <v>583</v>
      </c>
      <c r="F85" s="380">
        <v>245805</v>
      </c>
      <c r="G85" s="266">
        <v>910.89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44183</v>
      </c>
      <c r="B86" s="266" t="s">
        <v>455</v>
      </c>
      <c r="C86" s="267" t="s">
        <v>3899</v>
      </c>
      <c r="D86" s="267" t="s">
        <v>3900</v>
      </c>
      <c r="E86" s="267" t="s">
        <v>583</v>
      </c>
      <c r="F86" s="380">
        <v>16194924</v>
      </c>
      <c r="G86" s="266">
        <v>41.24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44183</v>
      </c>
      <c r="B87" s="266" t="s">
        <v>1913</v>
      </c>
      <c r="C87" s="267" t="s">
        <v>3755</v>
      </c>
      <c r="D87" s="267" t="s">
        <v>3901</v>
      </c>
      <c r="E87" s="267" t="s">
        <v>583</v>
      </c>
      <c r="F87" s="380">
        <v>515000</v>
      </c>
      <c r="G87" s="266">
        <v>967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44183</v>
      </c>
      <c r="B88" s="266" t="s">
        <v>1913</v>
      </c>
      <c r="C88" s="267" t="s">
        <v>3755</v>
      </c>
      <c r="D88" s="267" t="s">
        <v>3902</v>
      </c>
      <c r="E88" s="267" t="s">
        <v>583</v>
      </c>
      <c r="F88" s="380">
        <v>263685</v>
      </c>
      <c r="G88" s="266">
        <v>972.36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44183</v>
      </c>
      <c r="B89" s="266" t="s">
        <v>1913</v>
      </c>
      <c r="C89" s="267" t="s">
        <v>3755</v>
      </c>
      <c r="D89" s="267" t="s">
        <v>3903</v>
      </c>
      <c r="E89" s="267" t="s">
        <v>583</v>
      </c>
      <c r="F89" s="380">
        <v>244501</v>
      </c>
      <c r="G89" s="266">
        <v>966.78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44183</v>
      </c>
      <c r="B90" s="266" t="s">
        <v>3904</v>
      </c>
      <c r="C90" s="267" t="s">
        <v>3905</v>
      </c>
      <c r="D90" s="267" t="s">
        <v>3906</v>
      </c>
      <c r="E90" s="267" t="s">
        <v>583</v>
      </c>
      <c r="F90" s="380">
        <v>5119600</v>
      </c>
      <c r="G90" s="266">
        <v>321.88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44183</v>
      </c>
      <c r="B91" s="266" t="s">
        <v>586</v>
      </c>
      <c r="C91" s="267" t="s">
        <v>3907</v>
      </c>
      <c r="D91" s="267" t="s">
        <v>3908</v>
      </c>
      <c r="E91" s="267" t="s">
        <v>583</v>
      </c>
      <c r="F91" s="380">
        <v>55000</v>
      </c>
      <c r="G91" s="266">
        <v>14.05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44183</v>
      </c>
      <c r="B92" s="266" t="s">
        <v>3353</v>
      </c>
      <c r="C92" s="267" t="s">
        <v>3909</v>
      </c>
      <c r="D92" s="267" t="s">
        <v>3910</v>
      </c>
      <c r="E92" s="267" t="s">
        <v>583</v>
      </c>
      <c r="F92" s="380">
        <v>124094</v>
      </c>
      <c r="G92" s="266">
        <v>28.1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44183</v>
      </c>
      <c r="B93" s="266" t="s">
        <v>3911</v>
      </c>
      <c r="C93" s="267" t="s">
        <v>3912</v>
      </c>
      <c r="D93" s="267" t="s">
        <v>3913</v>
      </c>
      <c r="E93" s="267" t="s">
        <v>583</v>
      </c>
      <c r="F93" s="380">
        <v>33000</v>
      </c>
      <c r="G93" s="266">
        <v>52.66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44183</v>
      </c>
      <c r="B94" s="266" t="s">
        <v>3911</v>
      </c>
      <c r="C94" s="267" t="s">
        <v>3912</v>
      </c>
      <c r="D94" s="267" t="s">
        <v>3914</v>
      </c>
      <c r="E94" s="267" t="s">
        <v>583</v>
      </c>
      <c r="F94" s="380">
        <v>27000</v>
      </c>
      <c r="G94" s="266">
        <v>52.25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44183</v>
      </c>
      <c r="B95" s="266" t="s">
        <v>2606</v>
      </c>
      <c r="C95" s="267" t="s">
        <v>3803</v>
      </c>
      <c r="D95" s="267" t="s">
        <v>3802</v>
      </c>
      <c r="E95" s="267" t="s">
        <v>583</v>
      </c>
      <c r="F95" s="380">
        <v>108474</v>
      </c>
      <c r="G95" s="266">
        <v>58.48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44183</v>
      </c>
      <c r="B96" s="266" t="s">
        <v>2638</v>
      </c>
      <c r="C96" s="267" t="s">
        <v>3915</v>
      </c>
      <c r="D96" s="267" t="s">
        <v>3903</v>
      </c>
      <c r="E96" s="267" t="s">
        <v>583</v>
      </c>
      <c r="F96" s="380">
        <v>202553</v>
      </c>
      <c r="G96" s="266">
        <v>125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44183</v>
      </c>
      <c r="B97" s="266" t="s">
        <v>2734</v>
      </c>
      <c r="C97" s="267" t="s">
        <v>3695</v>
      </c>
      <c r="D97" s="267" t="s">
        <v>3916</v>
      </c>
      <c r="E97" s="267" t="s">
        <v>583</v>
      </c>
      <c r="F97" s="380">
        <v>1542433</v>
      </c>
      <c r="G97" s="266">
        <v>2.88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44183</v>
      </c>
      <c r="B98" s="266" t="s">
        <v>768</v>
      </c>
      <c r="C98" s="267" t="s">
        <v>3917</v>
      </c>
      <c r="D98" s="267" t="s">
        <v>3918</v>
      </c>
      <c r="E98" s="267" t="s">
        <v>583</v>
      </c>
      <c r="F98" s="380">
        <v>2950596</v>
      </c>
      <c r="G98" s="266">
        <v>6.32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44183</v>
      </c>
      <c r="B99" s="266" t="s">
        <v>832</v>
      </c>
      <c r="C99" s="267" t="s">
        <v>3891</v>
      </c>
      <c r="D99" s="267" t="s">
        <v>3919</v>
      </c>
      <c r="E99" s="267" t="s">
        <v>584</v>
      </c>
      <c r="F99" s="380">
        <v>1166000</v>
      </c>
      <c r="G99" s="266">
        <v>3756.44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44183</v>
      </c>
      <c r="B100" s="266" t="s">
        <v>293</v>
      </c>
      <c r="C100" s="267" t="s">
        <v>3895</v>
      </c>
      <c r="D100" s="267" t="s">
        <v>3920</v>
      </c>
      <c r="E100" s="267" t="s">
        <v>584</v>
      </c>
      <c r="F100" s="380">
        <v>1125000</v>
      </c>
      <c r="G100" s="266">
        <v>770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44183</v>
      </c>
      <c r="B101" s="266" t="s">
        <v>914</v>
      </c>
      <c r="C101" s="267" t="s">
        <v>3897</v>
      </c>
      <c r="D101" s="267" t="s">
        <v>3898</v>
      </c>
      <c r="E101" s="267" t="s">
        <v>584</v>
      </c>
      <c r="F101" s="380">
        <v>13429</v>
      </c>
      <c r="G101" s="266">
        <v>149.53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44183</v>
      </c>
      <c r="B102" s="266" t="s">
        <v>313</v>
      </c>
      <c r="C102" s="267" t="s">
        <v>3800</v>
      </c>
      <c r="D102" s="267" t="s">
        <v>3776</v>
      </c>
      <c r="E102" s="267" t="s">
        <v>584</v>
      </c>
      <c r="F102" s="380">
        <v>245805</v>
      </c>
      <c r="G102" s="266">
        <v>911.9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44183</v>
      </c>
      <c r="B103" s="266" t="s">
        <v>1154</v>
      </c>
      <c r="C103" s="267" t="s">
        <v>3921</v>
      </c>
      <c r="D103" s="267" t="s">
        <v>3922</v>
      </c>
      <c r="E103" s="267" t="s">
        <v>584</v>
      </c>
      <c r="F103" s="380">
        <v>400000</v>
      </c>
      <c r="G103" s="266">
        <v>15.27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44183</v>
      </c>
      <c r="B104" s="266" t="s">
        <v>1633</v>
      </c>
      <c r="C104" s="267" t="s">
        <v>3801</v>
      </c>
      <c r="D104" s="267" t="s">
        <v>3804</v>
      </c>
      <c r="E104" s="267" t="s">
        <v>584</v>
      </c>
      <c r="F104" s="380">
        <v>215000</v>
      </c>
      <c r="G104" s="266">
        <v>35.54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44183</v>
      </c>
      <c r="B105" s="266" t="s">
        <v>426</v>
      </c>
      <c r="C105" s="267" t="s">
        <v>3778</v>
      </c>
      <c r="D105" s="267" t="s">
        <v>3779</v>
      </c>
      <c r="E105" s="267" t="s">
        <v>584</v>
      </c>
      <c r="F105" s="380">
        <v>1602094</v>
      </c>
      <c r="G105" s="266">
        <v>73.14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44183</v>
      </c>
      <c r="B106" s="266" t="s">
        <v>455</v>
      </c>
      <c r="C106" s="267" t="s">
        <v>3899</v>
      </c>
      <c r="D106" s="267" t="s">
        <v>3923</v>
      </c>
      <c r="E106" s="267" t="s">
        <v>584</v>
      </c>
      <c r="F106" s="380">
        <v>13500000</v>
      </c>
      <c r="G106" s="266">
        <v>41.26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44183</v>
      </c>
      <c r="B107" s="266" t="s">
        <v>455</v>
      </c>
      <c r="C107" s="267" t="s">
        <v>3899</v>
      </c>
      <c r="D107" s="267" t="s">
        <v>3853</v>
      </c>
      <c r="E107" s="267" t="s">
        <v>584</v>
      </c>
      <c r="F107" s="380">
        <v>9000000</v>
      </c>
      <c r="G107" s="266">
        <v>41.43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44183</v>
      </c>
      <c r="B108" s="266" t="s">
        <v>1913</v>
      </c>
      <c r="C108" s="267" t="s">
        <v>3755</v>
      </c>
      <c r="D108" s="267" t="s">
        <v>3856</v>
      </c>
      <c r="E108" s="267" t="s">
        <v>584</v>
      </c>
      <c r="F108" s="380">
        <v>300000</v>
      </c>
      <c r="G108" s="266">
        <v>966.4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44183</v>
      </c>
      <c r="B109" s="266" t="s">
        <v>1913</v>
      </c>
      <c r="C109" s="267" t="s">
        <v>3755</v>
      </c>
      <c r="D109" s="267" t="s">
        <v>3924</v>
      </c>
      <c r="E109" s="267" t="s">
        <v>584</v>
      </c>
      <c r="F109" s="380">
        <v>300000</v>
      </c>
      <c r="G109" s="266">
        <v>967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44183</v>
      </c>
      <c r="B110" s="266" t="s">
        <v>1913</v>
      </c>
      <c r="C110" s="267" t="s">
        <v>3755</v>
      </c>
      <c r="D110" s="267" t="s">
        <v>3859</v>
      </c>
      <c r="E110" s="267" t="s">
        <v>584</v>
      </c>
      <c r="F110" s="380">
        <v>424600</v>
      </c>
      <c r="G110" s="266">
        <v>966.81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44183</v>
      </c>
      <c r="B111" s="266" t="s">
        <v>3925</v>
      </c>
      <c r="C111" s="267" t="s">
        <v>3926</v>
      </c>
      <c r="D111" s="267" t="s">
        <v>3927</v>
      </c>
      <c r="E111" s="267" t="s">
        <v>584</v>
      </c>
      <c r="F111" s="380">
        <v>90000</v>
      </c>
      <c r="G111" s="266">
        <v>14.1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44183</v>
      </c>
      <c r="B112" s="266" t="s">
        <v>2369</v>
      </c>
      <c r="C112" s="267" t="s">
        <v>3928</v>
      </c>
      <c r="D112" s="267" t="s">
        <v>3929</v>
      </c>
      <c r="E112" s="267" t="s">
        <v>584</v>
      </c>
      <c r="F112" s="380">
        <v>108575</v>
      </c>
      <c r="G112" s="266">
        <v>119.82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44183</v>
      </c>
      <c r="B113" s="266" t="s">
        <v>586</v>
      </c>
      <c r="C113" s="267" t="s">
        <v>3907</v>
      </c>
      <c r="D113" s="267" t="s">
        <v>3930</v>
      </c>
      <c r="E113" s="267" t="s">
        <v>584</v>
      </c>
      <c r="F113" s="380">
        <v>55000</v>
      </c>
      <c r="G113" s="266">
        <v>14.05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44183</v>
      </c>
      <c r="B114" s="266" t="s">
        <v>3353</v>
      </c>
      <c r="C114" s="267" t="s">
        <v>3909</v>
      </c>
      <c r="D114" s="267" t="s">
        <v>3910</v>
      </c>
      <c r="E114" s="267" t="s">
        <v>584</v>
      </c>
      <c r="F114" s="380">
        <v>74094</v>
      </c>
      <c r="G114" s="266">
        <v>28.37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44183</v>
      </c>
      <c r="B115" s="266" t="s">
        <v>3911</v>
      </c>
      <c r="C115" s="267" t="s">
        <v>3912</v>
      </c>
      <c r="D115" s="267" t="s">
        <v>3913</v>
      </c>
      <c r="E115" s="267" t="s">
        <v>584</v>
      </c>
      <c r="F115" s="380">
        <v>33000</v>
      </c>
      <c r="G115" s="266">
        <v>51.68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44183</v>
      </c>
      <c r="B116" s="266" t="s">
        <v>2496</v>
      </c>
      <c r="C116" s="267" t="s">
        <v>3717</v>
      </c>
      <c r="D116" s="267" t="s">
        <v>3718</v>
      </c>
      <c r="E116" s="267" t="s">
        <v>584</v>
      </c>
      <c r="F116" s="380">
        <v>1514628</v>
      </c>
      <c r="G116" s="266">
        <v>56.54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44183</v>
      </c>
      <c r="B117" s="266" t="s">
        <v>2606</v>
      </c>
      <c r="C117" s="267" t="s">
        <v>3803</v>
      </c>
      <c r="D117" s="267" t="s">
        <v>3802</v>
      </c>
      <c r="E117" s="267" t="s">
        <v>584</v>
      </c>
      <c r="F117" s="380">
        <v>108474</v>
      </c>
      <c r="G117" s="266">
        <v>58.21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44183</v>
      </c>
      <c r="B118" s="266" t="s">
        <v>2734</v>
      </c>
      <c r="C118" s="267" t="s">
        <v>3695</v>
      </c>
      <c r="D118" s="267" t="s">
        <v>3916</v>
      </c>
      <c r="E118" s="267" t="s">
        <v>584</v>
      </c>
      <c r="F118" s="380">
        <v>1542443</v>
      </c>
      <c r="G118" s="266">
        <v>2.94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44183</v>
      </c>
      <c r="B119" s="266" t="s">
        <v>768</v>
      </c>
      <c r="C119" s="267" t="s">
        <v>3917</v>
      </c>
      <c r="D119" s="267" t="s">
        <v>3918</v>
      </c>
      <c r="E119" s="267" t="s">
        <v>584</v>
      </c>
      <c r="F119" s="380">
        <v>3054335</v>
      </c>
      <c r="G119" s="266">
        <v>6.43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5"/>
  <sheetViews>
    <sheetView zoomScale="70" zoomScaleNormal="70" workbookViewId="0">
      <selection activeCell="I22" sqref="I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44186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8">
        <v>1</v>
      </c>
      <c r="B10" s="509">
        <v>44110</v>
      </c>
      <c r="C10" s="510"/>
      <c r="D10" s="511" t="s">
        <v>142</v>
      </c>
      <c r="E10" s="512" t="s">
        <v>600</v>
      </c>
      <c r="F10" s="494">
        <v>6890</v>
      </c>
      <c r="G10" s="512">
        <v>6600</v>
      </c>
      <c r="H10" s="512">
        <v>7320</v>
      </c>
      <c r="I10" s="513">
        <v>7450</v>
      </c>
      <c r="J10" s="475" t="s">
        <v>3659</v>
      </c>
      <c r="K10" s="475">
        <f t="shared" ref="K10" si="0">H10-F10</f>
        <v>430</v>
      </c>
      <c r="L10" s="476">
        <f t="shared" ref="L10" si="1">(F10*-0.8)/100</f>
        <v>-55.12</v>
      </c>
      <c r="M10" s="477">
        <f t="shared" ref="M10" si="2">(K10+L10)/F10</f>
        <v>5.4409288824383166E-2</v>
      </c>
      <c r="N10" s="496" t="s">
        <v>599</v>
      </c>
      <c r="O10" s="478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8">
        <v>2</v>
      </c>
      <c r="B11" s="509">
        <v>44153</v>
      </c>
      <c r="C11" s="510"/>
      <c r="D11" s="511" t="s">
        <v>116</v>
      </c>
      <c r="E11" s="512" t="s">
        <v>600</v>
      </c>
      <c r="F11" s="494">
        <v>2137.5</v>
      </c>
      <c r="G11" s="512">
        <v>2000</v>
      </c>
      <c r="H11" s="512">
        <v>2267.5</v>
      </c>
      <c r="I11" s="513" t="s">
        <v>3642</v>
      </c>
      <c r="J11" s="554" t="s">
        <v>3710</v>
      </c>
      <c r="K11" s="554">
        <f t="shared" ref="K11:K12" si="3">H11-F11</f>
        <v>130</v>
      </c>
      <c r="L11" s="476">
        <f t="shared" ref="L11:L12" si="4">(F11*-0.8)/100</f>
        <v>-17.100000000000001</v>
      </c>
      <c r="M11" s="477">
        <f t="shared" ref="M11:M12" si="5">(K11+L11)/F11</f>
        <v>5.2818713450292397E-2</v>
      </c>
      <c r="N11" s="496" t="s">
        <v>599</v>
      </c>
      <c r="O11" s="478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44154</v>
      </c>
      <c r="C12" s="510"/>
      <c r="D12" s="511" t="s">
        <v>472</v>
      </c>
      <c r="E12" s="512" t="s">
        <v>600</v>
      </c>
      <c r="F12" s="494">
        <v>1630</v>
      </c>
      <c r="G12" s="512">
        <v>1515</v>
      </c>
      <c r="H12" s="512">
        <v>1712.5</v>
      </c>
      <c r="I12" s="513" t="s">
        <v>3643</v>
      </c>
      <c r="J12" s="587" t="s">
        <v>3756</v>
      </c>
      <c r="K12" s="587">
        <f t="shared" si="3"/>
        <v>82.5</v>
      </c>
      <c r="L12" s="476">
        <f t="shared" si="4"/>
        <v>-13.04</v>
      </c>
      <c r="M12" s="477">
        <f t="shared" si="5"/>
        <v>4.2613496932515343E-2</v>
      </c>
      <c r="N12" s="496" t="s">
        <v>599</v>
      </c>
      <c r="O12" s="478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44154</v>
      </c>
      <c r="C13" s="510"/>
      <c r="D13" s="511" t="s">
        <v>252</v>
      </c>
      <c r="E13" s="512" t="s">
        <v>600</v>
      </c>
      <c r="F13" s="494">
        <v>2450</v>
      </c>
      <c r="G13" s="512">
        <v>2300</v>
      </c>
      <c r="H13" s="494">
        <v>2605</v>
      </c>
      <c r="I13" s="513">
        <v>2750</v>
      </c>
      <c r="J13" s="531" t="s">
        <v>3680</v>
      </c>
      <c r="K13" s="528">
        <f t="shared" ref="K13:K14" si="6">H13-F13</f>
        <v>155</v>
      </c>
      <c r="L13" s="476">
        <f t="shared" ref="L13:L14" si="7">(F13*-0.8)/100</f>
        <v>-19.600000000000001</v>
      </c>
      <c r="M13" s="477">
        <f t="shared" ref="M13:M14" si="8">(K13+L13)/F13</f>
        <v>5.5265306122448982E-2</v>
      </c>
      <c r="N13" s="496" t="s">
        <v>599</v>
      </c>
      <c r="O13" s="478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8">
        <v>5</v>
      </c>
      <c r="B14" s="509">
        <v>44167</v>
      </c>
      <c r="C14" s="510"/>
      <c r="D14" s="511" t="s">
        <v>98</v>
      </c>
      <c r="E14" s="512" t="s">
        <v>600</v>
      </c>
      <c r="F14" s="494">
        <v>181</v>
      </c>
      <c r="G14" s="512">
        <v>167</v>
      </c>
      <c r="H14" s="494">
        <v>194</v>
      </c>
      <c r="I14" s="513" t="s">
        <v>3653</v>
      </c>
      <c r="J14" s="537" t="s">
        <v>3696</v>
      </c>
      <c r="K14" s="537">
        <f t="shared" si="6"/>
        <v>13</v>
      </c>
      <c r="L14" s="476">
        <f t="shared" si="7"/>
        <v>-1.4480000000000002</v>
      </c>
      <c r="M14" s="477">
        <f t="shared" si="8"/>
        <v>6.3823204419889507E-2</v>
      </c>
      <c r="N14" s="496" t="s">
        <v>599</v>
      </c>
      <c r="O14" s="478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8">
        <v>6</v>
      </c>
      <c r="B15" s="559">
        <v>44175</v>
      </c>
      <c r="C15" s="560"/>
      <c r="D15" s="561" t="s">
        <v>2931</v>
      </c>
      <c r="E15" s="562" t="s">
        <v>600</v>
      </c>
      <c r="F15" s="582">
        <v>1427.5</v>
      </c>
      <c r="G15" s="563">
        <v>1330</v>
      </c>
      <c r="H15" s="582">
        <v>1500</v>
      </c>
      <c r="I15" s="564" t="s">
        <v>3719</v>
      </c>
      <c r="J15" s="565" t="s">
        <v>3720</v>
      </c>
      <c r="K15" s="565">
        <f t="shared" ref="K15:K16" si="9">H15-F15</f>
        <v>72.5</v>
      </c>
      <c r="L15" s="566">
        <f>(F15*-0.07)/100</f>
        <v>-0.99925000000000008</v>
      </c>
      <c r="M15" s="567">
        <f t="shared" ref="M15:M16" si="10">(K15+L15)/F15</f>
        <v>5.008809106830122E-2</v>
      </c>
      <c r="N15" s="568" t="s">
        <v>599</v>
      </c>
      <c r="O15" s="569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8">
        <v>7</v>
      </c>
      <c r="B16" s="559">
        <v>44175</v>
      </c>
      <c r="C16" s="560"/>
      <c r="D16" s="561" t="s">
        <v>128</v>
      </c>
      <c r="E16" s="562" t="s">
        <v>600</v>
      </c>
      <c r="F16" s="582">
        <v>210</v>
      </c>
      <c r="G16" s="563">
        <v>197</v>
      </c>
      <c r="H16" s="582">
        <v>218.5</v>
      </c>
      <c r="I16" s="564" t="s">
        <v>3727</v>
      </c>
      <c r="J16" s="565" t="s">
        <v>3747</v>
      </c>
      <c r="K16" s="565">
        <f t="shared" si="9"/>
        <v>8.5</v>
      </c>
      <c r="L16" s="566">
        <f t="shared" ref="L16" si="11">(F16*-0.8)/100</f>
        <v>-1.68</v>
      </c>
      <c r="M16" s="567">
        <f t="shared" si="10"/>
        <v>3.2476190476190478E-2</v>
      </c>
      <c r="N16" s="568" t="s">
        <v>599</v>
      </c>
      <c r="O16" s="581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8">
        <v>8</v>
      </c>
      <c r="B17" s="509">
        <v>44176</v>
      </c>
      <c r="C17" s="613"/>
      <c r="D17" s="614" t="s">
        <v>569</v>
      </c>
      <c r="E17" s="512" t="s">
        <v>600</v>
      </c>
      <c r="F17" s="494">
        <v>2072.5</v>
      </c>
      <c r="G17" s="615">
        <v>1940</v>
      </c>
      <c r="H17" s="494">
        <v>2212.5</v>
      </c>
      <c r="I17" s="513" t="s">
        <v>3734</v>
      </c>
      <c r="J17" s="610" t="s">
        <v>727</v>
      </c>
      <c r="K17" s="610">
        <f t="shared" ref="K17" si="12">H17-F17</f>
        <v>140</v>
      </c>
      <c r="L17" s="476">
        <f t="shared" ref="L17" si="13">(F17*-0.8)/100</f>
        <v>-16.579999999999998</v>
      </c>
      <c r="M17" s="477">
        <f t="shared" ref="M17" si="14">(K17+L17)/F17</f>
        <v>5.9551266586248493E-2</v>
      </c>
      <c r="N17" s="496" t="s">
        <v>599</v>
      </c>
      <c r="O17" s="478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382">
        <v>9</v>
      </c>
      <c r="B18" s="397">
        <v>44181</v>
      </c>
      <c r="C18" s="398"/>
      <c r="D18" s="411" t="s">
        <v>380</v>
      </c>
      <c r="E18" s="402" t="s">
        <v>600</v>
      </c>
      <c r="F18" s="415" t="s">
        <v>3773</v>
      </c>
      <c r="G18" s="409">
        <v>935</v>
      </c>
      <c r="H18" s="415"/>
      <c r="I18" s="399" t="s">
        <v>3774</v>
      </c>
      <c r="J18" s="588" t="s">
        <v>601</v>
      </c>
      <c r="K18" s="588"/>
      <c r="L18" s="434"/>
      <c r="M18" s="430"/>
      <c r="N18" s="435"/>
      <c r="O18" s="437"/>
      <c r="P18" s="590"/>
      <c r="Q18" s="7"/>
      <c r="R18" s="591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5" customFormat="1" ht="14.25">
      <c r="A19" s="382"/>
      <c r="B19" s="397"/>
      <c r="C19" s="398"/>
      <c r="D19" s="411"/>
      <c r="E19" s="402"/>
      <c r="F19" s="402"/>
      <c r="G19" s="409"/>
      <c r="H19" s="402"/>
      <c r="I19" s="399"/>
      <c r="J19" s="404"/>
      <c r="K19" s="404"/>
      <c r="L19" s="416"/>
      <c r="M19" s="375"/>
      <c r="N19" s="385"/>
      <c r="O19" s="381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1"/>
      <c r="B21" s="462"/>
      <c r="C21" s="463"/>
      <c r="D21" s="464"/>
      <c r="E21" s="465"/>
      <c r="F21" s="465"/>
      <c r="G21" s="428"/>
      <c r="H21" s="465"/>
      <c r="I21" s="466"/>
      <c r="J21" s="429"/>
      <c r="K21" s="429"/>
      <c r="L21" s="467"/>
      <c r="M21" s="79"/>
      <c r="N21" s="468"/>
      <c r="O21" s="469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2" customHeight="1">
      <c r="A22" s="23" t="s">
        <v>603</v>
      </c>
      <c r="B22" s="24"/>
      <c r="C22" s="25"/>
      <c r="D22" s="26"/>
      <c r="E22" s="27"/>
      <c r="F22" s="28"/>
      <c r="G22" s="28"/>
      <c r="H22" s="28"/>
      <c r="I22" s="28"/>
      <c r="J22" s="65"/>
      <c r="K22" s="28"/>
      <c r="L22" s="417"/>
      <c r="M22" s="38"/>
      <c r="N22" s="65"/>
      <c r="O22" s="66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9" t="s">
        <v>604</v>
      </c>
      <c r="B23" s="23"/>
      <c r="C23" s="23"/>
      <c r="D23" s="23"/>
      <c r="F23" s="30" t="s">
        <v>605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 t="s">
        <v>606</v>
      </c>
      <c r="B24" s="23"/>
      <c r="C24" s="23"/>
      <c r="D24" s="23"/>
      <c r="E24" s="32"/>
      <c r="F24" s="30" t="s">
        <v>607</v>
      </c>
      <c r="G24" s="17"/>
      <c r="H24" s="31"/>
      <c r="I24" s="36"/>
      <c r="J24" s="67"/>
      <c r="K24" s="68"/>
      <c r="L24" s="418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/>
      <c r="B25" s="23"/>
      <c r="C25" s="23"/>
      <c r="D25" s="23"/>
      <c r="E25" s="32"/>
      <c r="F25" s="17"/>
      <c r="G25" s="17"/>
      <c r="H25" s="31"/>
      <c r="I25" s="36"/>
      <c r="J25" s="71"/>
      <c r="K25" s="68"/>
      <c r="L25" s="418"/>
      <c r="M25" s="17"/>
      <c r="N25" s="72"/>
      <c r="O25" s="5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11"/>
      <c r="B26" s="33" t="s">
        <v>608</v>
      </c>
      <c r="C26" s="33"/>
      <c r="D26" s="33"/>
      <c r="E26" s="33"/>
      <c r="F26" s="34"/>
      <c r="G26" s="32"/>
      <c r="H26" s="32"/>
      <c r="I26" s="73"/>
      <c r="J26" s="74"/>
      <c r="K26" s="75"/>
      <c r="L26" s="419"/>
      <c r="M26" s="12"/>
      <c r="N26" s="11"/>
      <c r="O26" s="53"/>
      <c r="P26" s="7"/>
      <c r="R26" s="82"/>
      <c r="S26" s="16"/>
      <c r="T26" s="16"/>
      <c r="U26" s="16"/>
      <c r="V26" s="16"/>
      <c r="W26" s="16"/>
      <c r="X26" s="16"/>
      <c r="Y26" s="16"/>
      <c r="Z26" s="16"/>
    </row>
    <row r="27" spans="1:38" s="6" customFormat="1" ht="38.25">
      <c r="A27" s="20" t="s">
        <v>16</v>
      </c>
      <c r="B27" s="21" t="s">
        <v>575</v>
      </c>
      <c r="C27" s="21"/>
      <c r="D27" s="22" t="s">
        <v>588</v>
      </c>
      <c r="E27" s="21" t="s">
        <v>589</v>
      </c>
      <c r="F27" s="21" t="s">
        <v>590</v>
      </c>
      <c r="G27" s="21" t="s">
        <v>609</v>
      </c>
      <c r="H27" s="21" t="s">
        <v>592</v>
      </c>
      <c r="I27" s="21" t="s">
        <v>593</v>
      </c>
      <c r="J27" s="21" t="s">
        <v>594</v>
      </c>
      <c r="K27" s="62" t="s">
        <v>610</v>
      </c>
      <c r="L27" s="420" t="s">
        <v>3630</v>
      </c>
      <c r="M27" s="63" t="s">
        <v>3629</v>
      </c>
      <c r="N27" s="21" t="s">
        <v>597</v>
      </c>
      <c r="O27" s="78" t="s">
        <v>598</v>
      </c>
      <c r="P27" s="7"/>
      <c r="Q27" s="40"/>
      <c r="R27" s="38"/>
      <c r="S27" s="38"/>
      <c r="T27" s="38"/>
    </row>
    <row r="28" spans="1:38" s="393" customFormat="1" ht="15" customHeight="1">
      <c r="A28" s="479">
        <v>1</v>
      </c>
      <c r="B28" s="480">
        <v>44153</v>
      </c>
      <c r="C28" s="481"/>
      <c r="D28" s="482" t="s">
        <v>3641</v>
      </c>
      <c r="E28" s="483" t="s">
        <v>600</v>
      </c>
      <c r="F28" s="483">
        <v>376</v>
      </c>
      <c r="G28" s="484">
        <v>367</v>
      </c>
      <c r="H28" s="484">
        <v>376.5</v>
      </c>
      <c r="I28" s="483">
        <v>396</v>
      </c>
      <c r="J28" s="485" t="s">
        <v>3652</v>
      </c>
      <c r="K28" s="485">
        <f t="shared" ref="K28" si="15">H28-F28</f>
        <v>0.5</v>
      </c>
      <c r="L28" s="486">
        <f t="shared" ref="L28:L30" si="16">(F28*-0.7)/100</f>
        <v>-2.6319999999999997</v>
      </c>
      <c r="M28" s="487">
        <f t="shared" ref="M28:M30" si="17">(K28+L28)/F28</f>
        <v>-5.6702127659574459E-3</v>
      </c>
      <c r="N28" s="488" t="s">
        <v>708</v>
      </c>
      <c r="O28" s="489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0">
        <v>2</v>
      </c>
      <c r="B29" s="491">
        <v>44161</v>
      </c>
      <c r="C29" s="492"/>
      <c r="D29" s="493" t="s">
        <v>133</v>
      </c>
      <c r="E29" s="494" t="s">
        <v>3627</v>
      </c>
      <c r="F29" s="494">
        <v>1877</v>
      </c>
      <c r="G29" s="495">
        <v>1925</v>
      </c>
      <c r="H29" s="495">
        <v>1837</v>
      </c>
      <c r="I29" s="494">
        <v>1800</v>
      </c>
      <c r="J29" s="475" t="s">
        <v>636</v>
      </c>
      <c r="K29" s="475">
        <f>F29-H29</f>
        <v>40</v>
      </c>
      <c r="L29" s="476">
        <f t="shared" si="16"/>
        <v>-13.138999999999999</v>
      </c>
      <c r="M29" s="477">
        <f t="shared" si="17"/>
        <v>1.4310602024507194E-2</v>
      </c>
      <c r="N29" s="496" t="s">
        <v>599</v>
      </c>
      <c r="O29" s="478">
        <v>44167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0">
        <v>3</v>
      </c>
      <c r="B30" s="491">
        <v>44166</v>
      </c>
      <c r="C30" s="492"/>
      <c r="D30" s="493" t="s">
        <v>253</v>
      </c>
      <c r="E30" s="494" t="s">
        <v>600</v>
      </c>
      <c r="F30" s="494">
        <v>641.5</v>
      </c>
      <c r="G30" s="495">
        <v>619</v>
      </c>
      <c r="H30" s="495">
        <v>659</v>
      </c>
      <c r="I30" s="494">
        <v>680</v>
      </c>
      <c r="J30" s="555" t="s">
        <v>3701</v>
      </c>
      <c r="K30" s="555">
        <f t="shared" ref="K30" si="18">H30-F30</f>
        <v>17.5</v>
      </c>
      <c r="L30" s="476">
        <f t="shared" si="16"/>
        <v>-4.4904999999999999</v>
      </c>
      <c r="M30" s="477">
        <f t="shared" si="17"/>
        <v>2.0279812938425564E-2</v>
      </c>
      <c r="N30" s="496" t="s">
        <v>599</v>
      </c>
      <c r="O30" s="478">
        <v>44175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0">
        <v>4</v>
      </c>
      <c r="B31" s="491">
        <v>44166</v>
      </c>
      <c r="C31" s="492"/>
      <c r="D31" s="493" t="s">
        <v>957</v>
      </c>
      <c r="E31" s="494" t="s">
        <v>600</v>
      </c>
      <c r="F31" s="494">
        <v>115.5</v>
      </c>
      <c r="G31" s="495">
        <v>112</v>
      </c>
      <c r="H31" s="495">
        <v>118.5</v>
      </c>
      <c r="I31" s="494">
        <v>122</v>
      </c>
      <c r="J31" s="515" t="s">
        <v>3670</v>
      </c>
      <c r="K31" s="475">
        <f t="shared" ref="K31:K32" si="19">H31-F31</f>
        <v>3</v>
      </c>
      <c r="L31" s="476">
        <f t="shared" ref="L31:L32" si="20">(F31*-0.7)/100</f>
        <v>-0.8085</v>
      </c>
      <c r="M31" s="477">
        <f t="shared" ref="M31:M32" si="21">(K31+L31)/F31</f>
        <v>1.8974025974025973E-2</v>
      </c>
      <c r="N31" s="496" t="s">
        <v>599</v>
      </c>
      <c r="O31" s="478">
        <v>44168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90">
        <v>5</v>
      </c>
      <c r="B32" s="491">
        <v>44167</v>
      </c>
      <c r="C32" s="492"/>
      <c r="D32" s="493" t="s">
        <v>55</v>
      </c>
      <c r="E32" s="494" t="s">
        <v>600</v>
      </c>
      <c r="F32" s="494">
        <v>608.5</v>
      </c>
      <c r="G32" s="495">
        <v>590</v>
      </c>
      <c r="H32" s="495">
        <v>624</v>
      </c>
      <c r="I32" s="494">
        <v>640</v>
      </c>
      <c r="J32" s="537" t="s">
        <v>3682</v>
      </c>
      <c r="K32" s="537">
        <f t="shared" si="19"/>
        <v>15.5</v>
      </c>
      <c r="L32" s="476">
        <f t="shared" si="20"/>
        <v>-4.2595000000000001</v>
      </c>
      <c r="M32" s="477">
        <f t="shared" si="21"/>
        <v>1.8472473294987676E-2</v>
      </c>
      <c r="N32" s="496" t="s">
        <v>599</v>
      </c>
      <c r="O32" s="478">
        <v>44173</v>
      </c>
      <c r="P32" s="7"/>
      <c r="Q32" s="7"/>
      <c r="R32" s="343" t="s">
        <v>3186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90">
        <v>6</v>
      </c>
      <c r="B33" s="491">
        <v>44167</v>
      </c>
      <c r="C33" s="492"/>
      <c r="D33" s="493" t="s">
        <v>197</v>
      </c>
      <c r="E33" s="494" t="s">
        <v>600</v>
      </c>
      <c r="F33" s="494">
        <v>440</v>
      </c>
      <c r="G33" s="495">
        <v>428</v>
      </c>
      <c r="H33" s="495">
        <v>450.5</v>
      </c>
      <c r="I33" s="494" t="s">
        <v>3654</v>
      </c>
      <c r="J33" s="475" t="s">
        <v>3658</v>
      </c>
      <c r="K33" s="475">
        <f t="shared" ref="K33" si="22">H33-F33</f>
        <v>10.5</v>
      </c>
      <c r="L33" s="476">
        <f t="shared" ref="L33" si="23">(F33*-0.7)/100</f>
        <v>-3.08</v>
      </c>
      <c r="M33" s="477">
        <f t="shared" ref="M33" si="24">(K33+L33)/F33</f>
        <v>1.6863636363636362E-2</v>
      </c>
      <c r="N33" s="496" t="s">
        <v>599</v>
      </c>
      <c r="O33" s="478">
        <v>44168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90">
        <v>7</v>
      </c>
      <c r="B34" s="491">
        <v>44167</v>
      </c>
      <c r="C34" s="492"/>
      <c r="D34" s="493" t="s">
        <v>75</v>
      </c>
      <c r="E34" s="494" t="s">
        <v>600</v>
      </c>
      <c r="F34" s="494">
        <v>3585</v>
      </c>
      <c r="G34" s="495">
        <v>3480</v>
      </c>
      <c r="H34" s="495">
        <v>3670</v>
      </c>
      <c r="I34" s="494">
        <v>3800</v>
      </c>
      <c r="J34" s="533" t="s">
        <v>3681</v>
      </c>
      <c r="K34" s="533">
        <f t="shared" ref="K34" si="25">H34-F34</f>
        <v>85</v>
      </c>
      <c r="L34" s="476">
        <f t="shared" ref="L34" si="26">(F34*-0.7)/100</f>
        <v>-25.094999999999999</v>
      </c>
      <c r="M34" s="477">
        <f t="shared" ref="M34" si="27">(K34+L34)/F34</f>
        <v>1.6709902370990237E-2</v>
      </c>
      <c r="N34" s="496" t="s">
        <v>599</v>
      </c>
      <c r="O34" s="478">
        <v>44172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90">
        <v>8</v>
      </c>
      <c r="B35" s="491">
        <v>44168</v>
      </c>
      <c r="C35" s="492"/>
      <c r="D35" s="493" t="s">
        <v>315</v>
      </c>
      <c r="E35" s="494" t="s">
        <v>600</v>
      </c>
      <c r="F35" s="494">
        <v>200</v>
      </c>
      <c r="G35" s="495">
        <v>193</v>
      </c>
      <c r="H35" s="495">
        <v>206.5</v>
      </c>
      <c r="I35" s="494">
        <v>210</v>
      </c>
      <c r="J35" s="571" t="s">
        <v>3732</v>
      </c>
      <c r="K35" s="571">
        <f t="shared" ref="K35" si="28">H35-F35</f>
        <v>6.5</v>
      </c>
      <c r="L35" s="476">
        <f t="shared" ref="L35" si="29">(F35*-0.7)/100</f>
        <v>-1.4</v>
      </c>
      <c r="M35" s="477">
        <f t="shared" ref="M35" si="30">(K35+L35)/F35</f>
        <v>2.5499999999999998E-2</v>
      </c>
      <c r="N35" s="496" t="s">
        <v>599</v>
      </c>
      <c r="O35" s="478">
        <v>44176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90">
        <v>9</v>
      </c>
      <c r="B36" s="491">
        <v>44168</v>
      </c>
      <c r="C36" s="492"/>
      <c r="D36" s="493" t="s">
        <v>409</v>
      </c>
      <c r="E36" s="494" t="s">
        <v>600</v>
      </c>
      <c r="F36" s="494">
        <v>87.25</v>
      </c>
      <c r="G36" s="495">
        <v>84.5</v>
      </c>
      <c r="H36" s="495">
        <v>89.25</v>
      </c>
      <c r="I36" s="494" t="s">
        <v>3665</v>
      </c>
      <c r="J36" s="475" t="s">
        <v>3666</v>
      </c>
      <c r="K36" s="475">
        <f t="shared" ref="K36:K38" si="31">H36-F36</f>
        <v>2</v>
      </c>
      <c r="L36" s="476">
        <f>(F36*-0.07)/100</f>
        <v>-6.1075000000000011E-2</v>
      </c>
      <c r="M36" s="477">
        <f t="shared" ref="M36:M38" si="32">(K36+L36)/F36</f>
        <v>2.2222636103151863E-2</v>
      </c>
      <c r="N36" s="496" t="s">
        <v>599</v>
      </c>
      <c r="O36" s="514">
        <v>44168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90">
        <v>10</v>
      </c>
      <c r="B37" s="491">
        <v>44168</v>
      </c>
      <c r="C37" s="492"/>
      <c r="D37" s="493" t="s">
        <v>2931</v>
      </c>
      <c r="E37" s="494" t="s">
        <v>600</v>
      </c>
      <c r="F37" s="494">
        <v>1370</v>
      </c>
      <c r="G37" s="495">
        <v>1335</v>
      </c>
      <c r="H37" s="495">
        <v>1407.5</v>
      </c>
      <c r="I37" s="494" t="s">
        <v>3667</v>
      </c>
      <c r="J37" s="528" t="s">
        <v>3672</v>
      </c>
      <c r="K37" s="528">
        <f t="shared" si="31"/>
        <v>37.5</v>
      </c>
      <c r="L37" s="476">
        <f t="shared" ref="L37:L38" si="33">(F37*-0.7)/100</f>
        <v>-9.5899999999999981</v>
      </c>
      <c r="M37" s="477">
        <f t="shared" si="32"/>
        <v>2.037226277372263E-2</v>
      </c>
      <c r="N37" s="496" t="s">
        <v>599</v>
      </c>
      <c r="O37" s="478">
        <v>44169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79">
        <v>11</v>
      </c>
      <c r="B38" s="480">
        <v>44168</v>
      </c>
      <c r="C38" s="481"/>
      <c r="D38" s="482" t="s">
        <v>523</v>
      </c>
      <c r="E38" s="483" t="s">
        <v>600</v>
      </c>
      <c r="F38" s="483">
        <v>345.5</v>
      </c>
      <c r="G38" s="484">
        <v>335</v>
      </c>
      <c r="H38" s="484">
        <v>346.5</v>
      </c>
      <c r="I38" s="483">
        <v>365</v>
      </c>
      <c r="J38" s="485" t="s">
        <v>3709</v>
      </c>
      <c r="K38" s="485">
        <f t="shared" si="31"/>
        <v>1</v>
      </c>
      <c r="L38" s="486">
        <f t="shared" si="33"/>
        <v>-2.4184999999999999</v>
      </c>
      <c r="M38" s="487">
        <f t="shared" si="32"/>
        <v>-4.1056439942112879E-3</v>
      </c>
      <c r="N38" s="488" t="s">
        <v>708</v>
      </c>
      <c r="O38" s="489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90">
        <v>12</v>
      </c>
      <c r="B39" s="491">
        <v>44169</v>
      </c>
      <c r="C39" s="492"/>
      <c r="D39" s="493" t="s">
        <v>565</v>
      </c>
      <c r="E39" s="494" t="s">
        <v>600</v>
      </c>
      <c r="F39" s="494">
        <v>1150</v>
      </c>
      <c r="G39" s="495">
        <v>1115</v>
      </c>
      <c r="H39" s="495">
        <v>1183</v>
      </c>
      <c r="I39" s="494" t="s">
        <v>3673</v>
      </c>
      <c r="J39" s="537" t="s">
        <v>3700</v>
      </c>
      <c r="K39" s="537">
        <f t="shared" ref="K39" si="34">H39-F39</f>
        <v>33</v>
      </c>
      <c r="L39" s="476">
        <f t="shared" ref="L39" si="35">(F39*-0.7)/100</f>
        <v>-8.0500000000000007</v>
      </c>
      <c r="M39" s="477">
        <f t="shared" ref="M39" si="36">(K39+L39)/F39</f>
        <v>2.1695652173913043E-2</v>
      </c>
      <c r="N39" s="496" t="s">
        <v>599</v>
      </c>
      <c r="O39" s="478">
        <v>44173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90">
        <v>13</v>
      </c>
      <c r="B40" s="491">
        <v>44169</v>
      </c>
      <c r="C40" s="492"/>
      <c r="D40" s="493" t="s">
        <v>179</v>
      </c>
      <c r="E40" s="494" t="s">
        <v>600</v>
      </c>
      <c r="F40" s="494">
        <v>452</v>
      </c>
      <c r="G40" s="495">
        <v>437</v>
      </c>
      <c r="H40" s="495">
        <v>462.5</v>
      </c>
      <c r="I40" s="494">
        <v>475</v>
      </c>
      <c r="J40" s="533" t="s">
        <v>3658</v>
      </c>
      <c r="K40" s="533">
        <f t="shared" ref="K40" si="37">H40-F40</f>
        <v>10.5</v>
      </c>
      <c r="L40" s="476">
        <f t="shared" ref="L40" si="38">(F40*-0.7)/100</f>
        <v>-3.1639999999999997</v>
      </c>
      <c r="M40" s="477">
        <f t="shared" ref="M40" si="39">(K40+L40)/F40</f>
        <v>1.6230088495575223E-2</v>
      </c>
      <c r="N40" s="496" t="s">
        <v>599</v>
      </c>
      <c r="O40" s="478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90">
        <v>14</v>
      </c>
      <c r="B41" s="491">
        <v>44172</v>
      </c>
      <c r="C41" s="492"/>
      <c r="D41" s="493" t="s">
        <v>3684</v>
      </c>
      <c r="E41" s="494" t="s">
        <v>600</v>
      </c>
      <c r="F41" s="494">
        <v>156.75</v>
      </c>
      <c r="G41" s="495">
        <v>152</v>
      </c>
      <c r="H41" s="495">
        <v>161.25</v>
      </c>
      <c r="I41" s="494" t="s">
        <v>3685</v>
      </c>
      <c r="J41" s="533" t="s">
        <v>3686</v>
      </c>
      <c r="K41" s="533">
        <f t="shared" ref="K41:K43" si="40">H41-F41</f>
        <v>4.5</v>
      </c>
      <c r="L41" s="476">
        <f>(F41*-0.07)/100</f>
        <v>-0.10972500000000002</v>
      </c>
      <c r="M41" s="477">
        <f t="shared" ref="M41:M43" si="41">(K41+L41)/F41</f>
        <v>2.8008133971291864E-2</v>
      </c>
      <c r="N41" s="496" t="s">
        <v>599</v>
      </c>
      <c r="O41" s="514">
        <v>44172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540">
        <v>15</v>
      </c>
      <c r="B42" s="536">
        <v>44172</v>
      </c>
      <c r="C42" s="541"/>
      <c r="D42" s="542" t="s">
        <v>3387</v>
      </c>
      <c r="E42" s="526" t="s">
        <v>600</v>
      </c>
      <c r="F42" s="526">
        <v>317.5</v>
      </c>
      <c r="G42" s="543">
        <v>309</v>
      </c>
      <c r="H42" s="543">
        <v>309</v>
      </c>
      <c r="I42" s="526" t="s">
        <v>3639</v>
      </c>
      <c r="J42" s="516" t="s">
        <v>3699</v>
      </c>
      <c r="K42" s="516">
        <f t="shared" si="40"/>
        <v>-8.5</v>
      </c>
      <c r="L42" s="517">
        <f t="shared" ref="L42:L43" si="42">(F42*-0.7)/100</f>
        <v>-2.2225000000000001</v>
      </c>
      <c r="M42" s="544">
        <f t="shared" si="41"/>
        <v>-3.3771653543307086E-2</v>
      </c>
      <c r="N42" s="519" t="s">
        <v>663</v>
      </c>
      <c r="O42" s="520">
        <v>44173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90">
        <v>16</v>
      </c>
      <c r="B43" s="491">
        <v>44172</v>
      </c>
      <c r="C43" s="492"/>
      <c r="D43" s="493" t="s">
        <v>460</v>
      </c>
      <c r="E43" s="494" t="s">
        <v>600</v>
      </c>
      <c r="F43" s="494">
        <v>141.4</v>
      </c>
      <c r="G43" s="495">
        <v>137</v>
      </c>
      <c r="H43" s="495">
        <v>145</v>
      </c>
      <c r="I43" s="494" t="s">
        <v>3691</v>
      </c>
      <c r="J43" s="554" t="s">
        <v>3711</v>
      </c>
      <c r="K43" s="554">
        <f t="shared" si="40"/>
        <v>3.5999999999999943</v>
      </c>
      <c r="L43" s="476">
        <f t="shared" si="42"/>
        <v>-0.98980000000000001</v>
      </c>
      <c r="M43" s="477">
        <f t="shared" si="41"/>
        <v>1.845968882602542E-2</v>
      </c>
      <c r="N43" s="496" t="s">
        <v>599</v>
      </c>
      <c r="O43" s="478">
        <v>44174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90">
        <v>17</v>
      </c>
      <c r="B44" s="491">
        <v>44172</v>
      </c>
      <c r="C44" s="492"/>
      <c r="D44" s="493" t="s">
        <v>445</v>
      </c>
      <c r="E44" s="494" t="s">
        <v>600</v>
      </c>
      <c r="F44" s="494">
        <v>549</v>
      </c>
      <c r="G44" s="495">
        <v>534</v>
      </c>
      <c r="H44" s="495">
        <v>563</v>
      </c>
      <c r="I44" s="494" t="s">
        <v>3694</v>
      </c>
      <c r="J44" s="537" t="s">
        <v>3697</v>
      </c>
      <c r="K44" s="537">
        <f t="shared" ref="K44:K45" si="43">H44-F44</f>
        <v>14</v>
      </c>
      <c r="L44" s="476">
        <f t="shared" ref="L44:L45" si="44">(F44*-0.7)/100</f>
        <v>-3.8429999999999995</v>
      </c>
      <c r="M44" s="477">
        <f t="shared" ref="M44:M45" si="45">(K44+L44)/F44</f>
        <v>1.8500910746812385E-2</v>
      </c>
      <c r="N44" s="496" t="s">
        <v>599</v>
      </c>
      <c r="O44" s="478">
        <v>44173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90">
        <v>18</v>
      </c>
      <c r="B45" s="491">
        <v>44173</v>
      </c>
      <c r="C45" s="492"/>
      <c r="D45" s="493" t="s">
        <v>179</v>
      </c>
      <c r="E45" s="494" t="s">
        <v>600</v>
      </c>
      <c r="F45" s="494">
        <v>455</v>
      </c>
      <c r="G45" s="495">
        <v>438</v>
      </c>
      <c r="H45" s="495">
        <v>467.5</v>
      </c>
      <c r="I45" s="494" t="s">
        <v>3704</v>
      </c>
      <c r="J45" s="554" t="s">
        <v>3712</v>
      </c>
      <c r="K45" s="554">
        <f t="shared" si="43"/>
        <v>12.5</v>
      </c>
      <c r="L45" s="476">
        <f t="shared" si="44"/>
        <v>-3.1850000000000001</v>
      </c>
      <c r="M45" s="477">
        <f t="shared" si="45"/>
        <v>2.0472527472527473E-2</v>
      </c>
      <c r="N45" s="496" t="s">
        <v>599</v>
      </c>
      <c r="O45" s="478">
        <v>44174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22">
        <v>19</v>
      </c>
      <c r="B46" s="446">
        <v>44174</v>
      </c>
      <c r="C46" s="449"/>
      <c r="D46" s="414" t="s">
        <v>449</v>
      </c>
      <c r="E46" s="415" t="s">
        <v>600</v>
      </c>
      <c r="F46" s="415" t="s">
        <v>3714</v>
      </c>
      <c r="G46" s="450">
        <v>365</v>
      </c>
      <c r="H46" s="450"/>
      <c r="I46" s="415" t="s">
        <v>3715</v>
      </c>
      <c r="J46" s="442" t="s">
        <v>601</v>
      </c>
      <c r="K46" s="442"/>
      <c r="L46" s="443"/>
      <c r="M46" s="430"/>
      <c r="N46" s="403"/>
      <c r="O46" s="437"/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90">
        <v>20</v>
      </c>
      <c r="B47" s="491">
        <v>44174</v>
      </c>
      <c r="C47" s="492"/>
      <c r="D47" s="493" t="s">
        <v>1220</v>
      </c>
      <c r="E47" s="494" t="s">
        <v>600</v>
      </c>
      <c r="F47" s="494">
        <v>741</v>
      </c>
      <c r="G47" s="495">
        <v>718</v>
      </c>
      <c r="H47" s="495">
        <v>761</v>
      </c>
      <c r="I47" s="494">
        <v>780</v>
      </c>
      <c r="J47" s="555" t="s">
        <v>3723</v>
      </c>
      <c r="K47" s="555">
        <f t="shared" ref="K47" si="46">H47-F47</f>
        <v>20</v>
      </c>
      <c r="L47" s="476">
        <f t="shared" ref="L47" si="47">(F47*-0.7)/100</f>
        <v>-5.1869999999999994</v>
      </c>
      <c r="M47" s="477">
        <f t="shared" ref="M47" si="48">(K47+L47)/F47</f>
        <v>1.9990553306342782E-2</v>
      </c>
      <c r="N47" s="496" t="s">
        <v>599</v>
      </c>
      <c r="O47" s="478">
        <v>44175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90">
        <v>21</v>
      </c>
      <c r="B48" s="491">
        <v>44175</v>
      </c>
      <c r="C48" s="492"/>
      <c r="D48" s="493" t="s">
        <v>252</v>
      </c>
      <c r="E48" s="494" t="s">
        <v>600</v>
      </c>
      <c r="F48" s="494">
        <v>2790</v>
      </c>
      <c r="G48" s="495">
        <v>2710</v>
      </c>
      <c r="H48" s="495">
        <v>2845</v>
      </c>
      <c r="I48" s="494" t="s">
        <v>3722</v>
      </c>
      <c r="J48" s="555" t="s">
        <v>723</v>
      </c>
      <c r="K48" s="555">
        <f t="shared" ref="K48" si="49">H48-F48</f>
        <v>55</v>
      </c>
      <c r="L48" s="476">
        <f>(F48*-0.07)/100</f>
        <v>-1.9530000000000001</v>
      </c>
      <c r="M48" s="477">
        <f t="shared" ref="M48" si="50">(K48+L48)/F48</f>
        <v>1.9013261648745519E-2</v>
      </c>
      <c r="N48" s="496" t="s">
        <v>599</v>
      </c>
      <c r="O48" s="514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490">
        <v>22</v>
      </c>
      <c r="B49" s="491">
        <v>44175</v>
      </c>
      <c r="C49" s="492"/>
      <c r="D49" s="493" t="s">
        <v>163</v>
      </c>
      <c r="E49" s="494" t="s">
        <v>600</v>
      </c>
      <c r="F49" s="494">
        <v>1627.5</v>
      </c>
      <c r="G49" s="495">
        <v>1580</v>
      </c>
      <c r="H49" s="495">
        <v>1657.5</v>
      </c>
      <c r="I49" s="494" t="s">
        <v>3724</v>
      </c>
      <c r="J49" s="555" t="s">
        <v>3726</v>
      </c>
      <c r="K49" s="555">
        <f t="shared" ref="K49:K50" si="51">H49-F49</f>
        <v>30</v>
      </c>
      <c r="L49" s="476">
        <f>(F49*-0.07)/100</f>
        <v>-1.1392500000000001</v>
      </c>
      <c r="M49" s="477">
        <f t="shared" ref="M49:M50" si="52">(K49+L49)/F49</f>
        <v>1.7733179723502305E-2</v>
      </c>
      <c r="N49" s="496" t="s">
        <v>599</v>
      </c>
      <c r="O49" s="514">
        <v>44175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90">
        <v>23</v>
      </c>
      <c r="B50" s="491">
        <v>44175</v>
      </c>
      <c r="C50" s="492"/>
      <c r="D50" s="493" t="s">
        <v>483</v>
      </c>
      <c r="E50" s="494" t="s">
        <v>600</v>
      </c>
      <c r="F50" s="494">
        <v>215</v>
      </c>
      <c r="G50" s="495">
        <v>209</v>
      </c>
      <c r="H50" s="495">
        <v>221</v>
      </c>
      <c r="I50" s="494" t="s">
        <v>3725</v>
      </c>
      <c r="J50" s="571" t="s">
        <v>3656</v>
      </c>
      <c r="K50" s="571">
        <f t="shared" si="51"/>
        <v>6</v>
      </c>
      <c r="L50" s="476">
        <f t="shared" ref="L50" si="53">(F50*-0.7)/100</f>
        <v>-1.5049999999999999</v>
      </c>
      <c r="M50" s="477">
        <f t="shared" si="52"/>
        <v>2.0906976744186047E-2</v>
      </c>
      <c r="N50" s="496" t="s">
        <v>599</v>
      </c>
      <c r="O50" s="478">
        <v>44176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90">
        <v>24</v>
      </c>
      <c r="B51" s="491">
        <v>44175</v>
      </c>
      <c r="C51" s="492"/>
      <c r="D51" s="493" t="s">
        <v>565</v>
      </c>
      <c r="E51" s="494" t="s">
        <v>600</v>
      </c>
      <c r="F51" s="494">
        <v>1142.5</v>
      </c>
      <c r="G51" s="495">
        <v>1110</v>
      </c>
      <c r="H51" s="495">
        <v>1169</v>
      </c>
      <c r="I51" s="494">
        <v>1200</v>
      </c>
      <c r="J51" s="595" t="s">
        <v>3791</v>
      </c>
      <c r="K51" s="595">
        <f t="shared" ref="K51" si="54">H51-F51</f>
        <v>26.5</v>
      </c>
      <c r="L51" s="476">
        <f t="shared" ref="L51" si="55">(F51*-0.7)/100</f>
        <v>-7.9974999999999996</v>
      </c>
      <c r="M51" s="477">
        <f t="shared" ref="M51" si="56">(K51+L51)/F51</f>
        <v>1.6194748358862147E-2</v>
      </c>
      <c r="N51" s="496" t="s">
        <v>599</v>
      </c>
      <c r="O51" s="478">
        <v>44182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90">
        <v>25</v>
      </c>
      <c r="B52" s="491">
        <v>44176</v>
      </c>
      <c r="C52" s="492"/>
      <c r="D52" s="493" t="s">
        <v>523</v>
      </c>
      <c r="E52" s="494" t="s">
        <v>600</v>
      </c>
      <c r="F52" s="494">
        <v>356</v>
      </c>
      <c r="G52" s="495">
        <v>345</v>
      </c>
      <c r="H52" s="495">
        <v>366</v>
      </c>
      <c r="I52" s="494" t="s">
        <v>3733</v>
      </c>
      <c r="J52" s="595" t="s">
        <v>3792</v>
      </c>
      <c r="K52" s="595">
        <f t="shared" ref="K52" si="57">H52-F52</f>
        <v>10</v>
      </c>
      <c r="L52" s="476">
        <f t="shared" ref="L52" si="58">(F52*-0.7)/100</f>
        <v>-2.492</v>
      </c>
      <c r="M52" s="477">
        <f t="shared" ref="M52" si="59">(K52+L52)/F52</f>
        <v>2.1089887640449438E-2</v>
      </c>
      <c r="N52" s="496" t="s">
        <v>599</v>
      </c>
      <c r="O52" s="478">
        <v>44182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22">
        <v>26</v>
      </c>
      <c r="B53" s="397">
        <v>44176</v>
      </c>
      <c r="C53" s="449"/>
      <c r="D53" s="414" t="s">
        <v>75</v>
      </c>
      <c r="E53" s="415" t="s">
        <v>600</v>
      </c>
      <c r="F53" s="415" t="s">
        <v>3735</v>
      </c>
      <c r="G53" s="450">
        <v>3630</v>
      </c>
      <c r="H53" s="450"/>
      <c r="I53" s="415" t="s">
        <v>3736</v>
      </c>
      <c r="J53" s="570" t="s">
        <v>601</v>
      </c>
      <c r="K53" s="570"/>
      <c r="L53" s="434"/>
      <c r="M53" s="430"/>
      <c r="N53" s="435"/>
      <c r="O53" s="437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540">
        <v>27</v>
      </c>
      <c r="B54" s="536">
        <v>44179</v>
      </c>
      <c r="C54" s="541"/>
      <c r="D54" s="542" t="s">
        <v>2223</v>
      </c>
      <c r="E54" s="526" t="s">
        <v>600</v>
      </c>
      <c r="F54" s="526">
        <v>535.5</v>
      </c>
      <c r="G54" s="543">
        <v>518</v>
      </c>
      <c r="H54" s="543">
        <v>518</v>
      </c>
      <c r="I54" s="526">
        <v>560</v>
      </c>
      <c r="J54" s="516" t="s">
        <v>3764</v>
      </c>
      <c r="K54" s="516">
        <f t="shared" ref="K54" si="60">H54-F54</f>
        <v>-17.5</v>
      </c>
      <c r="L54" s="517">
        <f t="shared" ref="L54" si="61">(F54*-0.7)/100</f>
        <v>-3.7484999999999995</v>
      </c>
      <c r="M54" s="544">
        <f t="shared" ref="M54" si="62">(K54+L54)/F54</f>
        <v>-3.9679738562091504E-2</v>
      </c>
      <c r="N54" s="519" t="s">
        <v>663</v>
      </c>
      <c r="O54" s="520">
        <v>44181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90">
        <v>28</v>
      </c>
      <c r="B55" s="491">
        <v>44179</v>
      </c>
      <c r="C55" s="492"/>
      <c r="D55" s="493" t="s">
        <v>2049</v>
      </c>
      <c r="E55" s="494" t="s">
        <v>600</v>
      </c>
      <c r="F55" s="494">
        <v>85.65</v>
      </c>
      <c r="G55" s="495">
        <v>83</v>
      </c>
      <c r="H55" s="495">
        <v>88.5</v>
      </c>
      <c r="I55" s="494" t="s">
        <v>3738</v>
      </c>
      <c r="J55" s="584" t="s">
        <v>3748</v>
      </c>
      <c r="K55" s="584">
        <f t="shared" ref="K55" si="63">H55-F55</f>
        <v>2.8499999999999943</v>
      </c>
      <c r="L55" s="476">
        <f t="shared" ref="L55" si="64">(F55*-0.7)/100</f>
        <v>-0.59955000000000003</v>
      </c>
      <c r="M55" s="477">
        <f t="shared" ref="M55" si="65">(K55+L55)/F55</f>
        <v>2.6274956217162807E-2</v>
      </c>
      <c r="N55" s="496" t="s">
        <v>599</v>
      </c>
      <c r="O55" s="478">
        <v>44180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422">
        <v>29</v>
      </c>
      <c r="B56" s="446">
        <v>44180</v>
      </c>
      <c r="C56" s="449"/>
      <c r="D56" s="414" t="s">
        <v>1220</v>
      </c>
      <c r="E56" s="415" t="s">
        <v>600</v>
      </c>
      <c r="F56" s="415" t="s">
        <v>3749</v>
      </c>
      <c r="G56" s="450">
        <v>718</v>
      </c>
      <c r="H56" s="450"/>
      <c r="I56" s="415" t="s">
        <v>3750</v>
      </c>
      <c r="J56" s="583" t="s">
        <v>601</v>
      </c>
      <c r="K56" s="583"/>
      <c r="L56" s="434"/>
      <c r="M56" s="430"/>
      <c r="N56" s="435"/>
      <c r="O56" s="437"/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422">
        <v>30</v>
      </c>
      <c r="B57" s="446">
        <v>44181</v>
      </c>
      <c r="C57" s="449"/>
      <c r="D57" s="414" t="s">
        <v>284</v>
      </c>
      <c r="E57" s="415" t="s">
        <v>600</v>
      </c>
      <c r="F57" s="415" t="s">
        <v>3761</v>
      </c>
      <c r="G57" s="450">
        <v>190</v>
      </c>
      <c r="H57" s="450"/>
      <c r="I57" s="415">
        <v>210</v>
      </c>
      <c r="J57" s="588" t="s">
        <v>601</v>
      </c>
      <c r="K57" s="588"/>
      <c r="L57" s="434"/>
      <c r="M57" s="430"/>
      <c r="N57" s="435"/>
      <c r="O57" s="437"/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90">
        <v>31</v>
      </c>
      <c r="B58" s="491">
        <v>44181</v>
      </c>
      <c r="C58" s="492"/>
      <c r="D58" s="493" t="s">
        <v>1975</v>
      </c>
      <c r="E58" s="494" t="s">
        <v>600</v>
      </c>
      <c r="F58" s="494">
        <v>205.5</v>
      </c>
      <c r="G58" s="495">
        <v>200</v>
      </c>
      <c r="H58" s="495">
        <v>209.4</v>
      </c>
      <c r="I58" s="494" t="s">
        <v>3762</v>
      </c>
      <c r="J58" s="587" t="s">
        <v>3763</v>
      </c>
      <c r="K58" s="587">
        <f t="shared" ref="K58:K60" si="66">H58-F58</f>
        <v>3.9000000000000057</v>
      </c>
      <c r="L58" s="476">
        <f>(F58*-0.07)/100</f>
        <v>-0.14385000000000001</v>
      </c>
      <c r="M58" s="477">
        <f t="shared" ref="M58:M60" si="67">(K58+L58)/F58</f>
        <v>1.8278102189781049E-2</v>
      </c>
      <c r="N58" s="496" t="s">
        <v>599</v>
      </c>
      <c r="O58" s="514">
        <v>44181</v>
      </c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40">
        <v>32</v>
      </c>
      <c r="B59" s="536">
        <v>44181</v>
      </c>
      <c r="C59" s="541"/>
      <c r="D59" s="542" t="s">
        <v>448</v>
      </c>
      <c r="E59" s="526" t="s">
        <v>600</v>
      </c>
      <c r="F59" s="526">
        <v>538.5</v>
      </c>
      <c r="G59" s="543">
        <v>520</v>
      </c>
      <c r="H59" s="543">
        <v>520</v>
      </c>
      <c r="I59" s="526" t="s">
        <v>3780</v>
      </c>
      <c r="J59" s="607" t="s">
        <v>3805</v>
      </c>
      <c r="K59" s="607">
        <f t="shared" si="66"/>
        <v>-18.5</v>
      </c>
      <c r="L59" s="517">
        <f t="shared" ref="L59:L60" si="68">(F59*-0.7)/100</f>
        <v>-3.7694999999999999</v>
      </c>
      <c r="M59" s="544">
        <f t="shared" si="67"/>
        <v>-4.1354688950789233E-2</v>
      </c>
      <c r="N59" s="519" t="s">
        <v>663</v>
      </c>
      <c r="O59" s="520">
        <v>44183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490">
        <v>33</v>
      </c>
      <c r="B60" s="491">
        <v>44182</v>
      </c>
      <c r="C60" s="492"/>
      <c r="D60" s="493" t="s">
        <v>71</v>
      </c>
      <c r="E60" s="494" t="s">
        <v>600</v>
      </c>
      <c r="F60" s="494">
        <v>462</v>
      </c>
      <c r="G60" s="495">
        <v>449</v>
      </c>
      <c r="H60" s="495">
        <v>473</v>
      </c>
      <c r="I60" s="494">
        <v>485</v>
      </c>
      <c r="J60" s="610" t="s">
        <v>3806</v>
      </c>
      <c r="K60" s="610">
        <f t="shared" si="66"/>
        <v>11</v>
      </c>
      <c r="L60" s="476">
        <f t="shared" si="68"/>
        <v>-3.234</v>
      </c>
      <c r="M60" s="477">
        <f t="shared" si="67"/>
        <v>1.6809523809523809E-2</v>
      </c>
      <c r="N60" s="496" t="s">
        <v>599</v>
      </c>
      <c r="O60" s="478">
        <v>44183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90">
        <v>34</v>
      </c>
      <c r="B61" s="491">
        <v>44182</v>
      </c>
      <c r="C61" s="492"/>
      <c r="D61" s="493" t="s">
        <v>496</v>
      </c>
      <c r="E61" s="494" t="s">
        <v>600</v>
      </c>
      <c r="F61" s="494">
        <v>461</v>
      </c>
      <c r="G61" s="495">
        <v>448</v>
      </c>
      <c r="H61" s="495">
        <v>472</v>
      </c>
      <c r="I61" s="494">
        <v>480</v>
      </c>
      <c r="J61" s="610" t="s">
        <v>3806</v>
      </c>
      <c r="K61" s="610">
        <f t="shared" ref="K61" si="69">H61-F61</f>
        <v>11</v>
      </c>
      <c r="L61" s="476">
        <f t="shared" ref="L61" si="70">(F61*-0.7)/100</f>
        <v>-3.2269999999999999</v>
      </c>
      <c r="M61" s="477">
        <f t="shared" ref="M61" si="71">(K61+L61)/F61</f>
        <v>1.686117136659436E-2</v>
      </c>
      <c r="N61" s="496" t="s">
        <v>599</v>
      </c>
      <c r="O61" s="478">
        <v>44183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422">
        <v>35</v>
      </c>
      <c r="B62" s="446">
        <v>44183</v>
      </c>
      <c r="C62" s="449"/>
      <c r="D62" s="414" t="s">
        <v>3810</v>
      </c>
      <c r="E62" s="415" t="s">
        <v>600</v>
      </c>
      <c r="F62" s="415" t="s">
        <v>3811</v>
      </c>
      <c r="G62" s="450">
        <v>494</v>
      </c>
      <c r="H62" s="450"/>
      <c r="I62" s="415" t="s">
        <v>3812</v>
      </c>
      <c r="J62" s="603" t="s">
        <v>601</v>
      </c>
      <c r="K62" s="588"/>
      <c r="L62" s="434"/>
      <c r="M62" s="430"/>
      <c r="N62" s="435"/>
      <c r="O62" s="437"/>
      <c r="P62" s="7"/>
      <c r="Q62" s="7"/>
      <c r="R62" s="343"/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22">
        <v>36</v>
      </c>
      <c r="B63" s="446">
        <v>44183</v>
      </c>
      <c r="C63" s="449"/>
      <c r="D63" s="414" t="s">
        <v>2049</v>
      </c>
      <c r="E63" s="415" t="s">
        <v>600</v>
      </c>
      <c r="F63" s="415" t="s">
        <v>3813</v>
      </c>
      <c r="G63" s="450">
        <v>83.5</v>
      </c>
      <c r="H63" s="450"/>
      <c r="I63" s="415" t="s">
        <v>3738</v>
      </c>
      <c r="J63" s="603" t="s">
        <v>601</v>
      </c>
      <c r="K63" s="583"/>
      <c r="L63" s="434"/>
      <c r="M63" s="430"/>
      <c r="N63" s="435"/>
      <c r="O63" s="437"/>
      <c r="P63" s="7"/>
      <c r="Q63" s="7"/>
      <c r="R63" s="343"/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540">
        <v>37</v>
      </c>
      <c r="B64" s="536">
        <v>44183</v>
      </c>
      <c r="C64" s="541"/>
      <c r="D64" s="542" t="s">
        <v>3814</v>
      </c>
      <c r="E64" s="526" t="s">
        <v>600</v>
      </c>
      <c r="F64" s="526">
        <v>244.5</v>
      </c>
      <c r="G64" s="543">
        <v>237</v>
      </c>
      <c r="H64" s="543">
        <v>238</v>
      </c>
      <c r="I64" s="526">
        <v>258</v>
      </c>
      <c r="J64" s="612" t="s">
        <v>3809</v>
      </c>
      <c r="K64" s="612">
        <f t="shared" ref="K64" si="72">H64-F64</f>
        <v>-6.5</v>
      </c>
      <c r="L64" s="517">
        <f>(F64*-0.07)/100</f>
        <v>-0.17115000000000002</v>
      </c>
      <c r="M64" s="544">
        <f t="shared" ref="M64" si="73">(K64+L64)/F64</f>
        <v>-2.7284867075664621E-2</v>
      </c>
      <c r="N64" s="519" t="s">
        <v>663</v>
      </c>
      <c r="O64" s="520">
        <v>44183</v>
      </c>
      <c r="P64" s="7"/>
      <c r="Q64" s="7"/>
      <c r="R64" s="343"/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393" customFormat="1" ht="15" customHeight="1">
      <c r="A65" s="422"/>
      <c r="B65" s="446"/>
      <c r="C65" s="449"/>
      <c r="D65" s="412"/>
      <c r="E65" s="415"/>
      <c r="F65" s="415"/>
      <c r="G65" s="450"/>
      <c r="H65" s="450"/>
      <c r="I65" s="415"/>
      <c r="J65" s="376"/>
      <c r="K65" s="376"/>
      <c r="L65" s="432"/>
      <c r="M65" s="430"/>
      <c r="N65" s="404"/>
      <c r="O65" s="421"/>
      <c r="P65" s="7"/>
      <c r="Q65" s="7"/>
      <c r="R65" s="343"/>
      <c r="S65" s="40"/>
      <c r="T65" s="40"/>
      <c r="U65" s="40"/>
      <c r="V65" s="40"/>
      <c r="W65" s="40"/>
      <c r="X65" s="40"/>
      <c r="Y65" s="40"/>
      <c r="Z65" s="40"/>
      <c r="AA65" s="40"/>
    </row>
    <row r="66" spans="1:34" ht="44.25" customHeight="1">
      <c r="A66" s="23" t="s">
        <v>603</v>
      </c>
      <c r="B66" s="39"/>
      <c r="C66" s="39"/>
      <c r="D66" s="40"/>
      <c r="E66" s="36"/>
      <c r="F66" s="36"/>
      <c r="G66" s="35"/>
      <c r="H66" s="35" t="s">
        <v>3632</v>
      </c>
      <c r="I66" s="36"/>
      <c r="J66" s="17"/>
      <c r="K66" s="79"/>
      <c r="L66" s="80"/>
      <c r="M66" s="79"/>
      <c r="N66" s="81"/>
      <c r="O66" s="79"/>
      <c r="P66" s="7"/>
      <c r="Q66" s="438"/>
      <c r="R66" s="451"/>
      <c r="S66" s="438"/>
      <c r="T66" s="438"/>
      <c r="U66" s="438"/>
      <c r="V66" s="438"/>
      <c r="W66" s="438"/>
      <c r="X66" s="438"/>
      <c r="Y66" s="438"/>
      <c r="Z66" s="40"/>
      <c r="AA66" s="40"/>
      <c r="AB66" s="40"/>
    </row>
    <row r="67" spans="1:34" s="6" customFormat="1">
      <c r="A67" s="29" t="s">
        <v>604</v>
      </c>
      <c r="B67" s="23"/>
      <c r="C67" s="23"/>
      <c r="D67" s="23"/>
      <c r="E67" s="5"/>
      <c r="F67" s="30" t="s">
        <v>605</v>
      </c>
      <c r="G67" s="41"/>
      <c r="H67" s="42"/>
      <c r="I67" s="82"/>
      <c r="J67" s="17"/>
      <c r="K67" s="83"/>
      <c r="L67" s="84"/>
      <c r="M67" s="85"/>
      <c r="N67" s="86"/>
      <c r="O67" s="87"/>
      <c r="P67" s="5"/>
      <c r="Q67" s="4"/>
      <c r="R67" s="12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9" customFormat="1" ht="14.25" customHeight="1">
      <c r="A68" s="29"/>
      <c r="B68" s="23"/>
      <c r="C68" s="23"/>
      <c r="D68" s="23"/>
      <c r="E68" s="32"/>
      <c r="F68" s="30" t="s">
        <v>607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S68" s="6"/>
      <c r="Y68" s="6"/>
      <c r="Z68" s="6"/>
    </row>
    <row r="69" spans="1:34" s="9" customFormat="1" ht="14.25" customHeight="1">
      <c r="A69" s="23"/>
      <c r="B69" s="23"/>
      <c r="C69" s="23"/>
      <c r="D69" s="23"/>
      <c r="E69" s="32"/>
      <c r="F69" s="17"/>
      <c r="G69" s="17"/>
      <c r="H69" s="31"/>
      <c r="I69" s="36"/>
      <c r="J69" s="71"/>
      <c r="K69" s="68"/>
      <c r="L69" s="69"/>
      <c r="M69" s="17"/>
      <c r="N69" s="72"/>
      <c r="O69" s="57"/>
      <c r="P69" s="8"/>
      <c r="Q69" s="4"/>
      <c r="R69" s="12"/>
      <c r="S69" s="6"/>
      <c r="Y69" s="6"/>
      <c r="Z69" s="6"/>
    </row>
    <row r="70" spans="1:34" s="9" customFormat="1" ht="15">
      <c r="A70" s="43" t="s">
        <v>614</v>
      </c>
      <c r="B70" s="43"/>
      <c r="C70" s="43"/>
      <c r="D70" s="43"/>
      <c r="E70" s="32"/>
      <c r="F70" s="17"/>
      <c r="G70" s="12"/>
      <c r="H70" s="17"/>
      <c r="I70" s="12"/>
      <c r="J70" s="88"/>
      <c r="K70" s="12"/>
      <c r="L70" s="12"/>
      <c r="M70" s="12"/>
      <c r="N70" s="12"/>
      <c r="O70" s="89"/>
      <c r="P70"/>
      <c r="Q70" s="4"/>
      <c r="R70" s="12"/>
      <c r="S70" s="6"/>
      <c r="Y70" s="6"/>
      <c r="Z70" s="6"/>
    </row>
    <row r="71" spans="1:34" s="9" customFormat="1" ht="38.25">
      <c r="A71" s="21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21" t="s">
        <v>609</v>
      </c>
      <c r="H71" s="21" t="s">
        <v>592</v>
      </c>
      <c r="I71" s="21" t="s">
        <v>593</v>
      </c>
      <c r="J71" s="20" t="s">
        <v>594</v>
      </c>
      <c r="K71" s="77" t="s">
        <v>615</v>
      </c>
      <c r="L71" s="63" t="s">
        <v>3630</v>
      </c>
      <c r="M71" s="77" t="s">
        <v>611</v>
      </c>
      <c r="N71" s="21" t="s">
        <v>612</v>
      </c>
      <c r="O71" s="20" t="s">
        <v>597</v>
      </c>
      <c r="P71" s="90" t="s">
        <v>598</v>
      </c>
      <c r="Q71" s="4"/>
      <c r="R71" s="17"/>
      <c r="S71" s="6"/>
      <c r="Y71" s="6"/>
      <c r="Z71" s="6"/>
    </row>
    <row r="72" spans="1:34" s="393" customFormat="1" ht="13.9" customHeight="1">
      <c r="A72" s="655">
        <v>1</v>
      </c>
      <c r="B72" s="657">
        <v>44161</v>
      </c>
      <c r="C72" s="505"/>
      <c r="D72" s="501" t="s">
        <v>3644</v>
      </c>
      <c r="E72" s="502" t="s">
        <v>3627</v>
      </c>
      <c r="F72" s="494">
        <v>1412</v>
      </c>
      <c r="G72" s="660">
        <v>1452</v>
      </c>
      <c r="H72" s="494">
        <v>1397.5</v>
      </c>
      <c r="I72" s="662">
        <v>1350</v>
      </c>
      <c r="J72" s="659" t="s">
        <v>3662</v>
      </c>
      <c r="K72" s="497">
        <f t="shared" ref="K72" si="74">F72-H72</f>
        <v>14.5</v>
      </c>
      <c r="L72" s="476">
        <f t="shared" ref="L72" si="75">(H72*N72)*0.035%</f>
        <v>269.01875000000001</v>
      </c>
      <c r="M72" s="659">
        <f>(17*550)-369</f>
        <v>8981</v>
      </c>
      <c r="N72" s="659">
        <v>550</v>
      </c>
      <c r="O72" s="659" t="s">
        <v>599</v>
      </c>
      <c r="P72" s="650">
        <v>44168</v>
      </c>
      <c r="Q72" s="387"/>
      <c r="R72" s="343" t="s">
        <v>602</v>
      </c>
      <c r="S72" s="40"/>
      <c r="Y72" s="40"/>
      <c r="Z72" s="40"/>
    </row>
    <row r="73" spans="1:34" s="393" customFormat="1" ht="13.9" customHeight="1">
      <c r="A73" s="656"/>
      <c r="B73" s="658"/>
      <c r="C73" s="505"/>
      <c r="D73" s="501" t="s">
        <v>3645</v>
      </c>
      <c r="E73" s="502" t="s">
        <v>3627</v>
      </c>
      <c r="F73" s="494">
        <v>29</v>
      </c>
      <c r="G73" s="661"/>
      <c r="H73" s="494">
        <v>26.5</v>
      </c>
      <c r="I73" s="651"/>
      <c r="J73" s="651"/>
      <c r="K73" s="497">
        <v>2.5</v>
      </c>
      <c r="L73" s="497">
        <v>100</v>
      </c>
      <c r="M73" s="651"/>
      <c r="N73" s="651"/>
      <c r="O73" s="651"/>
      <c r="P73" s="651"/>
      <c r="Q73" s="387"/>
      <c r="R73" s="343" t="s">
        <v>602</v>
      </c>
      <c r="S73" s="40"/>
      <c r="Y73" s="40"/>
      <c r="Z73" s="40"/>
    </row>
    <row r="74" spans="1:34" s="393" customFormat="1" ht="13.9" customHeight="1">
      <c r="A74" s="521">
        <v>2</v>
      </c>
      <c r="B74" s="522">
        <v>44162</v>
      </c>
      <c r="C74" s="523"/>
      <c r="D74" s="524" t="s">
        <v>3646</v>
      </c>
      <c r="E74" s="525" t="s">
        <v>3627</v>
      </c>
      <c r="F74" s="526">
        <v>13040</v>
      </c>
      <c r="G74" s="526">
        <v>13200</v>
      </c>
      <c r="H74" s="526">
        <v>13195</v>
      </c>
      <c r="I74" s="527">
        <v>12700</v>
      </c>
      <c r="J74" s="516" t="s">
        <v>3663</v>
      </c>
      <c r="K74" s="516">
        <f t="shared" ref="K74" si="76">F74-H74</f>
        <v>-155</v>
      </c>
      <c r="L74" s="517">
        <f t="shared" ref="L74" si="77">(H74*N74)*0.035%</f>
        <v>346.36875000000003</v>
      </c>
      <c r="M74" s="518">
        <f t="shared" ref="M74" si="78">(K74*N74)-L74</f>
        <v>-11971.36875</v>
      </c>
      <c r="N74" s="516">
        <v>75</v>
      </c>
      <c r="O74" s="519" t="s">
        <v>663</v>
      </c>
      <c r="P74" s="520">
        <v>44168</v>
      </c>
      <c r="Q74" s="387"/>
      <c r="R74" s="343" t="s">
        <v>602</v>
      </c>
      <c r="S74" s="40"/>
      <c r="Y74" s="40"/>
      <c r="Z74" s="40"/>
    </row>
    <row r="75" spans="1:34" s="393" customFormat="1" ht="13.9" customHeight="1">
      <c r="A75" s="503">
        <v>3</v>
      </c>
      <c r="B75" s="504">
        <v>44162</v>
      </c>
      <c r="C75" s="505"/>
      <c r="D75" s="501" t="s">
        <v>3647</v>
      </c>
      <c r="E75" s="502" t="s">
        <v>600</v>
      </c>
      <c r="F75" s="494">
        <v>511.5</v>
      </c>
      <c r="G75" s="494">
        <v>502</v>
      </c>
      <c r="H75" s="494">
        <v>517.5</v>
      </c>
      <c r="I75" s="497">
        <v>530</v>
      </c>
      <c r="J75" s="497" t="s">
        <v>3656</v>
      </c>
      <c r="K75" s="475">
        <f t="shared" ref="K75" si="79">H75-F75</f>
        <v>6</v>
      </c>
      <c r="L75" s="476">
        <f t="shared" ref="L75" si="80">(H75*N75)*0.035%</f>
        <v>271.68750000000006</v>
      </c>
      <c r="M75" s="506">
        <f t="shared" ref="M75" si="81">(K75*N75)-L75</f>
        <v>8728.3125</v>
      </c>
      <c r="N75" s="497">
        <v>1500</v>
      </c>
      <c r="O75" s="499" t="s">
        <v>599</v>
      </c>
      <c r="P75" s="478">
        <v>44167</v>
      </c>
      <c r="Q75" s="387"/>
      <c r="R75" s="343" t="s">
        <v>3186</v>
      </c>
      <c r="S75" s="40"/>
      <c r="Y75" s="40"/>
      <c r="Z75" s="40"/>
    </row>
    <row r="76" spans="1:34" s="393" customFormat="1" ht="13.9" customHeight="1">
      <c r="A76" s="529">
        <v>4</v>
      </c>
      <c r="B76" s="530">
        <v>44169</v>
      </c>
      <c r="C76" s="505"/>
      <c r="D76" s="501" t="s">
        <v>3674</v>
      </c>
      <c r="E76" s="502" t="s">
        <v>600</v>
      </c>
      <c r="F76" s="494">
        <v>925</v>
      </c>
      <c r="G76" s="494">
        <v>912</v>
      </c>
      <c r="H76" s="494">
        <v>934</v>
      </c>
      <c r="I76" s="497">
        <v>940</v>
      </c>
      <c r="J76" s="497" t="s">
        <v>3405</v>
      </c>
      <c r="K76" s="528">
        <f t="shared" ref="K76:K77" si="82">H76-F76</f>
        <v>9</v>
      </c>
      <c r="L76" s="476">
        <f t="shared" ref="L76:L77" si="83">(H76*N76)*0.035%</f>
        <v>310.55500000000006</v>
      </c>
      <c r="M76" s="506">
        <f t="shared" ref="M76:M77" si="84">(K76*N76)-L76</f>
        <v>8239.4449999999997</v>
      </c>
      <c r="N76" s="497">
        <v>950</v>
      </c>
      <c r="O76" s="499" t="s">
        <v>599</v>
      </c>
      <c r="P76" s="514">
        <v>44169</v>
      </c>
      <c r="Q76" s="387"/>
      <c r="R76" s="343" t="s">
        <v>3186</v>
      </c>
      <c r="S76" s="40"/>
      <c r="Y76" s="40"/>
      <c r="Z76" s="40"/>
    </row>
    <row r="77" spans="1:34" s="393" customFormat="1" ht="13.9" customHeight="1">
      <c r="A77" s="534">
        <v>5</v>
      </c>
      <c r="B77" s="535">
        <v>44169</v>
      </c>
      <c r="C77" s="505"/>
      <c r="D77" s="501" t="s">
        <v>3675</v>
      </c>
      <c r="E77" s="502" t="s">
        <v>600</v>
      </c>
      <c r="F77" s="494">
        <v>904.5</v>
      </c>
      <c r="G77" s="494">
        <v>884</v>
      </c>
      <c r="H77" s="494">
        <v>920</v>
      </c>
      <c r="I77" s="497">
        <v>940</v>
      </c>
      <c r="J77" s="497" t="s">
        <v>3682</v>
      </c>
      <c r="K77" s="533">
        <f t="shared" si="82"/>
        <v>15.5</v>
      </c>
      <c r="L77" s="476">
        <f t="shared" si="83"/>
        <v>209.30000000000004</v>
      </c>
      <c r="M77" s="506">
        <f t="shared" si="84"/>
        <v>9865.7000000000007</v>
      </c>
      <c r="N77" s="497">
        <v>650</v>
      </c>
      <c r="O77" s="499" t="s">
        <v>599</v>
      </c>
      <c r="P77" s="478">
        <v>44172</v>
      </c>
      <c r="Q77" s="387"/>
      <c r="R77" s="343" t="s">
        <v>3186</v>
      </c>
      <c r="S77" s="40"/>
      <c r="Y77" s="40"/>
      <c r="Z77" s="40"/>
    </row>
    <row r="78" spans="1:34" s="393" customFormat="1" ht="13.9" customHeight="1">
      <c r="A78" s="534">
        <v>6</v>
      </c>
      <c r="B78" s="535">
        <v>44169</v>
      </c>
      <c r="C78" s="505"/>
      <c r="D78" s="501" t="s">
        <v>3676</v>
      </c>
      <c r="E78" s="502" t="s">
        <v>600</v>
      </c>
      <c r="F78" s="494">
        <v>927</v>
      </c>
      <c r="G78" s="494">
        <v>913</v>
      </c>
      <c r="H78" s="494">
        <v>936.5</v>
      </c>
      <c r="I78" s="497">
        <v>950</v>
      </c>
      <c r="J78" s="497" t="s">
        <v>3677</v>
      </c>
      <c r="K78" s="528">
        <f t="shared" ref="K78:K80" si="85">H78-F78</f>
        <v>9.5</v>
      </c>
      <c r="L78" s="476">
        <f t="shared" ref="L78:L80" si="86">(H78*N78)*0.035%</f>
        <v>278.60875000000004</v>
      </c>
      <c r="M78" s="506">
        <f t="shared" ref="M78:M80" si="87">(K78*N78)-L78</f>
        <v>7796.3912499999997</v>
      </c>
      <c r="N78" s="497">
        <v>850</v>
      </c>
      <c r="O78" s="499" t="s">
        <v>599</v>
      </c>
      <c r="P78" s="514">
        <v>44169</v>
      </c>
      <c r="Q78" s="387"/>
      <c r="R78" s="343" t="s">
        <v>602</v>
      </c>
      <c r="S78" s="40"/>
      <c r="Y78" s="40"/>
      <c r="Z78" s="40"/>
    </row>
    <row r="79" spans="1:34" s="393" customFormat="1" ht="13.9" customHeight="1">
      <c r="A79" s="534">
        <v>7</v>
      </c>
      <c r="B79" s="535">
        <v>44169</v>
      </c>
      <c r="C79" s="505"/>
      <c r="D79" s="501" t="s">
        <v>3647</v>
      </c>
      <c r="E79" s="502" t="s">
        <v>600</v>
      </c>
      <c r="F79" s="494">
        <v>546.5</v>
      </c>
      <c r="G79" s="494">
        <v>537</v>
      </c>
      <c r="H79" s="494">
        <v>552.5</v>
      </c>
      <c r="I79" s="497">
        <v>562</v>
      </c>
      <c r="J79" s="497" t="s">
        <v>3656</v>
      </c>
      <c r="K79" s="531">
        <f t="shared" si="85"/>
        <v>6</v>
      </c>
      <c r="L79" s="476">
        <f t="shared" si="86"/>
        <v>290.06250000000006</v>
      </c>
      <c r="M79" s="506">
        <f t="shared" si="87"/>
        <v>8709.9375</v>
      </c>
      <c r="N79" s="497">
        <v>1500</v>
      </c>
      <c r="O79" s="499" t="s">
        <v>599</v>
      </c>
      <c r="P79" s="514">
        <v>44169</v>
      </c>
      <c r="Q79" s="387"/>
      <c r="R79" s="343" t="s">
        <v>3186</v>
      </c>
      <c r="S79" s="40"/>
      <c r="Y79" s="40"/>
      <c r="Z79" s="40"/>
    </row>
    <row r="80" spans="1:34" s="393" customFormat="1" ht="13.9" customHeight="1">
      <c r="A80" s="534">
        <v>8</v>
      </c>
      <c r="B80" s="535">
        <v>44169</v>
      </c>
      <c r="C80" s="505"/>
      <c r="D80" s="501" t="s">
        <v>3678</v>
      </c>
      <c r="E80" s="502" t="s">
        <v>600</v>
      </c>
      <c r="F80" s="494">
        <v>769.5</v>
      </c>
      <c r="G80" s="494">
        <v>758</v>
      </c>
      <c r="H80" s="494">
        <v>776.5</v>
      </c>
      <c r="I80" s="497">
        <v>790</v>
      </c>
      <c r="J80" s="497" t="s">
        <v>3683</v>
      </c>
      <c r="K80" s="533">
        <f t="shared" si="85"/>
        <v>7</v>
      </c>
      <c r="L80" s="476">
        <f t="shared" si="86"/>
        <v>353.30750000000006</v>
      </c>
      <c r="M80" s="506">
        <f t="shared" si="87"/>
        <v>8746.6924999999992</v>
      </c>
      <c r="N80" s="497">
        <v>1300</v>
      </c>
      <c r="O80" s="499" t="s">
        <v>599</v>
      </c>
      <c r="P80" s="478">
        <v>44172</v>
      </c>
      <c r="Q80" s="387"/>
      <c r="R80" s="343" t="s">
        <v>602</v>
      </c>
      <c r="S80" s="40"/>
      <c r="Y80" s="40"/>
      <c r="Z80" s="40"/>
    </row>
    <row r="81" spans="1:26" s="393" customFormat="1" ht="13.9" customHeight="1">
      <c r="A81" s="521">
        <v>9</v>
      </c>
      <c r="B81" s="522">
        <v>44169</v>
      </c>
      <c r="C81" s="523"/>
      <c r="D81" s="524" t="s">
        <v>3679</v>
      </c>
      <c r="E81" s="525" t="s">
        <v>600</v>
      </c>
      <c r="F81" s="526">
        <v>415</v>
      </c>
      <c r="G81" s="526">
        <v>406</v>
      </c>
      <c r="H81" s="526">
        <v>406</v>
      </c>
      <c r="I81" s="527">
        <v>430</v>
      </c>
      <c r="J81" s="527" t="s">
        <v>3707</v>
      </c>
      <c r="K81" s="516">
        <f t="shared" ref="K81:K82" si="88">H81-F81</f>
        <v>-9</v>
      </c>
      <c r="L81" s="517">
        <f t="shared" ref="L81:L82" si="89">(H81*N81)*0.035%</f>
        <v>222.10230000000004</v>
      </c>
      <c r="M81" s="545">
        <f t="shared" ref="M81:M82" si="90">(K81*N81)-L81</f>
        <v>-14289.1023</v>
      </c>
      <c r="N81" s="527">
        <v>1563</v>
      </c>
      <c r="O81" s="546" t="s">
        <v>663</v>
      </c>
      <c r="P81" s="520">
        <v>44173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56">
        <v>10</v>
      </c>
      <c r="B82" s="557">
        <v>44172</v>
      </c>
      <c r="C82" s="505"/>
      <c r="D82" s="501" t="s">
        <v>3690</v>
      </c>
      <c r="E82" s="502" t="s">
        <v>600</v>
      </c>
      <c r="F82" s="494">
        <v>3639</v>
      </c>
      <c r="G82" s="494">
        <v>3575</v>
      </c>
      <c r="H82" s="494">
        <v>3672.5</v>
      </c>
      <c r="I82" s="497">
        <v>3750</v>
      </c>
      <c r="J82" s="497" t="s">
        <v>3721</v>
      </c>
      <c r="K82" s="555">
        <f t="shared" si="88"/>
        <v>33.5</v>
      </c>
      <c r="L82" s="476">
        <f t="shared" si="89"/>
        <v>257.07500000000005</v>
      </c>
      <c r="M82" s="506">
        <f t="shared" si="90"/>
        <v>6442.9250000000002</v>
      </c>
      <c r="N82" s="497">
        <v>200</v>
      </c>
      <c r="O82" s="499" t="s">
        <v>599</v>
      </c>
      <c r="P82" s="478">
        <v>44175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1">
        <v>11</v>
      </c>
      <c r="B83" s="522">
        <v>44172</v>
      </c>
      <c r="C83" s="523"/>
      <c r="D83" s="524" t="s">
        <v>3674</v>
      </c>
      <c r="E83" s="525" t="s">
        <v>600</v>
      </c>
      <c r="F83" s="526">
        <v>941</v>
      </c>
      <c r="G83" s="526">
        <v>927</v>
      </c>
      <c r="H83" s="526">
        <v>927</v>
      </c>
      <c r="I83" s="527">
        <v>965</v>
      </c>
      <c r="J83" s="516" t="s">
        <v>3708</v>
      </c>
      <c r="K83" s="516">
        <f t="shared" ref="K83" si="91">H83-F83</f>
        <v>-14</v>
      </c>
      <c r="L83" s="517">
        <f t="shared" ref="L83" si="92">(H83*N83)*0.035%</f>
        <v>308.22750000000002</v>
      </c>
      <c r="M83" s="545">
        <f t="shared" ref="M83" si="93">(K83*N83)-L83</f>
        <v>-13608.227500000001</v>
      </c>
      <c r="N83" s="516">
        <v>950</v>
      </c>
      <c r="O83" s="519" t="s">
        <v>663</v>
      </c>
      <c r="P83" s="520">
        <v>44173</v>
      </c>
      <c r="Q83" s="387"/>
      <c r="R83" s="343" t="s">
        <v>3186</v>
      </c>
      <c r="S83" s="40"/>
      <c r="Y83" s="40"/>
      <c r="Z83" s="40"/>
    </row>
    <row r="84" spans="1:26" s="393" customFormat="1" ht="13.9" customHeight="1">
      <c r="A84" s="538">
        <v>12</v>
      </c>
      <c r="B84" s="539">
        <v>44172</v>
      </c>
      <c r="C84" s="505"/>
      <c r="D84" s="501" t="s">
        <v>3692</v>
      </c>
      <c r="E84" s="502" t="s">
        <v>600</v>
      </c>
      <c r="F84" s="494">
        <v>857</v>
      </c>
      <c r="G84" s="494">
        <v>843</v>
      </c>
      <c r="H84" s="494">
        <v>874.5</v>
      </c>
      <c r="I84" s="497" t="s">
        <v>3693</v>
      </c>
      <c r="J84" s="497" t="s">
        <v>3701</v>
      </c>
      <c r="K84" s="537">
        <f t="shared" ref="K84" si="94">H84-F84</f>
        <v>17.5</v>
      </c>
      <c r="L84" s="476">
        <f t="shared" ref="L84:L86" si="95">(H84*N84)*0.035%</f>
        <v>214.25250000000003</v>
      </c>
      <c r="M84" s="506">
        <f t="shared" ref="M84:M86" si="96">(K84*N84)-L84</f>
        <v>12035.747499999999</v>
      </c>
      <c r="N84" s="497">
        <v>700</v>
      </c>
      <c r="O84" s="499" t="s">
        <v>599</v>
      </c>
      <c r="P84" s="478">
        <v>44173</v>
      </c>
      <c r="Q84" s="387"/>
      <c r="R84" s="343" t="s">
        <v>602</v>
      </c>
      <c r="S84" s="40"/>
      <c r="Y84" s="40"/>
      <c r="Z84" s="40"/>
    </row>
    <row r="85" spans="1:26" s="393" customFormat="1" ht="13.9" customHeight="1">
      <c r="A85" s="521">
        <v>13</v>
      </c>
      <c r="B85" s="522">
        <v>44174</v>
      </c>
      <c r="C85" s="523"/>
      <c r="D85" s="524" t="s">
        <v>3646</v>
      </c>
      <c r="E85" s="525" t="s">
        <v>600</v>
      </c>
      <c r="F85" s="526">
        <v>13475</v>
      </c>
      <c r="G85" s="526">
        <v>13570</v>
      </c>
      <c r="H85" s="526">
        <v>13570</v>
      </c>
      <c r="I85" s="527">
        <v>13250</v>
      </c>
      <c r="J85" s="516" t="s">
        <v>712</v>
      </c>
      <c r="K85" s="516">
        <f t="shared" ref="K85" si="97">F85-H85</f>
        <v>-95</v>
      </c>
      <c r="L85" s="517">
        <f t="shared" si="95"/>
        <v>356.21250000000003</v>
      </c>
      <c r="M85" s="518">
        <f t="shared" si="96"/>
        <v>-7481.2124999999996</v>
      </c>
      <c r="N85" s="516">
        <v>75</v>
      </c>
      <c r="O85" s="519" t="s">
        <v>663</v>
      </c>
      <c r="P85" s="580">
        <v>44174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1">
        <v>14</v>
      </c>
      <c r="B86" s="522">
        <v>44174</v>
      </c>
      <c r="C86" s="523"/>
      <c r="D86" s="524" t="s">
        <v>3713</v>
      </c>
      <c r="E86" s="525" t="s">
        <v>600</v>
      </c>
      <c r="F86" s="526">
        <v>905</v>
      </c>
      <c r="G86" s="526">
        <v>885</v>
      </c>
      <c r="H86" s="526">
        <v>885</v>
      </c>
      <c r="I86" s="527">
        <v>940</v>
      </c>
      <c r="J86" s="516" t="s">
        <v>3752</v>
      </c>
      <c r="K86" s="516">
        <f t="shared" ref="K86" si="98">H86-F86</f>
        <v>-20</v>
      </c>
      <c r="L86" s="517">
        <f t="shared" si="95"/>
        <v>201.33750000000003</v>
      </c>
      <c r="M86" s="545">
        <f t="shared" si="96"/>
        <v>-13201.3375</v>
      </c>
      <c r="N86" s="516">
        <v>650</v>
      </c>
      <c r="O86" s="519" t="s">
        <v>663</v>
      </c>
      <c r="P86" s="520">
        <v>44180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72">
        <v>15</v>
      </c>
      <c r="B87" s="573">
        <v>44176</v>
      </c>
      <c r="C87" s="505"/>
      <c r="D87" s="501" t="s">
        <v>3646</v>
      </c>
      <c r="E87" s="502" t="s">
        <v>3627</v>
      </c>
      <c r="F87" s="494">
        <v>13570</v>
      </c>
      <c r="G87" s="494">
        <v>13650</v>
      </c>
      <c r="H87" s="494">
        <v>13485</v>
      </c>
      <c r="I87" s="497">
        <v>13400</v>
      </c>
      <c r="J87" s="497" t="s">
        <v>3681</v>
      </c>
      <c r="K87" s="571">
        <f t="shared" ref="K87" si="99">F87-H87</f>
        <v>85</v>
      </c>
      <c r="L87" s="476">
        <f t="shared" ref="L87:L88" si="100">(H87*N87)*0.035%</f>
        <v>353.98125000000005</v>
      </c>
      <c r="M87" s="506">
        <f t="shared" ref="M87:M88" si="101">(K87*N87)-L87</f>
        <v>6021.0187500000002</v>
      </c>
      <c r="N87" s="497">
        <v>75</v>
      </c>
      <c r="O87" s="499" t="s">
        <v>599</v>
      </c>
      <c r="P87" s="514">
        <v>44176</v>
      </c>
      <c r="Q87" s="387"/>
      <c r="R87" s="343" t="s">
        <v>602</v>
      </c>
      <c r="S87" s="40"/>
      <c r="Y87" s="40"/>
      <c r="Z87" s="40"/>
    </row>
    <row r="88" spans="1:26" s="393" customFormat="1" ht="13.9" customHeight="1">
      <c r="A88" s="578">
        <v>16</v>
      </c>
      <c r="B88" s="579">
        <v>44176</v>
      </c>
      <c r="C88" s="505"/>
      <c r="D88" s="501" t="s">
        <v>3737</v>
      </c>
      <c r="E88" s="502" t="s">
        <v>600</v>
      </c>
      <c r="F88" s="494">
        <v>1574.5</v>
      </c>
      <c r="G88" s="494">
        <v>1554</v>
      </c>
      <c r="H88" s="494">
        <v>1590</v>
      </c>
      <c r="I88" s="497">
        <v>1610</v>
      </c>
      <c r="J88" s="497" t="s">
        <v>3682</v>
      </c>
      <c r="K88" s="577">
        <f t="shared" ref="K88" si="102">H88-F88</f>
        <v>15.5</v>
      </c>
      <c r="L88" s="476">
        <f t="shared" si="100"/>
        <v>389.55000000000007</v>
      </c>
      <c r="M88" s="506">
        <f t="shared" si="101"/>
        <v>10460.450000000001</v>
      </c>
      <c r="N88" s="497">
        <v>700</v>
      </c>
      <c r="O88" s="499" t="s">
        <v>599</v>
      </c>
      <c r="P88" s="478">
        <v>44179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78">
        <v>17</v>
      </c>
      <c r="B89" s="579">
        <v>44179</v>
      </c>
      <c r="C89" s="505"/>
      <c r="D89" s="501" t="s">
        <v>3646</v>
      </c>
      <c r="E89" s="502" t="s">
        <v>600</v>
      </c>
      <c r="F89" s="494">
        <v>13610</v>
      </c>
      <c r="G89" s="494">
        <v>13710</v>
      </c>
      <c r="H89" s="494">
        <v>13555</v>
      </c>
      <c r="I89" s="497">
        <v>13400</v>
      </c>
      <c r="J89" s="497" t="s">
        <v>723</v>
      </c>
      <c r="K89" s="577">
        <f t="shared" ref="K89" si="103">F89-H89</f>
        <v>55</v>
      </c>
      <c r="L89" s="476">
        <f t="shared" ref="L89:L90" si="104">(H89*N89)*0.035%</f>
        <v>355.81875000000008</v>
      </c>
      <c r="M89" s="506">
        <f t="shared" ref="M89:M90" si="105">(K89*N89)-L89</f>
        <v>3769.1812500000001</v>
      </c>
      <c r="N89" s="497">
        <v>75</v>
      </c>
      <c r="O89" s="499" t="s">
        <v>599</v>
      </c>
      <c r="P89" s="514">
        <v>44179</v>
      </c>
      <c r="Q89" s="387"/>
      <c r="R89" s="343" t="s">
        <v>602</v>
      </c>
      <c r="S89" s="40"/>
      <c r="Y89" s="40"/>
      <c r="Z89" s="40"/>
    </row>
    <row r="90" spans="1:26" s="393" customFormat="1" ht="13.9" customHeight="1">
      <c r="A90" s="608">
        <v>18</v>
      </c>
      <c r="B90" s="609">
        <v>44179</v>
      </c>
      <c r="C90" s="505"/>
      <c r="D90" s="501" t="s">
        <v>3743</v>
      </c>
      <c r="E90" s="502" t="s">
        <v>600</v>
      </c>
      <c r="F90" s="494">
        <v>1645</v>
      </c>
      <c r="G90" s="494">
        <v>1620</v>
      </c>
      <c r="H90" s="494">
        <v>1661</v>
      </c>
      <c r="I90" s="497">
        <v>1695</v>
      </c>
      <c r="J90" s="497" t="s">
        <v>3807</v>
      </c>
      <c r="K90" s="610">
        <f t="shared" ref="K90" si="106">H90-F90</f>
        <v>16</v>
      </c>
      <c r="L90" s="476">
        <f t="shared" si="104"/>
        <v>290.67500000000007</v>
      </c>
      <c r="M90" s="506">
        <f t="shared" si="105"/>
        <v>7709.3249999999998</v>
      </c>
      <c r="N90" s="497">
        <v>500</v>
      </c>
      <c r="O90" s="499" t="s">
        <v>599</v>
      </c>
      <c r="P90" s="478">
        <v>44183</v>
      </c>
      <c r="Q90" s="387"/>
      <c r="R90" s="343" t="s">
        <v>3186</v>
      </c>
      <c r="S90" s="40"/>
      <c r="Y90" s="40"/>
      <c r="Z90" s="40"/>
    </row>
    <row r="91" spans="1:26" s="393" customFormat="1" ht="13.9" customHeight="1">
      <c r="A91" s="652">
        <v>19</v>
      </c>
      <c r="B91" s="644">
        <v>44180</v>
      </c>
      <c r="C91" s="523"/>
      <c r="D91" s="524" t="s">
        <v>3646</v>
      </c>
      <c r="E91" s="525" t="s">
        <v>3627</v>
      </c>
      <c r="F91" s="526">
        <v>13515</v>
      </c>
      <c r="G91" s="663">
        <v>13710</v>
      </c>
      <c r="H91" s="526">
        <v>13700</v>
      </c>
      <c r="I91" s="648">
        <v>13300</v>
      </c>
      <c r="J91" s="654" t="s">
        <v>3771</v>
      </c>
      <c r="K91" s="527">
        <v>185</v>
      </c>
      <c r="L91" s="517">
        <v>355</v>
      </c>
      <c r="M91" s="654">
        <v>-9412</v>
      </c>
      <c r="N91" s="654">
        <v>75</v>
      </c>
      <c r="O91" s="654" t="s">
        <v>663</v>
      </c>
      <c r="P91" s="670">
        <v>44181</v>
      </c>
      <c r="Q91" s="387"/>
      <c r="R91" s="343" t="s">
        <v>602</v>
      </c>
      <c r="S91" s="40"/>
      <c r="Y91" s="40"/>
      <c r="Z91" s="40"/>
    </row>
    <row r="92" spans="1:26" s="393" customFormat="1" ht="13.9" customHeight="1">
      <c r="A92" s="653"/>
      <c r="B92" s="645"/>
      <c r="C92" s="523"/>
      <c r="D92" s="524" t="s">
        <v>3751</v>
      </c>
      <c r="E92" s="525" t="s">
        <v>3627</v>
      </c>
      <c r="F92" s="526">
        <v>117.5</v>
      </c>
      <c r="G92" s="664"/>
      <c r="H92" s="526">
        <v>59</v>
      </c>
      <c r="I92" s="649"/>
      <c r="J92" s="649"/>
      <c r="K92" s="527">
        <v>58.5</v>
      </c>
      <c r="L92" s="527">
        <v>100</v>
      </c>
      <c r="M92" s="649"/>
      <c r="N92" s="649"/>
      <c r="O92" s="649"/>
      <c r="P92" s="649"/>
      <c r="Q92" s="387"/>
      <c r="R92" s="343"/>
      <c r="S92" s="40"/>
      <c r="Y92" s="40"/>
      <c r="Z92" s="40"/>
    </row>
    <row r="93" spans="1:26" s="393" customFormat="1" ht="13.9" customHeight="1">
      <c r="A93" s="585">
        <v>20</v>
      </c>
      <c r="B93" s="586">
        <v>44181</v>
      </c>
      <c r="C93" s="505"/>
      <c r="D93" s="501" t="s">
        <v>3758</v>
      </c>
      <c r="E93" s="502" t="s">
        <v>600</v>
      </c>
      <c r="F93" s="494">
        <v>2322</v>
      </c>
      <c r="G93" s="494">
        <v>2288</v>
      </c>
      <c r="H93" s="494">
        <v>2350</v>
      </c>
      <c r="I93" s="497" t="s">
        <v>3759</v>
      </c>
      <c r="J93" s="497" t="s">
        <v>3760</v>
      </c>
      <c r="K93" s="587">
        <f t="shared" ref="K93" si="107">H93-F93</f>
        <v>28</v>
      </c>
      <c r="L93" s="476">
        <f t="shared" ref="L93" si="108">(H93*N93)*0.035%</f>
        <v>246.75000000000003</v>
      </c>
      <c r="M93" s="506">
        <f t="shared" ref="M93" si="109">(K93*N93)-L93</f>
        <v>8153.25</v>
      </c>
      <c r="N93" s="497">
        <v>300</v>
      </c>
      <c r="O93" s="499" t="s">
        <v>599</v>
      </c>
      <c r="P93" s="514">
        <v>44181</v>
      </c>
      <c r="Q93" s="387"/>
      <c r="R93" s="343" t="s">
        <v>602</v>
      </c>
      <c r="S93" s="40"/>
      <c r="Y93" s="40"/>
      <c r="Z93" s="40"/>
    </row>
    <row r="94" spans="1:26" s="393" customFormat="1" ht="13.9" customHeight="1">
      <c r="A94" s="585">
        <v>21</v>
      </c>
      <c r="B94" s="586">
        <v>44181</v>
      </c>
      <c r="C94" s="505"/>
      <c r="D94" s="501" t="s">
        <v>3676</v>
      </c>
      <c r="E94" s="502" t="s">
        <v>600</v>
      </c>
      <c r="F94" s="494">
        <v>951</v>
      </c>
      <c r="G94" s="494">
        <v>936</v>
      </c>
      <c r="H94" s="494">
        <v>960</v>
      </c>
      <c r="I94" s="497" t="s">
        <v>3765</v>
      </c>
      <c r="J94" s="497" t="s">
        <v>3405</v>
      </c>
      <c r="K94" s="587">
        <f t="shared" ref="K94:K95" si="110">H94-F94</f>
        <v>9</v>
      </c>
      <c r="L94" s="476">
        <f t="shared" ref="L94:L95" si="111">(H94*N94)*0.035%</f>
        <v>285.60000000000002</v>
      </c>
      <c r="M94" s="506">
        <f t="shared" ref="M94:M95" si="112">(K94*N94)-L94</f>
        <v>7364.4</v>
      </c>
      <c r="N94" s="497">
        <v>850</v>
      </c>
      <c r="O94" s="499" t="s">
        <v>599</v>
      </c>
      <c r="P94" s="514">
        <v>44181</v>
      </c>
      <c r="Q94" s="387"/>
      <c r="R94" s="343" t="s">
        <v>3186</v>
      </c>
      <c r="S94" s="40"/>
      <c r="Y94" s="40"/>
      <c r="Z94" s="40"/>
    </row>
    <row r="95" spans="1:26" s="393" customFormat="1" ht="13.9" customHeight="1">
      <c r="A95" s="585">
        <v>22</v>
      </c>
      <c r="B95" s="586">
        <v>44181</v>
      </c>
      <c r="C95" s="505"/>
      <c r="D95" s="501" t="s">
        <v>3772</v>
      </c>
      <c r="E95" s="502" t="s">
        <v>600</v>
      </c>
      <c r="F95" s="494">
        <v>556.5</v>
      </c>
      <c r="G95" s="494">
        <v>548</v>
      </c>
      <c r="H95" s="494">
        <v>562.5</v>
      </c>
      <c r="I95" s="497">
        <v>570</v>
      </c>
      <c r="J95" s="497" t="s">
        <v>3656</v>
      </c>
      <c r="K95" s="587">
        <f t="shared" si="110"/>
        <v>6</v>
      </c>
      <c r="L95" s="476">
        <f t="shared" si="111"/>
        <v>295.31250000000006</v>
      </c>
      <c r="M95" s="506">
        <f t="shared" si="112"/>
        <v>8704.6875</v>
      </c>
      <c r="N95" s="497">
        <v>1500</v>
      </c>
      <c r="O95" s="499" t="s">
        <v>599</v>
      </c>
      <c r="P95" s="514">
        <v>44181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600">
        <v>23</v>
      </c>
      <c r="B96" s="601">
        <v>44182</v>
      </c>
      <c r="C96" s="505"/>
      <c r="D96" s="501" t="s">
        <v>3781</v>
      </c>
      <c r="E96" s="502" t="s">
        <v>600</v>
      </c>
      <c r="F96" s="494">
        <v>554.5</v>
      </c>
      <c r="G96" s="593">
        <v>547</v>
      </c>
      <c r="H96" s="494">
        <v>561.5</v>
      </c>
      <c r="I96" s="594">
        <v>570</v>
      </c>
      <c r="J96" s="497" t="s">
        <v>3683</v>
      </c>
      <c r="K96" s="595">
        <f t="shared" ref="K96" si="113">H96-F96</f>
        <v>7</v>
      </c>
      <c r="L96" s="476">
        <f t="shared" ref="L96:L98" si="114">(H96*N96)*0.035%</f>
        <v>294.78750000000002</v>
      </c>
      <c r="M96" s="506">
        <f t="shared" ref="M96:M98" si="115">(K96*N96)-L96</f>
        <v>10205.2125</v>
      </c>
      <c r="N96" s="497">
        <v>1500</v>
      </c>
      <c r="O96" s="499" t="s">
        <v>599</v>
      </c>
      <c r="P96" s="514">
        <v>44182</v>
      </c>
      <c r="Q96" s="387"/>
      <c r="R96" s="343" t="s">
        <v>3186</v>
      </c>
      <c r="S96" s="40"/>
      <c r="Y96" s="40"/>
      <c r="Z96" s="40"/>
    </row>
    <row r="97" spans="1:34" s="393" customFormat="1" ht="13.9" customHeight="1">
      <c r="A97" s="600">
        <v>24</v>
      </c>
      <c r="B97" s="601">
        <v>44182</v>
      </c>
      <c r="C97" s="505"/>
      <c r="D97" s="501" t="s">
        <v>3783</v>
      </c>
      <c r="E97" s="502" t="s">
        <v>3627</v>
      </c>
      <c r="F97" s="494">
        <v>499.5</v>
      </c>
      <c r="G97" s="593">
        <v>508</v>
      </c>
      <c r="H97" s="494">
        <v>492.5</v>
      </c>
      <c r="I97" s="594" t="s">
        <v>3784</v>
      </c>
      <c r="J97" s="497" t="s">
        <v>3683</v>
      </c>
      <c r="K97" s="595">
        <f t="shared" ref="K97" si="116">F97-H97</f>
        <v>7</v>
      </c>
      <c r="L97" s="476">
        <f t="shared" si="114"/>
        <v>241.32500000000005</v>
      </c>
      <c r="M97" s="506">
        <f t="shared" si="115"/>
        <v>9558.6749999999993</v>
      </c>
      <c r="N97" s="497">
        <v>1400</v>
      </c>
      <c r="O97" s="499" t="s">
        <v>599</v>
      </c>
      <c r="P97" s="514">
        <v>44182</v>
      </c>
      <c r="Q97" s="387"/>
      <c r="R97" s="343" t="s">
        <v>602</v>
      </c>
      <c r="S97" s="40"/>
      <c r="Y97" s="40"/>
      <c r="Z97" s="40"/>
    </row>
    <row r="98" spans="1:34" s="393" customFormat="1" ht="13.9" customHeight="1">
      <c r="A98" s="608">
        <v>25</v>
      </c>
      <c r="B98" s="609">
        <v>44182</v>
      </c>
      <c r="C98" s="505"/>
      <c r="D98" s="501" t="s">
        <v>3758</v>
      </c>
      <c r="E98" s="502" t="s">
        <v>600</v>
      </c>
      <c r="F98" s="494">
        <v>2320</v>
      </c>
      <c r="G98" s="611">
        <v>2288</v>
      </c>
      <c r="H98" s="494">
        <v>2342.5</v>
      </c>
      <c r="I98" s="605" t="s">
        <v>3759</v>
      </c>
      <c r="J98" s="497" t="s">
        <v>3808</v>
      </c>
      <c r="K98" s="610">
        <f t="shared" ref="K98" si="117">H98-F98</f>
        <v>22.5</v>
      </c>
      <c r="L98" s="476">
        <f t="shared" si="114"/>
        <v>245.96250000000003</v>
      </c>
      <c r="M98" s="506">
        <f t="shared" si="115"/>
        <v>6504.0375000000004</v>
      </c>
      <c r="N98" s="497">
        <v>300</v>
      </c>
      <c r="O98" s="499" t="s">
        <v>599</v>
      </c>
      <c r="P98" s="478">
        <v>44183</v>
      </c>
      <c r="Q98" s="387"/>
      <c r="R98" s="343" t="s">
        <v>602</v>
      </c>
      <c r="S98" s="40"/>
      <c r="Y98" s="40"/>
      <c r="Z98" s="40"/>
    </row>
    <row r="99" spans="1:34" s="393" customFormat="1" ht="13.9" customHeight="1">
      <c r="A99" s="600">
        <v>26</v>
      </c>
      <c r="B99" s="601">
        <v>44182</v>
      </c>
      <c r="C99" s="505"/>
      <c r="D99" s="501" t="s">
        <v>3781</v>
      </c>
      <c r="E99" s="502" t="s">
        <v>600</v>
      </c>
      <c r="F99" s="494">
        <v>553.5</v>
      </c>
      <c r="G99" s="593">
        <v>545</v>
      </c>
      <c r="H99" s="494">
        <v>559.5</v>
      </c>
      <c r="I99" s="594">
        <v>570</v>
      </c>
      <c r="J99" s="497" t="s">
        <v>3656</v>
      </c>
      <c r="K99" s="595">
        <f t="shared" ref="K99" si="118">H99-F99</f>
        <v>6</v>
      </c>
      <c r="L99" s="476">
        <f t="shared" ref="L99" si="119">(H99*N99)*0.035%</f>
        <v>293.73750000000007</v>
      </c>
      <c r="M99" s="506">
        <f t="shared" ref="M99" si="120">(K99*N99)-L99</f>
        <v>8706.2625000000007</v>
      </c>
      <c r="N99" s="497">
        <v>1500</v>
      </c>
      <c r="O99" s="499" t="s">
        <v>599</v>
      </c>
      <c r="P99" s="514">
        <v>44182</v>
      </c>
      <c r="Q99" s="387"/>
      <c r="R99" s="343" t="s">
        <v>3186</v>
      </c>
      <c r="S99" s="40"/>
      <c r="Y99" s="40"/>
      <c r="Z99" s="40"/>
    </row>
    <row r="100" spans="1:34" s="393" customFormat="1" ht="13.9" customHeight="1">
      <c r="A100" s="474">
        <v>27</v>
      </c>
      <c r="B100" s="575">
        <v>44182</v>
      </c>
      <c r="C100" s="447"/>
      <c r="D100" s="440" t="s">
        <v>3646</v>
      </c>
      <c r="E100" s="441" t="s">
        <v>3627</v>
      </c>
      <c r="F100" s="415" t="s">
        <v>3782</v>
      </c>
      <c r="G100" s="415">
        <v>13820</v>
      </c>
      <c r="H100" s="415"/>
      <c r="I100" s="376">
        <v>13500</v>
      </c>
      <c r="J100" s="376" t="s">
        <v>601</v>
      </c>
      <c r="K100" s="576"/>
      <c r="L100" s="434"/>
      <c r="M100" s="574"/>
      <c r="N100" s="376"/>
      <c r="O100" s="404"/>
      <c r="P100" s="437"/>
      <c r="Q100" s="387"/>
      <c r="R100" s="343" t="s">
        <v>602</v>
      </c>
      <c r="S100" s="40"/>
      <c r="Y100" s="40"/>
      <c r="Z100" s="40"/>
    </row>
    <row r="101" spans="1:34" s="393" customFormat="1" ht="13.9" customHeight="1">
      <c r="A101" s="589">
        <v>28</v>
      </c>
      <c r="B101" s="598">
        <v>44182</v>
      </c>
      <c r="C101" s="447"/>
      <c r="D101" s="440" t="s">
        <v>3785</v>
      </c>
      <c r="E101" s="441" t="s">
        <v>600</v>
      </c>
      <c r="F101" s="415" t="s">
        <v>3786</v>
      </c>
      <c r="G101" s="415">
        <v>707</v>
      </c>
      <c r="H101" s="415"/>
      <c r="I101" s="376">
        <v>745</v>
      </c>
      <c r="J101" s="376" t="s">
        <v>601</v>
      </c>
      <c r="K101" s="599"/>
      <c r="L101" s="434"/>
      <c r="M101" s="574"/>
      <c r="N101" s="376"/>
      <c r="O101" s="404"/>
      <c r="P101" s="437"/>
      <c r="Q101" s="387"/>
      <c r="R101" s="343" t="s">
        <v>3186</v>
      </c>
      <c r="S101" s="40"/>
      <c r="Y101" s="40"/>
      <c r="Z101" s="40"/>
    </row>
    <row r="102" spans="1:34" s="393" customFormat="1" ht="13.9" customHeight="1">
      <c r="A102" s="606">
        <v>29</v>
      </c>
      <c r="B102" s="604">
        <v>44182</v>
      </c>
      <c r="C102" s="523"/>
      <c r="D102" s="524" t="s">
        <v>3787</v>
      </c>
      <c r="E102" s="525" t="s">
        <v>600</v>
      </c>
      <c r="F102" s="526">
        <v>497.5</v>
      </c>
      <c r="G102" s="526">
        <v>489</v>
      </c>
      <c r="H102" s="526">
        <v>491</v>
      </c>
      <c r="I102" s="527">
        <v>515</v>
      </c>
      <c r="J102" s="607" t="s">
        <v>3809</v>
      </c>
      <c r="K102" s="607">
        <f t="shared" ref="K102:K103" si="121">H102-F102</f>
        <v>-6.5</v>
      </c>
      <c r="L102" s="517">
        <f t="shared" ref="L102:L103" si="122">(H102*N102)*0.035%</f>
        <v>257.77500000000003</v>
      </c>
      <c r="M102" s="545">
        <f t="shared" ref="M102:M103" si="123">(K102*N102)-L102</f>
        <v>-10007.775</v>
      </c>
      <c r="N102" s="607">
        <v>1500</v>
      </c>
      <c r="O102" s="519" t="s">
        <v>663</v>
      </c>
      <c r="P102" s="520">
        <v>44183</v>
      </c>
      <c r="Q102" s="387"/>
      <c r="R102" s="343" t="s">
        <v>602</v>
      </c>
      <c r="S102" s="40"/>
      <c r="Y102" s="40"/>
      <c r="Z102" s="40"/>
    </row>
    <row r="103" spans="1:34" s="393" customFormat="1" ht="13.9" customHeight="1">
      <c r="A103" s="608">
        <v>30</v>
      </c>
      <c r="B103" s="609">
        <v>44183</v>
      </c>
      <c r="C103" s="505"/>
      <c r="D103" s="501" t="s">
        <v>3781</v>
      </c>
      <c r="E103" s="502" t="s">
        <v>600</v>
      </c>
      <c r="F103" s="494">
        <v>549</v>
      </c>
      <c r="G103" s="611">
        <v>540</v>
      </c>
      <c r="H103" s="494">
        <v>555.5</v>
      </c>
      <c r="I103" s="605">
        <v>565</v>
      </c>
      <c r="J103" s="497" t="s">
        <v>3732</v>
      </c>
      <c r="K103" s="610">
        <f t="shared" si="121"/>
        <v>6.5</v>
      </c>
      <c r="L103" s="476">
        <f t="shared" si="122"/>
        <v>291.63750000000005</v>
      </c>
      <c r="M103" s="506">
        <f t="shared" si="123"/>
        <v>9458.3624999999993</v>
      </c>
      <c r="N103" s="497">
        <v>1500</v>
      </c>
      <c r="O103" s="499" t="s">
        <v>599</v>
      </c>
      <c r="P103" s="514">
        <v>44183</v>
      </c>
      <c r="Q103" s="387"/>
      <c r="R103" s="343"/>
      <c r="S103" s="40"/>
      <c r="Y103" s="40"/>
      <c r="Z103" s="40"/>
    </row>
    <row r="104" spans="1:34" s="393" customFormat="1" ht="13.9" customHeight="1">
      <c r="A104" s="616">
        <v>31</v>
      </c>
      <c r="B104" s="617">
        <v>44183</v>
      </c>
      <c r="C104" s="447"/>
      <c r="D104" s="440" t="s">
        <v>3737</v>
      </c>
      <c r="E104" s="441" t="s">
        <v>600</v>
      </c>
      <c r="F104" s="415" t="s">
        <v>3815</v>
      </c>
      <c r="G104" s="415">
        <v>1590</v>
      </c>
      <c r="H104" s="415"/>
      <c r="I104" s="376">
        <v>1650</v>
      </c>
      <c r="J104" s="618" t="s">
        <v>601</v>
      </c>
      <c r="K104" s="622"/>
      <c r="L104" s="623"/>
      <c r="M104" s="619"/>
      <c r="N104" s="618"/>
      <c r="O104" s="620"/>
      <c r="P104" s="621"/>
      <c r="Q104" s="387"/>
      <c r="R104" s="343"/>
      <c r="S104" s="40"/>
      <c r="Y104" s="40"/>
      <c r="Z104" s="40"/>
    </row>
    <row r="105" spans="1:34" s="393" customFormat="1" ht="13.9" customHeight="1">
      <c r="A105" s="448"/>
      <c r="B105" s="446"/>
      <c r="C105" s="447"/>
      <c r="D105" s="440"/>
      <c r="E105" s="441"/>
      <c r="F105" s="415"/>
      <c r="G105" s="415"/>
      <c r="H105" s="415"/>
      <c r="I105" s="376"/>
      <c r="J105" s="376"/>
      <c r="K105" s="376"/>
      <c r="L105" s="376"/>
      <c r="M105" s="376"/>
      <c r="N105" s="376"/>
      <c r="O105" s="376"/>
      <c r="P105" s="376"/>
      <c r="Q105" s="387"/>
      <c r="R105" s="343"/>
      <c r="S105" s="40"/>
      <c r="Y105" s="40"/>
      <c r="Z105" s="40"/>
    </row>
    <row r="106" spans="1:34" s="393" customFormat="1" ht="13.9" customHeight="1">
      <c r="A106" s="458"/>
      <c r="B106" s="452"/>
      <c r="C106" s="459"/>
      <c r="D106" s="460"/>
      <c r="E106" s="377"/>
      <c r="F106" s="427"/>
      <c r="G106" s="427"/>
      <c r="H106" s="427"/>
      <c r="I106" s="423"/>
      <c r="J106" s="423"/>
      <c r="K106" s="423"/>
      <c r="L106" s="423"/>
      <c r="M106" s="423"/>
      <c r="N106" s="423"/>
      <c r="O106" s="423"/>
      <c r="P106" s="423"/>
      <c r="Q106" s="387"/>
      <c r="R106" s="343"/>
      <c r="S106" s="40"/>
      <c r="Y106" s="40"/>
      <c r="Z106" s="40"/>
    </row>
    <row r="107" spans="1:34" s="6" customFormat="1">
      <c r="A107" s="44"/>
      <c r="B107" s="45"/>
      <c r="C107" s="46"/>
      <c r="D107" s="47"/>
      <c r="E107" s="48"/>
      <c r="F107" s="49"/>
      <c r="G107" s="49"/>
      <c r="H107" s="49"/>
      <c r="I107" s="49"/>
      <c r="J107" s="17"/>
      <c r="K107" s="91"/>
      <c r="L107" s="91"/>
      <c r="M107" s="17"/>
      <c r="N107" s="16"/>
      <c r="O107" s="92"/>
      <c r="P107" s="5"/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5">
      <c r="A108" s="50" t="s">
        <v>616</v>
      </c>
      <c r="B108" s="50"/>
      <c r="C108" s="50"/>
      <c r="D108" s="50"/>
      <c r="E108" s="51"/>
      <c r="F108" s="49"/>
      <c r="G108" s="49"/>
      <c r="H108" s="49"/>
      <c r="I108" s="49"/>
      <c r="J108" s="53"/>
      <c r="K108" s="12"/>
      <c r="L108" s="12"/>
      <c r="M108" s="12"/>
      <c r="N108" s="11"/>
      <c r="O108" s="53"/>
      <c r="P108" s="5"/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38.25">
      <c r="A109" s="21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52" t="s">
        <v>609</v>
      </c>
      <c r="H109" s="21" t="s">
        <v>592</v>
      </c>
      <c r="I109" s="21" t="s">
        <v>593</v>
      </c>
      <c r="J109" s="20" t="s">
        <v>594</v>
      </c>
      <c r="K109" s="20" t="s">
        <v>617</v>
      </c>
      <c r="L109" s="63" t="s">
        <v>3630</v>
      </c>
      <c r="M109" s="77" t="s">
        <v>611</v>
      </c>
      <c r="N109" s="21" t="s">
        <v>612</v>
      </c>
      <c r="O109" s="21" t="s">
        <v>597</v>
      </c>
      <c r="P109" s="22" t="s">
        <v>598</v>
      </c>
      <c r="Q109" s="4"/>
      <c r="R109" s="17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472" customFormat="1" ht="14.25">
      <c r="A110" s="521">
        <v>1</v>
      </c>
      <c r="B110" s="522">
        <v>44166</v>
      </c>
      <c r="C110" s="523"/>
      <c r="D110" s="524" t="s">
        <v>3648</v>
      </c>
      <c r="E110" s="525" t="s">
        <v>600</v>
      </c>
      <c r="F110" s="526">
        <v>13.5</v>
      </c>
      <c r="G110" s="526">
        <v>8</v>
      </c>
      <c r="H110" s="526">
        <v>8</v>
      </c>
      <c r="I110" s="527" t="s">
        <v>3649</v>
      </c>
      <c r="J110" s="516" t="s">
        <v>3671</v>
      </c>
      <c r="K110" s="527">
        <f t="shared" ref="K110" si="124">H110-F110</f>
        <v>-5.5</v>
      </c>
      <c r="L110" s="532">
        <v>100</v>
      </c>
      <c r="M110" s="527">
        <f t="shared" ref="M110" si="125">(K110*N110)-100</f>
        <v>-5600</v>
      </c>
      <c r="N110" s="527">
        <v>1000</v>
      </c>
      <c r="O110" s="519" t="s">
        <v>663</v>
      </c>
      <c r="P110" s="520">
        <v>44169</v>
      </c>
      <c r="Q110" s="470"/>
      <c r="R110" s="471" t="s">
        <v>3186</v>
      </c>
      <c r="Z110" s="473"/>
      <c r="AA110" s="473"/>
      <c r="AB110" s="473"/>
      <c r="AC110" s="473"/>
      <c r="AD110" s="473"/>
      <c r="AE110" s="473"/>
      <c r="AF110" s="473"/>
      <c r="AG110" s="473"/>
      <c r="AH110" s="473"/>
    </row>
    <row r="111" spans="1:34" s="472" customFormat="1" ht="14.25">
      <c r="A111" s="500">
        <v>2</v>
      </c>
      <c r="B111" s="491">
        <v>44166</v>
      </c>
      <c r="C111" s="447"/>
      <c r="D111" s="501" t="s">
        <v>3650</v>
      </c>
      <c r="E111" s="502" t="s">
        <v>600</v>
      </c>
      <c r="F111" s="494">
        <v>390</v>
      </c>
      <c r="G111" s="494">
        <v>190</v>
      </c>
      <c r="H111" s="494">
        <v>435</v>
      </c>
      <c r="I111" s="497">
        <v>700</v>
      </c>
      <c r="J111" s="497" t="s">
        <v>3655</v>
      </c>
      <c r="K111" s="497">
        <f t="shared" ref="K111" si="126">H111-F111</f>
        <v>45</v>
      </c>
      <c r="L111" s="498">
        <v>100</v>
      </c>
      <c r="M111" s="497">
        <f t="shared" ref="M111" si="127">(K111*N111)-100</f>
        <v>1025</v>
      </c>
      <c r="N111" s="497">
        <v>25</v>
      </c>
      <c r="O111" s="499" t="s">
        <v>599</v>
      </c>
      <c r="P111" s="478">
        <v>44167</v>
      </c>
      <c r="Q111" s="470"/>
      <c r="R111" s="471" t="s">
        <v>602</v>
      </c>
      <c r="Z111" s="473"/>
      <c r="AA111" s="473"/>
      <c r="AB111" s="473"/>
      <c r="AC111" s="473"/>
      <c r="AD111" s="473"/>
      <c r="AE111" s="473"/>
      <c r="AF111" s="473"/>
      <c r="AG111" s="473"/>
      <c r="AH111" s="473"/>
    </row>
    <row r="112" spans="1:34" s="472" customFormat="1" ht="14.25">
      <c r="A112" s="521">
        <v>3</v>
      </c>
      <c r="B112" s="522">
        <v>44168</v>
      </c>
      <c r="C112" s="523"/>
      <c r="D112" s="524" t="s">
        <v>3660</v>
      </c>
      <c r="E112" s="525" t="s">
        <v>600</v>
      </c>
      <c r="F112" s="526">
        <v>235</v>
      </c>
      <c r="G112" s="526">
        <v>80</v>
      </c>
      <c r="H112" s="526">
        <v>80</v>
      </c>
      <c r="I112" s="527">
        <v>500</v>
      </c>
      <c r="J112" s="516" t="s">
        <v>3663</v>
      </c>
      <c r="K112" s="527">
        <f t="shared" ref="K112" si="128">H112-F112</f>
        <v>-155</v>
      </c>
      <c r="L112" s="532">
        <v>100</v>
      </c>
      <c r="M112" s="527">
        <f t="shared" ref="M112" si="129">(K112*N112)-100</f>
        <v>-3975</v>
      </c>
      <c r="N112" s="527">
        <v>25</v>
      </c>
      <c r="O112" s="519" t="s">
        <v>663</v>
      </c>
      <c r="P112" s="520">
        <v>44169</v>
      </c>
      <c r="Q112" s="470"/>
      <c r="R112" s="471" t="s">
        <v>602</v>
      </c>
      <c r="Z112" s="473"/>
      <c r="AA112" s="473"/>
      <c r="AB112" s="473"/>
      <c r="AC112" s="473"/>
      <c r="AD112" s="473"/>
      <c r="AE112" s="473"/>
      <c r="AF112" s="473"/>
      <c r="AG112" s="473"/>
      <c r="AH112" s="473"/>
    </row>
    <row r="113" spans="1:34" s="472" customFormat="1" ht="14.25">
      <c r="A113" s="500">
        <v>4</v>
      </c>
      <c r="B113" s="491">
        <v>44168</v>
      </c>
      <c r="C113" s="447"/>
      <c r="D113" s="501" t="s">
        <v>3661</v>
      </c>
      <c r="E113" s="502" t="s">
        <v>600</v>
      </c>
      <c r="F113" s="494">
        <v>36</v>
      </c>
      <c r="G113" s="494">
        <v>24</v>
      </c>
      <c r="H113" s="494">
        <v>42</v>
      </c>
      <c r="I113" s="497">
        <v>60</v>
      </c>
      <c r="J113" s="497" t="s">
        <v>3656</v>
      </c>
      <c r="K113" s="497">
        <f t="shared" ref="K113:K114" si="130">H113-F113</f>
        <v>6</v>
      </c>
      <c r="L113" s="498">
        <v>100</v>
      </c>
      <c r="M113" s="497">
        <f t="shared" ref="M113:M114" si="131">(K113*N113)-100</f>
        <v>2300</v>
      </c>
      <c r="N113" s="497">
        <v>400</v>
      </c>
      <c r="O113" s="499" t="s">
        <v>599</v>
      </c>
      <c r="P113" s="514">
        <v>44168</v>
      </c>
      <c r="Q113" s="470"/>
      <c r="R113" s="471" t="s">
        <v>602</v>
      </c>
      <c r="Z113" s="473"/>
      <c r="AA113" s="473"/>
      <c r="AB113" s="473"/>
      <c r="AC113" s="473"/>
      <c r="AD113" s="473"/>
      <c r="AE113" s="473"/>
      <c r="AF113" s="473"/>
      <c r="AG113" s="473"/>
      <c r="AH113" s="473"/>
    </row>
    <row r="114" spans="1:34" s="472" customFormat="1" ht="14.25">
      <c r="A114" s="500">
        <v>5</v>
      </c>
      <c r="B114" s="491">
        <v>44168</v>
      </c>
      <c r="C114" s="447"/>
      <c r="D114" s="501" t="s">
        <v>3664</v>
      </c>
      <c r="E114" s="502" t="s">
        <v>600</v>
      </c>
      <c r="F114" s="494">
        <v>41</v>
      </c>
      <c r="G114" s="494">
        <v>18</v>
      </c>
      <c r="H114" s="494">
        <v>55.5</v>
      </c>
      <c r="I114" s="497">
        <v>80</v>
      </c>
      <c r="J114" s="497" t="s">
        <v>3668</v>
      </c>
      <c r="K114" s="497">
        <f t="shared" si="130"/>
        <v>14.5</v>
      </c>
      <c r="L114" s="498">
        <v>100</v>
      </c>
      <c r="M114" s="497">
        <f t="shared" si="131"/>
        <v>987.5</v>
      </c>
      <c r="N114" s="497">
        <v>75</v>
      </c>
      <c r="O114" s="499" t="s">
        <v>599</v>
      </c>
      <c r="P114" s="514">
        <v>44168</v>
      </c>
      <c r="Q114" s="470"/>
      <c r="R114" s="471" t="s">
        <v>602</v>
      </c>
      <c r="Z114" s="473"/>
      <c r="AA114" s="473"/>
      <c r="AB114" s="473"/>
      <c r="AC114" s="473"/>
      <c r="AD114" s="473"/>
      <c r="AE114" s="473"/>
      <c r="AF114" s="473"/>
      <c r="AG114" s="473"/>
      <c r="AH114" s="473"/>
    </row>
    <row r="115" spans="1:34" s="472" customFormat="1" ht="14.25">
      <c r="A115" s="500">
        <v>6</v>
      </c>
      <c r="B115" s="491">
        <v>44168</v>
      </c>
      <c r="C115" s="447"/>
      <c r="D115" s="501" t="s">
        <v>3669</v>
      </c>
      <c r="E115" s="502" t="s">
        <v>600</v>
      </c>
      <c r="F115" s="494">
        <v>55</v>
      </c>
      <c r="G115" s="494">
        <v>18</v>
      </c>
      <c r="H115" s="494">
        <v>65.5</v>
      </c>
      <c r="I115" s="497">
        <v>100</v>
      </c>
      <c r="J115" s="497" t="s">
        <v>3658</v>
      </c>
      <c r="K115" s="497">
        <f t="shared" ref="K115:K117" si="132">H115-F115</f>
        <v>10.5</v>
      </c>
      <c r="L115" s="498">
        <v>100</v>
      </c>
      <c r="M115" s="497">
        <f t="shared" ref="M115:M117" si="133">(K115*N115)-100</f>
        <v>687.5</v>
      </c>
      <c r="N115" s="497">
        <v>75</v>
      </c>
      <c r="O115" s="499" t="s">
        <v>599</v>
      </c>
      <c r="P115" s="514">
        <v>44168</v>
      </c>
      <c r="Q115" s="470"/>
      <c r="R115" s="471" t="s">
        <v>602</v>
      </c>
      <c r="Z115" s="473"/>
      <c r="AA115" s="473"/>
      <c r="AB115" s="473"/>
      <c r="AC115" s="473"/>
      <c r="AD115" s="473"/>
      <c r="AE115" s="473"/>
      <c r="AF115" s="473"/>
      <c r="AG115" s="473"/>
      <c r="AH115" s="473"/>
    </row>
    <row r="116" spans="1:34" s="472" customFormat="1" ht="14.25">
      <c r="A116" s="521">
        <v>7</v>
      </c>
      <c r="B116" s="522">
        <v>44168</v>
      </c>
      <c r="C116" s="523"/>
      <c r="D116" s="524" t="s">
        <v>3669</v>
      </c>
      <c r="E116" s="525" t="s">
        <v>600</v>
      </c>
      <c r="F116" s="526">
        <v>51.5</v>
      </c>
      <c r="G116" s="526">
        <v>18</v>
      </c>
      <c r="H116" s="526">
        <v>18</v>
      </c>
      <c r="I116" s="527">
        <v>100</v>
      </c>
      <c r="J116" s="516" t="s">
        <v>3689</v>
      </c>
      <c r="K116" s="527">
        <f t="shared" si="132"/>
        <v>-33.5</v>
      </c>
      <c r="L116" s="532">
        <v>100</v>
      </c>
      <c r="M116" s="527">
        <f t="shared" si="133"/>
        <v>-2612.5</v>
      </c>
      <c r="N116" s="527">
        <v>75</v>
      </c>
      <c r="O116" s="519" t="s">
        <v>663</v>
      </c>
      <c r="P116" s="520">
        <v>44172</v>
      </c>
      <c r="Q116" s="470"/>
      <c r="R116" s="471" t="s">
        <v>602</v>
      </c>
      <c r="Z116" s="473"/>
      <c r="AA116" s="473"/>
      <c r="AB116" s="473"/>
      <c r="AC116" s="473"/>
      <c r="AD116" s="473"/>
      <c r="AE116" s="473"/>
      <c r="AF116" s="473"/>
      <c r="AG116" s="473"/>
      <c r="AH116" s="473"/>
    </row>
    <row r="117" spans="1:34" s="472" customFormat="1" ht="14.25">
      <c r="A117" s="500">
        <v>8</v>
      </c>
      <c r="B117" s="491">
        <v>44172</v>
      </c>
      <c r="C117" s="447"/>
      <c r="D117" s="501" t="s">
        <v>3687</v>
      </c>
      <c r="E117" s="502" t="s">
        <v>600</v>
      </c>
      <c r="F117" s="494">
        <v>75</v>
      </c>
      <c r="G117" s="494">
        <v>57</v>
      </c>
      <c r="H117" s="494">
        <v>83.5</v>
      </c>
      <c r="I117" s="497" t="s">
        <v>3688</v>
      </c>
      <c r="J117" s="497" t="s">
        <v>3698</v>
      </c>
      <c r="K117" s="497">
        <f t="shared" si="132"/>
        <v>8.5</v>
      </c>
      <c r="L117" s="498">
        <v>100</v>
      </c>
      <c r="M117" s="497">
        <f t="shared" si="133"/>
        <v>2025</v>
      </c>
      <c r="N117" s="497">
        <v>250</v>
      </c>
      <c r="O117" s="499" t="s">
        <v>599</v>
      </c>
      <c r="P117" s="478">
        <v>44173</v>
      </c>
      <c r="Q117" s="470"/>
      <c r="R117" s="471" t="s">
        <v>602</v>
      </c>
      <c r="Z117" s="473"/>
      <c r="AA117" s="473"/>
      <c r="AB117" s="473"/>
      <c r="AC117" s="473"/>
      <c r="AD117" s="473"/>
      <c r="AE117" s="473"/>
      <c r="AF117" s="473"/>
      <c r="AG117" s="473"/>
      <c r="AH117" s="473"/>
    </row>
    <row r="118" spans="1:34" s="472" customFormat="1" ht="14.25">
      <c r="A118" s="500">
        <v>9</v>
      </c>
      <c r="B118" s="491">
        <v>44173</v>
      </c>
      <c r="C118" s="447"/>
      <c r="D118" s="501" t="s">
        <v>3702</v>
      </c>
      <c r="E118" s="502" t="s">
        <v>600</v>
      </c>
      <c r="F118" s="494">
        <v>44</v>
      </c>
      <c r="G118" s="494">
        <v>17</v>
      </c>
      <c r="H118" s="494">
        <v>58</v>
      </c>
      <c r="I118" s="497">
        <v>80</v>
      </c>
      <c r="J118" s="497" t="s">
        <v>3697</v>
      </c>
      <c r="K118" s="497">
        <f t="shared" ref="K118:K119" si="134">H118-F118</f>
        <v>14</v>
      </c>
      <c r="L118" s="498">
        <v>100</v>
      </c>
      <c r="M118" s="497">
        <f t="shared" ref="M118:M119" si="135">(K118*N118)-100</f>
        <v>950</v>
      </c>
      <c r="N118" s="497">
        <v>75</v>
      </c>
      <c r="O118" s="499" t="s">
        <v>599</v>
      </c>
      <c r="P118" s="478">
        <v>44173</v>
      </c>
      <c r="Q118" s="470"/>
      <c r="R118" s="471" t="s">
        <v>602</v>
      </c>
      <c r="Z118" s="473"/>
      <c r="AA118" s="473"/>
      <c r="AB118" s="473"/>
      <c r="AC118" s="473"/>
      <c r="AD118" s="473"/>
      <c r="AE118" s="473"/>
      <c r="AF118" s="473"/>
      <c r="AG118" s="473"/>
      <c r="AH118" s="473"/>
    </row>
    <row r="119" spans="1:34" s="472" customFormat="1" ht="14.25">
      <c r="A119" s="521">
        <v>10</v>
      </c>
      <c r="B119" s="522">
        <v>44173</v>
      </c>
      <c r="C119" s="523"/>
      <c r="D119" s="524" t="s">
        <v>3703</v>
      </c>
      <c r="E119" s="525" t="s">
        <v>600</v>
      </c>
      <c r="F119" s="526">
        <v>49</v>
      </c>
      <c r="G119" s="526">
        <v>19</v>
      </c>
      <c r="H119" s="526">
        <v>19</v>
      </c>
      <c r="I119" s="527">
        <v>100</v>
      </c>
      <c r="J119" s="516" t="s">
        <v>3716</v>
      </c>
      <c r="K119" s="527">
        <f t="shared" si="134"/>
        <v>-30</v>
      </c>
      <c r="L119" s="532">
        <v>100</v>
      </c>
      <c r="M119" s="527">
        <f t="shared" si="135"/>
        <v>-2350</v>
      </c>
      <c r="N119" s="527">
        <v>75</v>
      </c>
      <c r="O119" s="519" t="s">
        <v>663</v>
      </c>
      <c r="P119" s="520">
        <v>44174</v>
      </c>
      <c r="Q119" s="470"/>
      <c r="R119" s="471" t="s">
        <v>602</v>
      </c>
      <c r="Z119" s="473"/>
      <c r="AA119" s="473"/>
      <c r="AB119" s="473"/>
      <c r="AC119" s="473"/>
      <c r="AD119" s="473"/>
      <c r="AE119" s="473"/>
      <c r="AF119" s="473"/>
      <c r="AG119" s="473"/>
      <c r="AH119" s="473"/>
    </row>
    <row r="120" spans="1:34" s="472" customFormat="1" ht="14.25">
      <c r="A120" s="500">
        <v>11</v>
      </c>
      <c r="B120" s="491">
        <v>44175</v>
      </c>
      <c r="C120" s="447"/>
      <c r="D120" s="501" t="s">
        <v>3728</v>
      </c>
      <c r="E120" s="502" t="s">
        <v>600</v>
      </c>
      <c r="F120" s="494">
        <v>37.5</v>
      </c>
      <c r="G120" s="494"/>
      <c r="H120" s="494">
        <v>87.5</v>
      </c>
      <c r="I120" s="497">
        <v>90</v>
      </c>
      <c r="J120" s="497" t="s">
        <v>3729</v>
      </c>
      <c r="K120" s="497">
        <f t="shared" ref="K120:K121" si="136">H120-F120</f>
        <v>50</v>
      </c>
      <c r="L120" s="498">
        <v>100</v>
      </c>
      <c r="M120" s="497">
        <f t="shared" ref="M120" si="137">(K120*N120)-100</f>
        <v>1150</v>
      </c>
      <c r="N120" s="497">
        <v>25</v>
      </c>
      <c r="O120" s="499" t="s">
        <v>599</v>
      </c>
      <c r="P120" s="514">
        <v>44175</v>
      </c>
      <c r="Q120" s="470"/>
      <c r="R120" s="471" t="s">
        <v>3186</v>
      </c>
      <c r="Z120" s="473"/>
      <c r="AA120" s="473"/>
      <c r="AB120" s="473"/>
      <c r="AC120" s="473"/>
      <c r="AD120" s="473"/>
      <c r="AE120" s="473"/>
      <c r="AF120" s="473"/>
      <c r="AG120" s="473"/>
      <c r="AH120" s="473"/>
    </row>
    <row r="121" spans="1:34" s="472" customFormat="1" ht="14.25">
      <c r="A121" s="646">
        <v>12</v>
      </c>
      <c r="B121" s="644">
        <v>44175</v>
      </c>
      <c r="C121" s="523"/>
      <c r="D121" s="524" t="s">
        <v>3730</v>
      </c>
      <c r="E121" s="525" t="s">
        <v>600</v>
      </c>
      <c r="F121" s="526">
        <v>117.5</v>
      </c>
      <c r="G121" s="526"/>
      <c r="H121" s="526">
        <v>0</v>
      </c>
      <c r="I121" s="527"/>
      <c r="J121" s="648" t="s">
        <v>3788</v>
      </c>
      <c r="K121" s="527">
        <f t="shared" si="136"/>
        <v>-117.5</v>
      </c>
      <c r="L121" s="532">
        <v>100</v>
      </c>
      <c r="M121" s="648">
        <v>-4875</v>
      </c>
      <c r="N121" s="648">
        <v>75</v>
      </c>
      <c r="O121" s="666" t="s">
        <v>663</v>
      </c>
      <c r="P121" s="668">
        <v>44182</v>
      </c>
      <c r="Q121" s="470"/>
      <c r="R121" s="471" t="s">
        <v>602</v>
      </c>
      <c r="Z121" s="473"/>
      <c r="AA121" s="473"/>
      <c r="AB121" s="473"/>
      <c r="AC121" s="473"/>
      <c r="AD121" s="473"/>
      <c r="AE121" s="473"/>
      <c r="AF121" s="473"/>
      <c r="AG121" s="473"/>
      <c r="AH121" s="473"/>
    </row>
    <row r="122" spans="1:34" s="472" customFormat="1" ht="14.25">
      <c r="A122" s="647"/>
      <c r="B122" s="645"/>
      <c r="C122" s="523"/>
      <c r="D122" s="524" t="s">
        <v>3731</v>
      </c>
      <c r="E122" s="525" t="s">
        <v>3627</v>
      </c>
      <c r="F122" s="526">
        <v>52.5</v>
      </c>
      <c r="G122" s="526"/>
      <c r="H122" s="526">
        <v>0</v>
      </c>
      <c r="I122" s="527"/>
      <c r="J122" s="649"/>
      <c r="K122" s="602">
        <f>F122-H21</f>
        <v>52.5</v>
      </c>
      <c r="L122" s="532">
        <v>100</v>
      </c>
      <c r="M122" s="665"/>
      <c r="N122" s="665"/>
      <c r="O122" s="667"/>
      <c r="P122" s="669"/>
      <c r="Q122" s="470"/>
      <c r="R122" s="471"/>
      <c r="Z122" s="473"/>
      <c r="AA122" s="473"/>
      <c r="AB122" s="473"/>
      <c r="AC122" s="473"/>
      <c r="AD122" s="473"/>
      <c r="AE122" s="473"/>
      <c r="AF122" s="473"/>
      <c r="AG122" s="473"/>
      <c r="AH122" s="473"/>
    </row>
    <row r="123" spans="1:34" s="472" customFormat="1" ht="14.25">
      <c r="A123" s="500">
        <v>13</v>
      </c>
      <c r="B123" s="491">
        <v>44179</v>
      </c>
      <c r="C123" s="447"/>
      <c r="D123" s="501" t="s">
        <v>3730</v>
      </c>
      <c r="E123" s="502" t="s">
        <v>600</v>
      </c>
      <c r="F123" s="494">
        <v>58.5</v>
      </c>
      <c r="G123" s="494">
        <v>38</v>
      </c>
      <c r="H123" s="494">
        <v>71</v>
      </c>
      <c r="I123" s="497">
        <v>100</v>
      </c>
      <c r="J123" s="497" t="s">
        <v>3712</v>
      </c>
      <c r="K123" s="497">
        <f t="shared" ref="K123" si="138">H123-F123</f>
        <v>12.5</v>
      </c>
      <c r="L123" s="498">
        <v>100</v>
      </c>
      <c r="M123" s="497">
        <f t="shared" ref="M123" si="139">(K123*N123)-100</f>
        <v>837.5</v>
      </c>
      <c r="N123" s="497">
        <v>75</v>
      </c>
      <c r="O123" s="499" t="s">
        <v>599</v>
      </c>
      <c r="P123" s="514">
        <v>44179</v>
      </c>
      <c r="Q123" s="470"/>
      <c r="R123" s="471" t="s">
        <v>602</v>
      </c>
      <c r="Z123" s="473"/>
      <c r="AA123" s="473"/>
      <c r="AB123" s="473"/>
      <c r="AC123" s="473"/>
      <c r="AD123" s="473"/>
      <c r="AE123" s="473"/>
      <c r="AF123" s="473"/>
      <c r="AG123" s="473"/>
      <c r="AH123" s="473"/>
    </row>
    <row r="124" spans="1:34" s="472" customFormat="1" ht="14.25">
      <c r="A124" s="638">
        <v>14</v>
      </c>
      <c r="B124" s="640">
        <v>44179</v>
      </c>
      <c r="C124" s="447"/>
      <c r="D124" s="440" t="s">
        <v>3741</v>
      </c>
      <c r="E124" s="441" t="s">
        <v>600</v>
      </c>
      <c r="F124" s="415" t="s">
        <v>3739</v>
      </c>
      <c r="G124" s="415"/>
      <c r="H124" s="415"/>
      <c r="I124" s="376"/>
      <c r="J124" s="642" t="s">
        <v>601</v>
      </c>
      <c r="K124" s="376"/>
      <c r="L124" s="432"/>
      <c r="M124" s="376"/>
      <c r="N124" s="376"/>
      <c r="O124" s="404"/>
      <c r="P124" s="421"/>
      <c r="Q124" s="470"/>
      <c r="R124" s="471" t="s">
        <v>602</v>
      </c>
      <c r="Z124" s="473"/>
      <c r="AA124" s="473"/>
      <c r="AB124" s="473"/>
      <c r="AC124" s="473"/>
      <c r="AD124" s="473"/>
      <c r="AE124" s="473"/>
      <c r="AF124" s="473"/>
      <c r="AG124" s="473"/>
      <c r="AH124" s="473"/>
    </row>
    <row r="125" spans="1:34" s="472" customFormat="1" ht="14.25">
      <c r="A125" s="639"/>
      <c r="B125" s="641"/>
      <c r="C125" s="447"/>
      <c r="D125" s="440" t="s">
        <v>3740</v>
      </c>
      <c r="E125" s="441" t="s">
        <v>3627</v>
      </c>
      <c r="F125" s="415" t="s">
        <v>3742</v>
      </c>
      <c r="G125" s="415"/>
      <c r="H125" s="415"/>
      <c r="I125" s="376"/>
      <c r="J125" s="643"/>
      <c r="K125" s="376"/>
      <c r="L125" s="432"/>
      <c r="M125" s="376"/>
      <c r="N125" s="376"/>
      <c r="O125" s="404"/>
      <c r="P125" s="421"/>
      <c r="Q125" s="470"/>
      <c r="R125" s="471"/>
      <c r="Z125" s="473"/>
      <c r="AA125" s="473"/>
      <c r="AB125" s="473"/>
      <c r="AC125" s="473"/>
      <c r="AD125" s="473"/>
      <c r="AE125" s="473"/>
      <c r="AF125" s="473"/>
      <c r="AG125" s="473"/>
      <c r="AH125" s="473"/>
    </row>
    <row r="126" spans="1:34" s="472" customFormat="1" ht="14.25">
      <c r="A126" s="500">
        <v>15</v>
      </c>
      <c r="B126" s="491">
        <v>44179</v>
      </c>
      <c r="C126" s="447"/>
      <c r="D126" s="501" t="s">
        <v>3730</v>
      </c>
      <c r="E126" s="502" t="s">
        <v>600</v>
      </c>
      <c r="F126" s="494">
        <v>51</v>
      </c>
      <c r="G126" s="494">
        <v>18</v>
      </c>
      <c r="H126" s="494">
        <v>69</v>
      </c>
      <c r="I126" s="497">
        <v>100</v>
      </c>
      <c r="J126" s="497" t="s">
        <v>3753</v>
      </c>
      <c r="K126" s="497">
        <f t="shared" ref="K126" si="140">H126-F126</f>
        <v>18</v>
      </c>
      <c r="L126" s="498">
        <v>100</v>
      </c>
      <c r="M126" s="497">
        <f t="shared" ref="M126" si="141">(K126*N126)-100</f>
        <v>1250</v>
      </c>
      <c r="N126" s="497">
        <v>75</v>
      </c>
      <c r="O126" s="499" t="s">
        <v>599</v>
      </c>
      <c r="P126" s="478">
        <v>44180</v>
      </c>
      <c r="Q126" s="470"/>
      <c r="R126" s="471" t="s">
        <v>602</v>
      </c>
      <c r="Z126" s="473"/>
      <c r="AA126" s="473"/>
      <c r="AB126" s="473"/>
      <c r="AC126" s="473"/>
      <c r="AD126" s="473"/>
      <c r="AE126" s="473"/>
      <c r="AF126" s="473"/>
      <c r="AG126" s="473"/>
      <c r="AH126" s="473"/>
    </row>
    <row r="127" spans="1:34" s="40" customFormat="1" ht="14.25">
      <c r="A127" s="500">
        <v>16</v>
      </c>
      <c r="B127" s="491">
        <v>44181</v>
      </c>
      <c r="C127" s="447"/>
      <c r="D127" s="501" t="s">
        <v>3766</v>
      </c>
      <c r="E127" s="502" t="s">
        <v>600</v>
      </c>
      <c r="F127" s="494">
        <v>41.5</v>
      </c>
      <c r="G127" s="494"/>
      <c r="H127" s="494">
        <v>56</v>
      </c>
      <c r="I127" s="497">
        <v>90</v>
      </c>
      <c r="J127" s="497" t="s">
        <v>3668</v>
      </c>
      <c r="K127" s="497">
        <f t="shared" ref="K127:K129" si="142">H127-F127</f>
        <v>14.5</v>
      </c>
      <c r="L127" s="498">
        <v>100</v>
      </c>
      <c r="M127" s="497">
        <f t="shared" ref="M127:M129" si="143">(K127*N127)-100</f>
        <v>987.5</v>
      </c>
      <c r="N127" s="497">
        <v>75</v>
      </c>
      <c r="O127" s="499" t="s">
        <v>599</v>
      </c>
      <c r="P127" s="514">
        <v>44181</v>
      </c>
      <c r="Q127" s="387"/>
      <c r="R127" s="471" t="s">
        <v>602</v>
      </c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500">
        <v>17</v>
      </c>
      <c r="B128" s="491">
        <v>44181</v>
      </c>
      <c r="C128" s="447"/>
      <c r="D128" s="501" t="s">
        <v>3767</v>
      </c>
      <c r="E128" s="502" t="s">
        <v>600</v>
      </c>
      <c r="F128" s="494">
        <v>79</v>
      </c>
      <c r="G128" s="494"/>
      <c r="H128" s="494">
        <v>135</v>
      </c>
      <c r="I128" s="497">
        <v>200</v>
      </c>
      <c r="J128" s="497" t="s">
        <v>3770</v>
      </c>
      <c r="K128" s="497">
        <f t="shared" si="142"/>
        <v>56</v>
      </c>
      <c r="L128" s="498">
        <v>100</v>
      </c>
      <c r="M128" s="497">
        <f t="shared" si="143"/>
        <v>1300</v>
      </c>
      <c r="N128" s="497">
        <v>25</v>
      </c>
      <c r="O128" s="499" t="s">
        <v>599</v>
      </c>
      <c r="P128" s="514">
        <v>44181</v>
      </c>
      <c r="Q128" s="387"/>
      <c r="R128" s="471" t="s">
        <v>602</v>
      </c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596">
        <v>18</v>
      </c>
      <c r="B129" s="597">
        <v>44181</v>
      </c>
      <c r="C129" s="523"/>
      <c r="D129" s="524" t="s">
        <v>3766</v>
      </c>
      <c r="E129" s="525" t="s">
        <v>600</v>
      </c>
      <c r="F129" s="526">
        <v>31</v>
      </c>
      <c r="G129" s="526"/>
      <c r="H129" s="526">
        <v>0</v>
      </c>
      <c r="I129" s="527">
        <v>80</v>
      </c>
      <c r="J129" s="592" t="s">
        <v>3789</v>
      </c>
      <c r="K129" s="527">
        <f t="shared" si="142"/>
        <v>-31</v>
      </c>
      <c r="L129" s="532">
        <v>100</v>
      </c>
      <c r="M129" s="527">
        <f t="shared" si="143"/>
        <v>-2425</v>
      </c>
      <c r="N129" s="527">
        <v>75</v>
      </c>
      <c r="O129" s="519" t="s">
        <v>663</v>
      </c>
      <c r="P129" s="520">
        <v>44182</v>
      </c>
      <c r="Q129" s="387"/>
      <c r="R129" s="471" t="s">
        <v>3186</v>
      </c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s="40" customFormat="1" ht="14.25">
      <c r="A130" s="596">
        <v>19</v>
      </c>
      <c r="B130" s="597">
        <v>44181</v>
      </c>
      <c r="C130" s="523"/>
      <c r="D130" s="524" t="s">
        <v>3768</v>
      </c>
      <c r="E130" s="525" t="s">
        <v>600</v>
      </c>
      <c r="F130" s="526">
        <v>88</v>
      </c>
      <c r="G130" s="526"/>
      <c r="H130" s="526">
        <v>0</v>
      </c>
      <c r="I130" s="527" t="s">
        <v>3769</v>
      </c>
      <c r="J130" s="592" t="s">
        <v>3790</v>
      </c>
      <c r="K130" s="527">
        <f t="shared" ref="K130" si="144">H130-F130</f>
        <v>-88</v>
      </c>
      <c r="L130" s="532">
        <v>100</v>
      </c>
      <c r="M130" s="527">
        <f t="shared" ref="M130" si="145">(K130*N130)-100</f>
        <v>-2300</v>
      </c>
      <c r="N130" s="527">
        <v>25</v>
      </c>
      <c r="O130" s="519" t="s">
        <v>663</v>
      </c>
      <c r="P130" s="520">
        <v>44182</v>
      </c>
      <c r="Q130" s="387"/>
      <c r="R130" s="471" t="s">
        <v>602</v>
      </c>
      <c r="Z130" s="393"/>
      <c r="AA130" s="393"/>
      <c r="AB130" s="393"/>
      <c r="AC130" s="393"/>
      <c r="AD130" s="393"/>
      <c r="AE130" s="393"/>
      <c r="AF130" s="393"/>
      <c r="AG130" s="393"/>
      <c r="AH130" s="393"/>
    </row>
    <row r="131" spans="1:34" s="40" customFormat="1" ht="14.25">
      <c r="A131" s="424"/>
      <c r="B131" s="446"/>
      <c r="C131" s="447"/>
      <c r="D131" s="440"/>
      <c r="E131" s="441"/>
      <c r="F131" s="415"/>
      <c r="G131" s="415"/>
      <c r="H131" s="415"/>
      <c r="I131" s="376"/>
      <c r="J131" s="376"/>
      <c r="K131" s="376"/>
      <c r="L131" s="432"/>
      <c r="M131" s="376"/>
      <c r="N131" s="376"/>
      <c r="O131" s="404"/>
      <c r="P131" s="437"/>
      <c r="Q131" s="387"/>
      <c r="R131" s="343"/>
      <c r="Z131" s="393"/>
      <c r="AA131" s="393"/>
      <c r="AB131" s="393"/>
      <c r="AC131" s="393"/>
      <c r="AD131" s="393"/>
      <c r="AE131" s="393"/>
      <c r="AF131" s="393"/>
      <c r="AG131" s="393"/>
      <c r="AH131" s="393"/>
    </row>
    <row r="132" spans="1:34" s="40" customFormat="1" ht="14.25">
      <c r="A132" s="424"/>
      <c r="B132" s="413"/>
      <c r="C132" s="413"/>
      <c r="D132" s="414"/>
      <c r="E132" s="415"/>
      <c r="F132" s="415"/>
      <c r="G132" s="409"/>
      <c r="H132" s="409"/>
      <c r="I132" s="409"/>
      <c r="J132" s="376"/>
      <c r="K132" s="376"/>
      <c r="L132" s="432"/>
      <c r="M132" s="376"/>
      <c r="N132" s="376"/>
      <c r="O132" s="404"/>
      <c r="P132" s="437"/>
      <c r="Q132" s="387"/>
      <c r="R132" s="343"/>
      <c r="Z132" s="393"/>
      <c r="AA132" s="393"/>
      <c r="AB132" s="393"/>
      <c r="AC132" s="393"/>
      <c r="AD132" s="393"/>
      <c r="AE132" s="393"/>
      <c r="AF132" s="393"/>
      <c r="AG132" s="393"/>
      <c r="AH132" s="393"/>
    </row>
    <row r="133" spans="1:34" s="40" customFormat="1" ht="14.25">
      <c r="A133" s="36"/>
      <c r="B133" s="425"/>
      <c r="C133" s="425"/>
      <c r="D133" s="426"/>
      <c r="E133" s="427"/>
      <c r="F133" s="427"/>
      <c r="G133" s="428"/>
      <c r="H133" s="428"/>
      <c r="I133" s="427"/>
      <c r="J133" s="423"/>
      <c r="K133" s="423"/>
      <c r="L133" s="423"/>
      <c r="M133" s="423"/>
      <c r="N133" s="423"/>
      <c r="O133" s="423"/>
      <c r="P133" s="423"/>
      <c r="Q133" s="387"/>
      <c r="R133" s="343"/>
      <c r="Z133" s="393"/>
      <c r="AA133" s="393"/>
      <c r="AB133" s="393"/>
      <c r="AC133" s="393"/>
      <c r="AD133" s="393"/>
      <c r="AE133" s="393"/>
      <c r="AF133" s="393"/>
      <c r="AG133" s="393"/>
      <c r="AH133" s="393"/>
    </row>
    <row r="134" spans="1:34" s="40" customFormat="1" ht="14.25">
      <c r="A134" s="36"/>
      <c r="B134" s="425"/>
      <c r="C134" s="425"/>
      <c r="D134" s="426"/>
      <c r="E134" s="427"/>
      <c r="F134" s="427"/>
      <c r="G134" s="428"/>
      <c r="H134" s="428"/>
      <c r="I134" s="427"/>
      <c r="J134" s="423"/>
      <c r="K134" s="423"/>
      <c r="L134" s="423"/>
      <c r="M134" s="423"/>
      <c r="N134" s="423"/>
      <c r="O134" s="423"/>
      <c r="P134" s="423"/>
      <c r="Q134" s="387"/>
      <c r="R134" s="343"/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s="40" customFormat="1" ht="14.25">
      <c r="A135" s="36"/>
      <c r="B135" s="425"/>
      <c r="C135" s="425"/>
      <c r="D135" s="426"/>
      <c r="E135" s="427"/>
      <c r="F135" s="427"/>
      <c r="G135" s="428"/>
      <c r="H135" s="428"/>
      <c r="I135" s="427"/>
      <c r="J135" s="423"/>
      <c r="K135" s="423"/>
      <c r="L135" s="423"/>
      <c r="M135" s="423"/>
      <c r="N135" s="423"/>
      <c r="O135" s="429"/>
      <c r="P135" s="423"/>
      <c r="Q135" s="387"/>
      <c r="R135" s="343"/>
      <c r="Z135" s="393"/>
      <c r="AA135" s="393"/>
      <c r="AB135" s="393"/>
      <c r="AC135" s="393"/>
      <c r="AD135" s="393"/>
      <c r="AE135" s="393"/>
      <c r="AF135" s="393"/>
      <c r="AG135" s="393"/>
      <c r="AH135" s="393"/>
    </row>
    <row r="136" spans="1:34" s="40" customFormat="1" ht="14.25">
      <c r="A136" s="377"/>
      <c r="B136" s="378"/>
      <c r="C136" s="378"/>
      <c r="D136" s="379"/>
      <c r="E136" s="377"/>
      <c r="F136" s="394"/>
      <c r="G136" s="377"/>
      <c r="H136" s="377"/>
      <c r="I136" s="377"/>
      <c r="J136" s="378"/>
      <c r="K136" s="395"/>
      <c r="L136" s="377"/>
      <c r="M136" s="377"/>
      <c r="N136" s="377"/>
      <c r="O136" s="396"/>
      <c r="P136" s="387"/>
      <c r="Q136" s="387"/>
      <c r="R136" s="343"/>
      <c r="Z136" s="393"/>
      <c r="AA136" s="393"/>
      <c r="AB136" s="393"/>
      <c r="AC136" s="393"/>
      <c r="AD136" s="393"/>
      <c r="AE136" s="393"/>
      <c r="AF136" s="393"/>
      <c r="AG136" s="393"/>
      <c r="AH136" s="393"/>
    </row>
    <row r="137" spans="1:34" ht="15">
      <c r="A137" s="99" t="s">
        <v>618</v>
      </c>
      <c r="B137" s="100"/>
      <c r="C137" s="100"/>
      <c r="D137" s="101"/>
      <c r="E137" s="34"/>
      <c r="F137" s="32"/>
      <c r="G137" s="32"/>
      <c r="H137" s="73"/>
      <c r="I137" s="119"/>
      <c r="J137" s="120"/>
      <c r="K137" s="17"/>
      <c r="L137" s="17"/>
      <c r="M137" s="17"/>
      <c r="N137" s="11"/>
      <c r="O137" s="53"/>
      <c r="Q137" s="95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4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591</v>
      </c>
      <c r="H138" s="21" t="s">
        <v>592</v>
      </c>
      <c r="I138" s="21" t="s">
        <v>593</v>
      </c>
      <c r="J138" s="20" t="s">
        <v>594</v>
      </c>
      <c r="K138" s="62" t="s">
        <v>610</v>
      </c>
      <c r="L138" s="420" t="s">
        <v>3630</v>
      </c>
      <c r="M138" s="63" t="s">
        <v>3629</v>
      </c>
      <c r="N138" s="21" t="s">
        <v>597</v>
      </c>
      <c r="O138" s="78" t="s">
        <v>598</v>
      </c>
      <c r="P138" s="97"/>
      <c r="Q138" s="11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 s="393" customFormat="1" ht="14.25">
      <c r="A139" s="558">
        <v>1</v>
      </c>
      <c r="B139" s="559">
        <v>44173</v>
      </c>
      <c r="C139" s="560"/>
      <c r="D139" s="561" t="s">
        <v>3705</v>
      </c>
      <c r="E139" s="562" t="s">
        <v>600</v>
      </c>
      <c r="F139" s="582">
        <v>1570</v>
      </c>
      <c r="G139" s="563">
        <v>1415</v>
      </c>
      <c r="H139" s="582">
        <v>1712.5</v>
      </c>
      <c r="I139" s="564">
        <v>1900</v>
      </c>
      <c r="J139" s="565" t="s">
        <v>3757</v>
      </c>
      <c r="K139" s="565">
        <f t="shared" ref="K139" si="146">H139-F139</f>
        <v>142.5</v>
      </c>
      <c r="L139" s="566">
        <f t="shared" ref="L139" si="147">(F139*-0.8)/100</f>
        <v>-12.56</v>
      </c>
      <c r="M139" s="567">
        <f t="shared" ref="M139" si="148">(K139+L139)/F139</f>
        <v>8.2764331210191083E-2</v>
      </c>
      <c r="N139" s="568" t="s">
        <v>599</v>
      </c>
      <c r="O139" s="581">
        <v>44181</v>
      </c>
      <c r="P139" s="98"/>
      <c r="Q139" s="444"/>
      <c r="R139" s="553" t="s">
        <v>602</v>
      </c>
      <c r="S139" s="438"/>
      <c r="T139" s="438"/>
      <c r="U139" s="438"/>
      <c r="V139" s="438"/>
      <c r="W139" s="438"/>
      <c r="X139" s="438"/>
      <c r="Y139" s="438"/>
      <c r="Z139" s="438"/>
    </row>
    <row r="140" spans="1:34" s="393" customFormat="1" ht="14.25">
      <c r="A140" s="508">
        <v>2</v>
      </c>
      <c r="B140" s="509">
        <v>44173</v>
      </c>
      <c r="C140" s="613"/>
      <c r="D140" s="614" t="s">
        <v>440</v>
      </c>
      <c r="E140" s="512" t="s">
        <v>600</v>
      </c>
      <c r="F140" s="494">
        <v>301</v>
      </c>
      <c r="G140" s="615">
        <v>265</v>
      </c>
      <c r="H140" s="494">
        <v>329</v>
      </c>
      <c r="I140" s="513" t="s">
        <v>3706</v>
      </c>
      <c r="J140" s="610" t="s">
        <v>3760</v>
      </c>
      <c r="K140" s="610">
        <f t="shared" ref="K140" si="149">H140-F140</f>
        <v>28</v>
      </c>
      <c r="L140" s="476">
        <f t="shared" ref="L140" si="150">(F140*-0.8)/100</f>
        <v>-2.4079999999999999</v>
      </c>
      <c r="M140" s="477">
        <f t="shared" ref="M140" si="151">(K140+L140)/F140</f>
        <v>8.502325581395348E-2</v>
      </c>
      <c r="N140" s="496" t="s">
        <v>599</v>
      </c>
      <c r="O140" s="478">
        <v>44183</v>
      </c>
      <c r="P140" s="98"/>
      <c r="Q140" s="444"/>
      <c r="R140" s="553" t="s">
        <v>602</v>
      </c>
      <c r="S140" s="438"/>
      <c r="T140" s="438"/>
      <c r="U140" s="438"/>
      <c r="V140" s="438"/>
      <c r="W140" s="438"/>
      <c r="X140" s="438"/>
      <c r="Y140" s="438"/>
      <c r="Z140" s="438"/>
    </row>
    <row r="141" spans="1:34" s="8" customFormat="1">
      <c r="A141" s="388"/>
      <c r="B141" s="389"/>
      <c r="C141" s="390"/>
      <c r="D141" s="391"/>
      <c r="E141" s="424"/>
      <c r="F141" s="424"/>
      <c r="G141" s="551"/>
      <c r="H141" s="551"/>
      <c r="I141" s="424"/>
      <c r="J141" s="552"/>
      <c r="K141" s="547"/>
      <c r="L141" s="548"/>
      <c r="M141" s="549"/>
      <c r="N141" s="550"/>
      <c r="O141" s="392"/>
      <c r="P141" s="123"/>
      <c r="Q141"/>
      <c r="R141" s="94"/>
      <c r="T141" s="57"/>
      <c r="U141" s="57"/>
      <c r="V141" s="57"/>
      <c r="W141" s="57"/>
      <c r="X141" s="57"/>
      <c r="Y141" s="57"/>
      <c r="Z141" s="57"/>
    </row>
    <row r="142" spans="1:34">
      <c r="A142" s="23" t="s">
        <v>603</v>
      </c>
      <c r="B142" s="23"/>
      <c r="C142" s="23"/>
      <c r="D142" s="23"/>
      <c r="E142" s="5"/>
      <c r="F142" s="30" t="s">
        <v>605</v>
      </c>
      <c r="G142" s="82"/>
      <c r="H142" s="82"/>
      <c r="I142" s="38"/>
      <c r="J142" s="85"/>
      <c r="K142" s="83"/>
      <c r="L142" s="84"/>
      <c r="M142" s="85"/>
      <c r="N142" s="86"/>
      <c r="O142" s="124"/>
      <c r="P142" s="11"/>
      <c r="Q142" s="16"/>
      <c r="R142" s="96"/>
      <c r="S142" s="16"/>
      <c r="T142" s="16"/>
      <c r="U142" s="16"/>
      <c r="V142" s="16"/>
      <c r="W142" s="16"/>
      <c r="X142" s="16"/>
      <c r="Y142" s="16"/>
    </row>
    <row r="143" spans="1:34">
      <c r="A143" s="29" t="s">
        <v>604</v>
      </c>
      <c r="B143" s="23"/>
      <c r="C143" s="23"/>
      <c r="D143" s="23"/>
      <c r="E143" s="32"/>
      <c r="F143" s="30" t="s">
        <v>607</v>
      </c>
      <c r="G143" s="12"/>
      <c r="H143" s="12"/>
      <c r="I143" s="12"/>
      <c r="J143" s="53"/>
      <c r="K143" s="12"/>
      <c r="L143" s="12"/>
      <c r="M143" s="12"/>
      <c r="N143" s="11"/>
      <c r="O143" s="53"/>
      <c r="Q143" s="7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9"/>
      <c r="B144" s="23"/>
      <c r="C144" s="23"/>
      <c r="D144" s="23"/>
      <c r="E144" s="32"/>
      <c r="F144" s="30"/>
      <c r="G144" s="12"/>
      <c r="H144" s="12"/>
      <c r="I144" s="12"/>
      <c r="J144" s="53"/>
      <c r="K144" s="12"/>
      <c r="L144" s="12"/>
      <c r="M144" s="12"/>
      <c r="N144" s="11"/>
      <c r="O144" s="53"/>
      <c r="Q144" s="7"/>
      <c r="R144" s="82"/>
      <c r="S144" s="16"/>
      <c r="T144" s="16"/>
      <c r="U144" s="16"/>
      <c r="V144" s="16"/>
      <c r="W144" s="16"/>
      <c r="X144" s="16"/>
      <c r="Y144" s="16"/>
      <c r="Z144" s="16"/>
    </row>
    <row r="145" spans="1:29" ht="15">
      <c r="A145" s="11"/>
      <c r="B145" s="33" t="s">
        <v>3635</v>
      </c>
      <c r="C145" s="33"/>
      <c r="D145" s="33"/>
      <c r="E145" s="33"/>
      <c r="F145" s="34"/>
      <c r="G145" s="32"/>
      <c r="H145" s="32"/>
      <c r="I145" s="73"/>
      <c r="J145" s="74"/>
      <c r="K145" s="75"/>
      <c r="L145" s="419"/>
      <c r="M145" s="12"/>
      <c r="N145" s="11"/>
      <c r="O145" s="53"/>
      <c r="Q145" s="7"/>
      <c r="R145" s="82"/>
      <c r="S145" s="16"/>
      <c r="T145" s="16"/>
      <c r="U145" s="16"/>
      <c r="V145" s="16"/>
      <c r="W145" s="16"/>
      <c r="X145" s="16"/>
      <c r="Y145" s="16"/>
      <c r="Z145" s="16"/>
    </row>
    <row r="146" spans="1:29" ht="38.25">
      <c r="A146" s="20" t="s">
        <v>16</v>
      </c>
      <c r="B146" s="21" t="s">
        <v>575</v>
      </c>
      <c r="C146" s="21"/>
      <c r="D146" s="22" t="s">
        <v>588</v>
      </c>
      <c r="E146" s="21" t="s">
        <v>589</v>
      </c>
      <c r="F146" s="21" t="s">
        <v>590</v>
      </c>
      <c r="G146" s="21" t="s">
        <v>609</v>
      </c>
      <c r="H146" s="21" t="s">
        <v>592</v>
      </c>
      <c r="I146" s="21" t="s">
        <v>593</v>
      </c>
      <c r="J146" s="76" t="s">
        <v>594</v>
      </c>
      <c r="K146" s="62" t="s">
        <v>610</v>
      </c>
      <c r="L146" s="77" t="s">
        <v>611</v>
      </c>
      <c r="M146" s="21" t="s">
        <v>612</v>
      </c>
      <c r="N146" s="420" t="s">
        <v>3630</v>
      </c>
      <c r="O146" s="63" t="s">
        <v>3629</v>
      </c>
      <c r="P146" s="21" t="s">
        <v>597</v>
      </c>
      <c r="Q146" s="78" t="s">
        <v>598</v>
      </c>
      <c r="R146" s="82"/>
      <c r="S146" s="16"/>
      <c r="T146" s="16"/>
      <c r="U146" s="16"/>
      <c r="V146" s="16"/>
      <c r="W146" s="16"/>
      <c r="X146" s="16"/>
      <c r="Y146" s="16"/>
      <c r="Z146" s="16"/>
    </row>
    <row r="147" spans="1:29" ht="14.25">
      <c r="A147" s="382"/>
      <c r="B147" s="397"/>
      <c r="C147" s="401"/>
      <c r="D147" s="411"/>
      <c r="E147" s="402"/>
      <c r="F147" s="431"/>
      <c r="G147" s="409"/>
      <c r="H147" s="402"/>
      <c r="I147" s="399"/>
      <c r="J147" s="442"/>
      <c r="K147" s="442"/>
      <c r="L147" s="443"/>
      <c r="M147" s="441"/>
      <c r="N147" s="443"/>
      <c r="O147" s="430"/>
      <c r="P147" s="403"/>
      <c r="Q147" s="421"/>
      <c r="R147" s="439"/>
      <c r="S147" s="429"/>
      <c r="T147" s="16"/>
      <c r="U147" s="438"/>
      <c r="V147" s="438"/>
      <c r="W147" s="438"/>
      <c r="X147" s="438"/>
      <c r="Y147" s="438"/>
      <c r="Z147" s="438"/>
      <c r="AA147" s="393"/>
      <c r="AB147" s="393"/>
      <c r="AC147" s="393"/>
    </row>
    <row r="148" spans="1:29" ht="14.25">
      <c r="A148" s="382"/>
      <c r="B148" s="397"/>
      <c r="C148" s="401"/>
      <c r="D148" s="411"/>
      <c r="E148" s="402"/>
      <c r="F148" s="431"/>
      <c r="G148" s="409"/>
      <c r="H148" s="402"/>
      <c r="I148" s="399"/>
      <c r="J148" s="442"/>
      <c r="K148" s="442"/>
      <c r="L148" s="443"/>
      <c r="M148" s="441"/>
      <c r="N148" s="443"/>
      <c r="O148" s="430"/>
      <c r="P148" s="403"/>
      <c r="Q148" s="421"/>
      <c r="R148" s="439"/>
      <c r="S148" s="429"/>
      <c r="T148" s="16"/>
      <c r="U148" s="438"/>
      <c r="V148" s="438"/>
      <c r="W148" s="438"/>
      <c r="X148" s="438"/>
      <c r="Y148" s="438"/>
      <c r="Z148" s="438"/>
      <c r="AA148" s="393"/>
      <c r="AB148" s="393"/>
      <c r="AC148" s="393"/>
    </row>
    <row r="149" spans="1:29" s="393" customFormat="1" ht="14.25">
      <c r="A149" s="382"/>
      <c r="B149" s="397"/>
      <c r="C149" s="401"/>
      <c r="D149" s="411"/>
      <c r="E149" s="402"/>
      <c r="F149" s="431"/>
      <c r="G149" s="409"/>
      <c r="H149" s="402"/>
      <c r="I149" s="399"/>
      <c r="J149" s="442"/>
      <c r="K149" s="442"/>
      <c r="L149" s="443"/>
      <c r="M149" s="441"/>
      <c r="N149" s="443"/>
      <c r="O149" s="430"/>
      <c r="P149" s="403"/>
      <c r="Q149" s="421"/>
      <c r="R149" s="436"/>
      <c r="S149" s="438"/>
      <c r="T149" s="438"/>
      <c r="U149" s="438"/>
      <c r="V149" s="438"/>
      <c r="W149" s="438"/>
      <c r="X149" s="438"/>
      <c r="Y149" s="438"/>
      <c r="Z149" s="438"/>
    </row>
    <row r="150" spans="1:29" s="393" customFormat="1" ht="14.25">
      <c r="A150" s="382"/>
      <c r="B150" s="397"/>
      <c r="C150" s="401"/>
      <c r="D150" s="411"/>
      <c r="E150" s="402"/>
      <c r="F150" s="442"/>
      <c r="G150" s="415"/>
      <c r="H150" s="402"/>
      <c r="I150" s="399"/>
      <c r="J150" s="442"/>
      <c r="K150" s="442"/>
      <c r="L150" s="443"/>
      <c r="M150" s="441"/>
      <c r="N150" s="443"/>
      <c r="O150" s="430"/>
      <c r="P150" s="403"/>
      <c r="Q150" s="421"/>
      <c r="R150" s="436"/>
      <c r="S150" s="438"/>
      <c r="T150" s="438"/>
      <c r="U150" s="438"/>
      <c r="V150" s="438"/>
      <c r="W150" s="438"/>
      <c r="X150" s="438"/>
      <c r="Y150" s="438"/>
      <c r="Z150" s="438"/>
    </row>
    <row r="151" spans="1:29" s="393" customFormat="1" ht="14.25">
      <c r="A151" s="382"/>
      <c r="B151" s="397"/>
      <c r="C151" s="401"/>
      <c r="D151" s="411"/>
      <c r="E151" s="402"/>
      <c r="F151" s="442"/>
      <c r="G151" s="415"/>
      <c r="H151" s="402"/>
      <c r="I151" s="399"/>
      <c r="J151" s="442"/>
      <c r="K151" s="442"/>
      <c r="L151" s="443"/>
      <c r="M151" s="441"/>
      <c r="N151" s="443"/>
      <c r="O151" s="430"/>
      <c r="P151" s="403"/>
      <c r="Q151" s="421"/>
      <c r="R151" s="436"/>
      <c r="S151" s="438"/>
      <c r="T151" s="438"/>
      <c r="U151" s="438"/>
      <c r="V151" s="438"/>
      <c r="W151" s="438"/>
      <c r="X151" s="438"/>
      <c r="Y151" s="438"/>
      <c r="Z151" s="438"/>
    </row>
    <row r="152" spans="1:29" s="393" customFormat="1" ht="14.25">
      <c r="A152" s="382"/>
      <c r="B152" s="397"/>
      <c r="C152" s="401"/>
      <c r="D152" s="411"/>
      <c r="E152" s="402"/>
      <c r="F152" s="431"/>
      <c r="G152" s="409"/>
      <c r="H152" s="402"/>
      <c r="I152" s="399"/>
      <c r="J152" s="442"/>
      <c r="K152" s="433"/>
      <c r="L152" s="443"/>
      <c r="M152" s="441"/>
      <c r="N152" s="443"/>
      <c r="O152" s="430"/>
      <c r="P152" s="435"/>
      <c r="Q152" s="421"/>
      <c r="R152" s="436"/>
      <c r="S152" s="438"/>
      <c r="T152" s="438"/>
      <c r="U152" s="438"/>
      <c r="V152" s="438"/>
      <c r="W152" s="438"/>
      <c r="X152" s="438"/>
      <c r="Y152" s="438"/>
      <c r="Z152" s="438"/>
    </row>
    <row r="153" spans="1:29" s="393" customFormat="1" ht="14.25">
      <c r="A153" s="382"/>
      <c r="B153" s="397"/>
      <c r="C153" s="401"/>
      <c r="D153" s="411"/>
      <c r="E153" s="402"/>
      <c r="F153" s="431"/>
      <c r="G153" s="409"/>
      <c r="H153" s="402"/>
      <c r="I153" s="399"/>
      <c r="J153" s="433"/>
      <c r="K153" s="433"/>
      <c r="L153" s="433"/>
      <c r="M153" s="433"/>
      <c r="N153" s="434"/>
      <c r="O153" s="445"/>
      <c r="P153" s="435"/>
      <c r="Q153" s="421"/>
      <c r="R153" s="436"/>
      <c r="S153" s="438"/>
      <c r="T153" s="438"/>
      <c r="U153" s="438"/>
      <c r="V153" s="438"/>
      <c r="W153" s="438"/>
      <c r="X153" s="438"/>
      <c r="Y153" s="438"/>
      <c r="Z153" s="438"/>
    </row>
    <row r="154" spans="1:29" s="393" customFormat="1" ht="14.25">
      <c r="A154" s="382"/>
      <c r="B154" s="397"/>
      <c r="C154" s="401"/>
      <c r="D154" s="411"/>
      <c r="E154" s="402"/>
      <c r="F154" s="442"/>
      <c r="G154" s="415"/>
      <c r="H154" s="402"/>
      <c r="I154" s="399"/>
      <c r="J154" s="442"/>
      <c r="K154" s="442"/>
      <c r="L154" s="443"/>
      <c r="M154" s="441"/>
      <c r="N154" s="443"/>
      <c r="O154" s="430"/>
      <c r="P154" s="403"/>
      <c r="Q154" s="421"/>
      <c r="R154" s="439"/>
      <c r="S154" s="429"/>
      <c r="T154" s="438"/>
      <c r="U154" s="438"/>
      <c r="V154" s="438"/>
      <c r="W154" s="438"/>
      <c r="X154" s="438"/>
      <c r="Y154" s="438"/>
      <c r="Z154" s="438"/>
    </row>
    <row r="155" spans="1:29" s="393" customFormat="1" ht="14.25">
      <c r="A155" s="382"/>
      <c r="B155" s="397"/>
      <c r="C155" s="401"/>
      <c r="D155" s="411"/>
      <c r="E155" s="402"/>
      <c r="F155" s="431"/>
      <c r="G155" s="409"/>
      <c r="H155" s="402"/>
      <c r="I155" s="399"/>
      <c r="J155" s="376"/>
      <c r="K155" s="376"/>
      <c r="L155" s="376"/>
      <c r="M155" s="376"/>
      <c r="N155" s="432"/>
      <c r="O155" s="430"/>
      <c r="P155" s="404"/>
      <c r="Q155" s="421"/>
      <c r="R155" s="439"/>
      <c r="S155" s="429"/>
      <c r="T155" s="438"/>
      <c r="U155" s="438"/>
      <c r="V155" s="438"/>
      <c r="W155" s="438"/>
      <c r="X155" s="438"/>
      <c r="Y155" s="438"/>
      <c r="Z155" s="438"/>
    </row>
    <row r="156" spans="1:29">
      <c r="A156" s="29"/>
      <c r="B156" s="23"/>
      <c r="C156" s="23"/>
      <c r="D156" s="23"/>
      <c r="E156" s="32"/>
      <c r="F156" s="30"/>
      <c r="G156" s="12"/>
      <c r="H156" s="12"/>
      <c r="I156" s="12"/>
      <c r="J156" s="53"/>
      <c r="K156" s="12"/>
      <c r="L156" s="12"/>
      <c r="M156" s="12"/>
      <c r="N156" s="11"/>
      <c r="O156" s="53"/>
      <c r="P156" s="7"/>
      <c r="Q156" s="11"/>
      <c r="R156" s="141"/>
      <c r="S156" s="16"/>
      <c r="T156" s="16"/>
      <c r="U156" s="16"/>
      <c r="V156" s="16"/>
      <c r="W156" s="16"/>
      <c r="X156" s="16"/>
      <c r="Y156" s="16"/>
      <c r="Z156" s="16"/>
    </row>
    <row r="157" spans="1:29">
      <c r="A157" s="29"/>
      <c r="B157" s="23"/>
      <c r="C157" s="23"/>
      <c r="D157" s="23"/>
      <c r="E157" s="32"/>
      <c r="F157" s="30"/>
      <c r="G157" s="41"/>
      <c r="H157" s="42"/>
      <c r="I157" s="82"/>
      <c r="J157" s="17"/>
      <c r="K157" s="83"/>
      <c r="L157" s="84"/>
      <c r="M157" s="85"/>
      <c r="N157" s="86"/>
      <c r="O157" s="87"/>
      <c r="P157" s="11"/>
      <c r="Q157" s="16"/>
      <c r="R157" s="141"/>
      <c r="S157" s="16"/>
      <c r="T157" s="16"/>
      <c r="U157" s="16"/>
      <c r="V157" s="16"/>
      <c r="W157" s="16"/>
      <c r="X157" s="16"/>
      <c r="Y157" s="16"/>
      <c r="Z157" s="16"/>
    </row>
    <row r="158" spans="1:29">
      <c r="A158" s="37"/>
      <c r="B158" s="45"/>
      <c r="C158" s="102"/>
      <c r="D158" s="6"/>
      <c r="E158" s="38"/>
      <c r="F158" s="82"/>
      <c r="G158" s="41"/>
      <c r="H158" s="42"/>
      <c r="I158" s="82"/>
      <c r="J158" s="17"/>
      <c r="K158" s="83"/>
      <c r="L158" s="84"/>
      <c r="M158" s="85"/>
      <c r="N158" s="86"/>
      <c r="O158" s="87"/>
      <c r="P158" s="11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9" ht="15">
      <c r="A159" s="5"/>
      <c r="B159" s="103" t="s">
        <v>619</v>
      </c>
      <c r="C159" s="103"/>
      <c r="D159" s="103"/>
      <c r="E159" s="103"/>
      <c r="F159" s="17"/>
      <c r="G159" s="17"/>
      <c r="H159" s="104"/>
      <c r="I159" s="17"/>
      <c r="J159" s="74"/>
      <c r="K159" s="75"/>
      <c r="L159" s="17"/>
      <c r="M159" s="17"/>
      <c r="N159" s="16"/>
      <c r="O159" s="98"/>
      <c r="P159" s="11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9" ht="38.25">
      <c r="A160" s="20" t="s">
        <v>16</v>
      </c>
      <c r="B160" s="21" t="s">
        <v>575</v>
      </c>
      <c r="C160" s="21"/>
      <c r="D160" s="22" t="s">
        <v>588</v>
      </c>
      <c r="E160" s="21" t="s">
        <v>589</v>
      </c>
      <c r="F160" s="21" t="s">
        <v>590</v>
      </c>
      <c r="G160" s="21" t="s">
        <v>620</v>
      </c>
      <c r="H160" s="21" t="s">
        <v>621</v>
      </c>
      <c r="I160" s="21" t="s">
        <v>593</v>
      </c>
      <c r="J160" s="61" t="s">
        <v>594</v>
      </c>
      <c r="K160" s="21" t="s">
        <v>595</v>
      </c>
      <c r="L160" s="21" t="s">
        <v>596</v>
      </c>
      <c r="M160" s="21" t="s">
        <v>597</v>
      </c>
      <c r="N160" s="22" t="s">
        <v>598</v>
      </c>
      <c r="O160" s="98"/>
      <c r="P160" s="11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1</v>
      </c>
      <c r="B161" s="105">
        <v>41579</v>
      </c>
      <c r="C161" s="105"/>
      <c r="D161" s="106" t="s">
        <v>622</v>
      </c>
      <c r="E161" s="107" t="s">
        <v>623</v>
      </c>
      <c r="F161" s="108">
        <v>82</v>
      </c>
      <c r="G161" s="107" t="s">
        <v>624</v>
      </c>
      <c r="H161" s="107">
        <v>100</v>
      </c>
      <c r="I161" s="125">
        <v>100</v>
      </c>
      <c r="J161" s="126" t="s">
        <v>625</v>
      </c>
      <c r="K161" s="127">
        <f t="shared" ref="K161:K192" si="152">H161-F161</f>
        <v>18</v>
      </c>
      <c r="L161" s="128">
        <f t="shared" ref="L161:L192" si="153">K161/F161</f>
        <v>0.21951219512195122</v>
      </c>
      <c r="M161" s="129" t="s">
        <v>599</v>
      </c>
      <c r="N161" s="130">
        <v>42657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2</v>
      </c>
      <c r="B162" s="105">
        <v>41794</v>
      </c>
      <c r="C162" s="105"/>
      <c r="D162" s="106" t="s">
        <v>626</v>
      </c>
      <c r="E162" s="107" t="s">
        <v>600</v>
      </c>
      <c r="F162" s="108">
        <v>257</v>
      </c>
      <c r="G162" s="107" t="s">
        <v>624</v>
      </c>
      <c r="H162" s="107">
        <v>300</v>
      </c>
      <c r="I162" s="125">
        <v>300</v>
      </c>
      <c r="J162" s="126" t="s">
        <v>625</v>
      </c>
      <c r="K162" s="127">
        <f t="shared" si="152"/>
        <v>43</v>
      </c>
      <c r="L162" s="128">
        <f t="shared" si="153"/>
        <v>0.16731517509727625</v>
      </c>
      <c r="M162" s="129" t="s">
        <v>599</v>
      </c>
      <c r="N162" s="130">
        <v>41822</v>
      </c>
      <c r="O162" s="53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3</v>
      </c>
      <c r="B163" s="105">
        <v>41828</v>
      </c>
      <c r="C163" s="105"/>
      <c r="D163" s="106" t="s">
        <v>627</v>
      </c>
      <c r="E163" s="107" t="s">
        <v>600</v>
      </c>
      <c r="F163" s="108">
        <v>393</v>
      </c>
      <c r="G163" s="107" t="s">
        <v>624</v>
      </c>
      <c r="H163" s="107">
        <v>468</v>
      </c>
      <c r="I163" s="125">
        <v>468</v>
      </c>
      <c r="J163" s="126" t="s">
        <v>625</v>
      </c>
      <c r="K163" s="127">
        <f t="shared" si="152"/>
        <v>75</v>
      </c>
      <c r="L163" s="128">
        <f t="shared" si="153"/>
        <v>0.19083969465648856</v>
      </c>
      <c r="M163" s="129" t="s">
        <v>599</v>
      </c>
      <c r="N163" s="130">
        <v>41863</v>
      </c>
      <c r="O163" s="53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4</v>
      </c>
      <c r="B164" s="105">
        <v>41857</v>
      </c>
      <c r="C164" s="105"/>
      <c r="D164" s="106" t="s">
        <v>628</v>
      </c>
      <c r="E164" s="107" t="s">
        <v>600</v>
      </c>
      <c r="F164" s="108">
        <v>205</v>
      </c>
      <c r="G164" s="107" t="s">
        <v>624</v>
      </c>
      <c r="H164" s="107">
        <v>275</v>
      </c>
      <c r="I164" s="125">
        <v>250</v>
      </c>
      <c r="J164" s="126" t="s">
        <v>625</v>
      </c>
      <c r="K164" s="127">
        <f t="shared" si="152"/>
        <v>70</v>
      </c>
      <c r="L164" s="128">
        <f t="shared" si="153"/>
        <v>0.34146341463414637</v>
      </c>
      <c r="M164" s="129" t="s">
        <v>599</v>
      </c>
      <c r="N164" s="130">
        <v>41962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5</v>
      </c>
      <c r="B165" s="105">
        <v>41886</v>
      </c>
      <c r="C165" s="105"/>
      <c r="D165" s="106" t="s">
        <v>629</v>
      </c>
      <c r="E165" s="107" t="s">
        <v>600</v>
      </c>
      <c r="F165" s="108">
        <v>162</v>
      </c>
      <c r="G165" s="107" t="s">
        <v>624</v>
      </c>
      <c r="H165" s="107">
        <v>190</v>
      </c>
      <c r="I165" s="125">
        <v>190</v>
      </c>
      <c r="J165" s="126" t="s">
        <v>625</v>
      </c>
      <c r="K165" s="127">
        <f t="shared" si="152"/>
        <v>28</v>
      </c>
      <c r="L165" s="128">
        <f t="shared" si="153"/>
        <v>0.1728395061728395</v>
      </c>
      <c r="M165" s="129" t="s">
        <v>599</v>
      </c>
      <c r="N165" s="130">
        <v>42006</v>
      </c>
      <c r="O165" s="53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6</v>
      </c>
      <c r="B166" s="105">
        <v>41886</v>
      </c>
      <c r="C166" s="105"/>
      <c r="D166" s="106" t="s">
        <v>630</v>
      </c>
      <c r="E166" s="107" t="s">
        <v>600</v>
      </c>
      <c r="F166" s="108">
        <v>75</v>
      </c>
      <c r="G166" s="107" t="s">
        <v>624</v>
      </c>
      <c r="H166" s="107">
        <v>91.5</v>
      </c>
      <c r="I166" s="125" t="s">
        <v>631</v>
      </c>
      <c r="J166" s="126" t="s">
        <v>632</v>
      </c>
      <c r="K166" s="127">
        <f t="shared" si="152"/>
        <v>16.5</v>
      </c>
      <c r="L166" s="128">
        <f t="shared" si="153"/>
        <v>0.22</v>
      </c>
      <c r="M166" s="129" t="s">
        <v>599</v>
      </c>
      <c r="N166" s="130">
        <v>41954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7</v>
      </c>
      <c r="B167" s="105">
        <v>41913</v>
      </c>
      <c r="C167" s="105"/>
      <c r="D167" s="106" t="s">
        <v>633</v>
      </c>
      <c r="E167" s="107" t="s">
        <v>600</v>
      </c>
      <c r="F167" s="108">
        <v>850</v>
      </c>
      <c r="G167" s="107" t="s">
        <v>624</v>
      </c>
      <c r="H167" s="107">
        <v>982.5</v>
      </c>
      <c r="I167" s="125">
        <v>1050</v>
      </c>
      <c r="J167" s="126" t="s">
        <v>634</v>
      </c>
      <c r="K167" s="127">
        <f t="shared" si="152"/>
        <v>132.5</v>
      </c>
      <c r="L167" s="128">
        <f t="shared" si="153"/>
        <v>0.15588235294117647</v>
      </c>
      <c r="M167" s="129" t="s">
        <v>599</v>
      </c>
      <c r="N167" s="130">
        <v>42039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8</v>
      </c>
      <c r="B168" s="105">
        <v>41913</v>
      </c>
      <c r="C168" s="105"/>
      <c r="D168" s="106" t="s">
        <v>635</v>
      </c>
      <c r="E168" s="107" t="s">
        <v>600</v>
      </c>
      <c r="F168" s="108">
        <v>475</v>
      </c>
      <c r="G168" s="107" t="s">
        <v>624</v>
      </c>
      <c r="H168" s="107">
        <v>515</v>
      </c>
      <c r="I168" s="125">
        <v>600</v>
      </c>
      <c r="J168" s="126" t="s">
        <v>636</v>
      </c>
      <c r="K168" s="127">
        <f t="shared" si="152"/>
        <v>40</v>
      </c>
      <c r="L168" s="128">
        <f t="shared" si="153"/>
        <v>8.4210526315789472E-2</v>
      </c>
      <c r="M168" s="129" t="s">
        <v>599</v>
      </c>
      <c r="N168" s="130">
        <v>41939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9</v>
      </c>
      <c r="B169" s="105">
        <v>41913</v>
      </c>
      <c r="C169" s="105"/>
      <c r="D169" s="106" t="s">
        <v>637</v>
      </c>
      <c r="E169" s="107" t="s">
        <v>600</v>
      </c>
      <c r="F169" s="108">
        <v>86</v>
      </c>
      <c r="G169" s="107" t="s">
        <v>624</v>
      </c>
      <c r="H169" s="107">
        <v>99</v>
      </c>
      <c r="I169" s="125">
        <v>140</v>
      </c>
      <c r="J169" s="126" t="s">
        <v>638</v>
      </c>
      <c r="K169" s="127">
        <f t="shared" si="152"/>
        <v>13</v>
      </c>
      <c r="L169" s="128">
        <f t="shared" si="153"/>
        <v>0.15116279069767441</v>
      </c>
      <c r="M169" s="129" t="s">
        <v>599</v>
      </c>
      <c r="N169" s="130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10</v>
      </c>
      <c r="B170" s="105">
        <v>41926</v>
      </c>
      <c r="C170" s="105"/>
      <c r="D170" s="106" t="s">
        <v>639</v>
      </c>
      <c r="E170" s="107" t="s">
        <v>600</v>
      </c>
      <c r="F170" s="108">
        <v>496.6</v>
      </c>
      <c r="G170" s="107" t="s">
        <v>624</v>
      </c>
      <c r="H170" s="107">
        <v>621</v>
      </c>
      <c r="I170" s="125">
        <v>580</v>
      </c>
      <c r="J170" s="126" t="s">
        <v>625</v>
      </c>
      <c r="K170" s="127">
        <f t="shared" si="152"/>
        <v>124.39999999999998</v>
      </c>
      <c r="L170" s="128">
        <f t="shared" si="153"/>
        <v>0.25050342327829234</v>
      </c>
      <c r="M170" s="129" t="s">
        <v>599</v>
      </c>
      <c r="N170" s="130">
        <v>42605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11</v>
      </c>
      <c r="B171" s="105">
        <v>41926</v>
      </c>
      <c r="C171" s="105"/>
      <c r="D171" s="106" t="s">
        <v>640</v>
      </c>
      <c r="E171" s="107" t="s">
        <v>600</v>
      </c>
      <c r="F171" s="108">
        <v>2481.9</v>
      </c>
      <c r="G171" s="107" t="s">
        <v>624</v>
      </c>
      <c r="H171" s="107">
        <v>2840</v>
      </c>
      <c r="I171" s="125">
        <v>2870</v>
      </c>
      <c r="J171" s="126" t="s">
        <v>641</v>
      </c>
      <c r="K171" s="127">
        <f t="shared" si="152"/>
        <v>358.09999999999991</v>
      </c>
      <c r="L171" s="128">
        <f t="shared" si="153"/>
        <v>0.14428462065353154</v>
      </c>
      <c r="M171" s="129" t="s">
        <v>599</v>
      </c>
      <c r="N171" s="130">
        <v>42017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12</v>
      </c>
      <c r="B172" s="105">
        <v>41928</v>
      </c>
      <c r="C172" s="105"/>
      <c r="D172" s="106" t="s">
        <v>642</v>
      </c>
      <c r="E172" s="107" t="s">
        <v>600</v>
      </c>
      <c r="F172" s="108">
        <v>84.5</v>
      </c>
      <c r="G172" s="107" t="s">
        <v>624</v>
      </c>
      <c r="H172" s="107">
        <v>93</v>
      </c>
      <c r="I172" s="125">
        <v>110</v>
      </c>
      <c r="J172" s="126" t="s">
        <v>643</v>
      </c>
      <c r="K172" s="127">
        <f t="shared" si="152"/>
        <v>8.5</v>
      </c>
      <c r="L172" s="128">
        <f t="shared" si="153"/>
        <v>0.10059171597633136</v>
      </c>
      <c r="M172" s="129" t="s">
        <v>599</v>
      </c>
      <c r="N172" s="130">
        <v>41939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13</v>
      </c>
      <c r="B173" s="105">
        <v>41928</v>
      </c>
      <c r="C173" s="105"/>
      <c r="D173" s="106" t="s">
        <v>644</v>
      </c>
      <c r="E173" s="107" t="s">
        <v>600</v>
      </c>
      <c r="F173" s="108">
        <v>401</v>
      </c>
      <c r="G173" s="107" t="s">
        <v>624</v>
      </c>
      <c r="H173" s="107">
        <v>428</v>
      </c>
      <c r="I173" s="125">
        <v>450</v>
      </c>
      <c r="J173" s="126" t="s">
        <v>645</v>
      </c>
      <c r="K173" s="127">
        <f t="shared" si="152"/>
        <v>27</v>
      </c>
      <c r="L173" s="128">
        <f t="shared" si="153"/>
        <v>6.7331670822942641E-2</v>
      </c>
      <c r="M173" s="129" t="s">
        <v>599</v>
      </c>
      <c r="N173" s="130">
        <v>42020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14</v>
      </c>
      <c r="B174" s="105">
        <v>41928</v>
      </c>
      <c r="C174" s="105"/>
      <c r="D174" s="106" t="s">
        <v>646</v>
      </c>
      <c r="E174" s="107" t="s">
        <v>600</v>
      </c>
      <c r="F174" s="108">
        <v>101</v>
      </c>
      <c r="G174" s="107" t="s">
        <v>624</v>
      </c>
      <c r="H174" s="107">
        <v>112</v>
      </c>
      <c r="I174" s="125">
        <v>120</v>
      </c>
      <c r="J174" s="126" t="s">
        <v>647</v>
      </c>
      <c r="K174" s="127">
        <f t="shared" si="152"/>
        <v>11</v>
      </c>
      <c r="L174" s="128">
        <f t="shared" si="153"/>
        <v>0.10891089108910891</v>
      </c>
      <c r="M174" s="129" t="s">
        <v>599</v>
      </c>
      <c r="N174" s="130">
        <v>41939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15</v>
      </c>
      <c r="B175" s="105">
        <v>41954</v>
      </c>
      <c r="C175" s="105"/>
      <c r="D175" s="106" t="s">
        <v>648</v>
      </c>
      <c r="E175" s="107" t="s">
        <v>600</v>
      </c>
      <c r="F175" s="108">
        <v>59</v>
      </c>
      <c r="G175" s="107" t="s">
        <v>624</v>
      </c>
      <c r="H175" s="107">
        <v>76</v>
      </c>
      <c r="I175" s="125">
        <v>76</v>
      </c>
      <c r="J175" s="126" t="s">
        <v>625</v>
      </c>
      <c r="K175" s="127">
        <f t="shared" si="152"/>
        <v>17</v>
      </c>
      <c r="L175" s="128">
        <f t="shared" si="153"/>
        <v>0.28813559322033899</v>
      </c>
      <c r="M175" s="129" t="s">
        <v>599</v>
      </c>
      <c r="N175" s="130">
        <v>43032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16</v>
      </c>
      <c r="B176" s="105">
        <v>41954</v>
      </c>
      <c r="C176" s="105"/>
      <c r="D176" s="106" t="s">
        <v>637</v>
      </c>
      <c r="E176" s="107" t="s">
        <v>600</v>
      </c>
      <c r="F176" s="108">
        <v>99</v>
      </c>
      <c r="G176" s="107" t="s">
        <v>624</v>
      </c>
      <c r="H176" s="107">
        <v>120</v>
      </c>
      <c r="I176" s="125">
        <v>120</v>
      </c>
      <c r="J176" s="126" t="s">
        <v>649</v>
      </c>
      <c r="K176" s="127">
        <f t="shared" si="152"/>
        <v>21</v>
      </c>
      <c r="L176" s="128">
        <f t="shared" si="153"/>
        <v>0.21212121212121213</v>
      </c>
      <c r="M176" s="129" t="s">
        <v>599</v>
      </c>
      <c r="N176" s="130">
        <v>41960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17</v>
      </c>
      <c r="B177" s="105">
        <v>41956</v>
      </c>
      <c r="C177" s="105"/>
      <c r="D177" s="106" t="s">
        <v>650</v>
      </c>
      <c r="E177" s="107" t="s">
        <v>600</v>
      </c>
      <c r="F177" s="108">
        <v>22</v>
      </c>
      <c r="G177" s="107" t="s">
        <v>624</v>
      </c>
      <c r="H177" s="107">
        <v>33.549999999999997</v>
      </c>
      <c r="I177" s="125">
        <v>32</v>
      </c>
      <c r="J177" s="126" t="s">
        <v>651</v>
      </c>
      <c r="K177" s="127">
        <f t="shared" si="152"/>
        <v>11.549999999999997</v>
      </c>
      <c r="L177" s="128">
        <f t="shared" si="153"/>
        <v>0.52499999999999991</v>
      </c>
      <c r="M177" s="129" t="s">
        <v>599</v>
      </c>
      <c r="N177" s="130">
        <v>42188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18</v>
      </c>
      <c r="B178" s="105">
        <v>41976</v>
      </c>
      <c r="C178" s="105"/>
      <c r="D178" s="106" t="s">
        <v>652</v>
      </c>
      <c r="E178" s="107" t="s">
        <v>600</v>
      </c>
      <c r="F178" s="108">
        <v>440</v>
      </c>
      <c r="G178" s="107" t="s">
        <v>624</v>
      </c>
      <c r="H178" s="107">
        <v>520</v>
      </c>
      <c r="I178" s="125">
        <v>520</v>
      </c>
      <c r="J178" s="126" t="s">
        <v>653</v>
      </c>
      <c r="K178" s="127">
        <f t="shared" si="152"/>
        <v>80</v>
      </c>
      <c r="L178" s="128">
        <f t="shared" si="153"/>
        <v>0.18181818181818182</v>
      </c>
      <c r="M178" s="129" t="s">
        <v>599</v>
      </c>
      <c r="N178" s="130">
        <v>42208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19</v>
      </c>
      <c r="B179" s="105">
        <v>41976</v>
      </c>
      <c r="C179" s="105"/>
      <c r="D179" s="106" t="s">
        <v>654</v>
      </c>
      <c r="E179" s="107" t="s">
        <v>600</v>
      </c>
      <c r="F179" s="108">
        <v>360</v>
      </c>
      <c r="G179" s="107" t="s">
        <v>624</v>
      </c>
      <c r="H179" s="107">
        <v>427</v>
      </c>
      <c r="I179" s="125">
        <v>425</v>
      </c>
      <c r="J179" s="126" t="s">
        <v>655</v>
      </c>
      <c r="K179" s="127">
        <f t="shared" si="152"/>
        <v>67</v>
      </c>
      <c r="L179" s="128">
        <f t="shared" si="153"/>
        <v>0.18611111111111112</v>
      </c>
      <c r="M179" s="129" t="s">
        <v>599</v>
      </c>
      <c r="N179" s="130">
        <v>42058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20</v>
      </c>
      <c r="B180" s="105">
        <v>42012</v>
      </c>
      <c r="C180" s="105"/>
      <c r="D180" s="106" t="s">
        <v>656</v>
      </c>
      <c r="E180" s="107" t="s">
        <v>600</v>
      </c>
      <c r="F180" s="108">
        <v>360</v>
      </c>
      <c r="G180" s="107" t="s">
        <v>624</v>
      </c>
      <c r="H180" s="107">
        <v>455</v>
      </c>
      <c r="I180" s="125">
        <v>420</v>
      </c>
      <c r="J180" s="126" t="s">
        <v>657</v>
      </c>
      <c r="K180" s="127">
        <f t="shared" si="152"/>
        <v>95</v>
      </c>
      <c r="L180" s="128">
        <f t="shared" si="153"/>
        <v>0.2638888888888889</v>
      </c>
      <c r="M180" s="129" t="s">
        <v>599</v>
      </c>
      <c r="N180" s="130">
        <v>42024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21</v>
      </c>
      <c r="B181" s="105">
        <v>42012</v>
      </c>
      <c r="C181" s="105"/>
      <c r="D181" s="106" t="s">
        <v>658</v>
      </c>
      <c r="E181" s="107" t="s">
        <v>600</v>
      </c>
      <c r="F181" s="108">
        <v>130</v>
      </c>
      <c r="G181" s="107"/>
      <c r="H181" s="107">
        <v>175.5</v>
      </c>
      <c r="I181" s="125">
        <v>165</v>
      </c>
      <c r="J181" s="126" t="s">
        <v>659</v>
      </c>
      <c r="K181" s="127">
        <f t="shared" si="152"/>
        <v>45.5</v>
      </c>
      <c r="L181" s="128">
        <f t="shared" si="153"/>
        <v>0.35</v>
      </c>
      <c r="M181" s="129" t="s">
        <v>599</v>
      </c>
      <c r="N181" s="130">
        <v>43088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22</v>
      </c>
      <c r="B182" s="105">
        <v>42040</v>
      </c>
      <c r="C182" s="105"/>
      <c r="D182" s="106" t="s">
        <v>390</v>
      </c>
      <c r="E182" s="107" t="s">
        <v>623</v>
      </c>
      <c r="F182" s="108">
        <v>98</v>
      </c>
      <c r="G182" s="107"/>
      <c r="H182" s="107">
        <v>120</v>
      </c>
      <c r="I182" s="125">
        <v>120</v>
      </c>
      <c r="J182" s="126" t="s">
        <v>625</v>
      </c>
      <c r="K182" s="127">
        <f t="shared" si="152"/>
        <v>22</v>
      </c>
      <c r="L182" s="128">
        <f t="shared" si="153"/>
        <v>0.22448979591836735</v>
      </c>
      <c r="M182" s="129" t="s">
        <v>599</v>
      </c>
      <c r="N182" s="130">
        <v>42753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23</v>
      </c>
      <c r="B183" s="105">
        <v>42040</v>
      </c>
      <c r="C183" s="105"/>
      <c r="D183" s="106" t="s">
        <v>660</v>
      </c>
      <c r="E183" s="107" t="s">
        <v>623</v>
      </c>
      <c r="F183" s="108">
        <v>196</v>
      </c>
      <c r="G183" s="107"/>
      <c r="H183" s="107">
        <v>262</v>
      </c>
      <c r="I183" s="125">
        <v>255</v>
      </c>
      <c r="J183" s="126" t="s">
        <v>625</v>
      </c>
      <c r="K183" s="127">
        <f t="shared" si="152"/>
        <v>66</v>
      </c>
      <c r="L183" s="128">
        <f t="shared" si="153"/>
        <v>0.33673469387755101</v>
      </c>
      <c r="M183" s="129" t="s">
        <v>599</v>
      </c>
      <c r="N183" s="130">
        <v>42599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24</v>
      </c>
      <c r="B184" s="109">
        <v>42067</v>
      </c>
      <c r="C184" s="109"/>
      <c r="D184" s="110" t="s">
        <v>389</v>
      </c>
      <c r="E184" s="111" t="s">
        <v>623</v>
      </c>
      <c r="F184" s="112">
        <v>235</v>
      </c>
      <c r="G184" s="112"/>
      <c r="H184" s="113">
        <v>77</v>
      </c>
      <c r="I184" s="131" t="s">
        <v>661</v>
      </c>
      <c r="J184" s="132" t="s">
        <v>662</v>
      </c>
      <c r="K184" s="133">
        <f t="shared" si="152"/>
        <v>-158</v>
      </c>
      <c r="L184" s="134">
        <f t="shared" si="153"/>
        <v>-0.67234042553191486</v>
      </c>
      <c r="M184" s="135" t="s">
        <v>663</v>
      </c>
      <c r="N184" s="136">
        <v>43522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25</v>
      </c>
      <c r="B185" s="105">
        <v>42067</v>
      </c>
      <c r="C185" s="105"/>
      <c r="D185" s="106" t="s">
        <v>481</v>
      </c>
      <c r="E185" s="107" t="s">
        <v>623</v>
      </c>
      <c r="F185" s="108">
        <v>185</v>
      </c>
      <c r="G185" s="107"/>
      <c r="H185" s="107">
        <v>224</v>
      </c>
      <c r="I185" s="125" t="s">
        <v>664</v>
      </c>
      <c r="J185" s="126" t="s">
        <v>625</v>
      </c>
      <c r="K185" s="127">
        <f t="shared" si="152"/>
        <v>39</v>
      </c>
      <c r="L185" s="128">
        <f t="shared" si="153"/>
        <v>0.21081081081081082</v>
      </c>
      <c r="M185" s="129" t="s">
        <v>599</v>
      </c>
      <c r="N185" s="130">
        <v>42647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3">
        <v>26</v>
      </c>
      <c r="B186" s="114">
        <v>42090</v>
      </c>
      <c r="C186" s="114"/>
      <c r="D186" s="115" t="s">
        <v>665</v>
      </c>
      <c r="E186" s="116" t="s">
        <v>623</v>
      </c>
      <c r="F186" s="117">
        <v>49.5</v>
      </c>
      <c r="G186" s="118"/>
      <c r="H186" s="118">
        <v>15.85</v>
      </c>
      <c r="I186" s="118">
        <v>67</v>
      </c>
      <c r="J186" s="137" t="s">
        <v>666</v>
      </c>
      <c r="K186" s="118">
        <f t="shared" si="152"/>
        <v>-33.65</v>
      </c>
      <c r="L186" s="138">
        <f t="shared" si="153"/>
        <v>-0.67979797979797973</v>
      </c>
      <c r="M186" s="135" t="s">
        <v>663</v>
      </c>
      <c r="N186" s="139">
        <v>43627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27</v>
      </c>
      <c r="B187" s="105">
        <v>42093</v>
      </c>
      <c r="C187" s="105"/>
      <c r="D187" s="106" t="s">
        <v>667</v>
      </c>
      <c r="E187" s="107" t="s">
        <v>623</v>
      </c>
      <c r="F187" s="108">
        <v>183.5</v>
      </c>
      <c r="G187" s="107"/>
      <c r="H187" s="107">
        <v>219</v>
      </c>
      <c r="I187" s="125">
        <v>218</v>
      </c>
      <c r="J187" s="126" t="s">
        <v>668</v>
      </c>
      <c r="K187" s="127">
        <f t="shared" si="152"/>
        <v>35.5</v>
      </c>
      <c r="L187" s="128">
        <f t="shared" si="153"/>
        <v>0.19346049046321526</v>
      </c>
      <c r="M187" s="129" t="s">
        <v>599</v>
      </c>
      <c r="N187" s="130">
        <v>42103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28</v>
      </c>
      <c r="B188" s="105">
        <v>42114</v>
      </c>
      <c r="C188" s="105"/>
      <c r="D188" s="106" t="s">
        <v>669</v>
      </c>
      <c r="E188" s="107" t="s">
        <v>623</v>
      </c>
      <c r="F188" s="108">
        <f>(227+237)/2</f>
        <v>232</v>
      </c>
      <c r="G188" s="107"/>
      <c r="H188" s="107">
        <v>298</v>
      </c>
      <c r="I188" s="125">
        <v>298</v>
      </c>
      <c r="J188" s="126" t="s">
        <v>625</v>
      </c>
      <c r="K188" s="127">
        <f t="shared" si="152"/>
        <v>66</v>
      </c>
      <c r="L188" s="128">
        <f t="shared" si="153"/>
        <v>0.28448275862068967</v>
      </c>
      <c r="M188" s="129" t="s">
        <v>599</v>
      </c>
      <c r="N188" s="130">
        <v>42823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29</v>
      </c>
      <c r="B189" s="105">
        <v>42128</v>
      </c>
      <c r="C189" s="105"/>
      <c r="D189" s="106" t="s">
        <v>670</v>
      </c>
      <c r="E189" s="107" t="s">
        <v>600</v>
      </c>
      <c r="F189" s="108">
        <v>385</v>
      </c>
      <c r="G189" s="107"/>
      <c r="H189" s="107">
        <f>212.5+331</f>
        <v>543.5</v>
      </c>
      <c r="I189" s="125">
        <v>510</v>
      </c>
      <c r="J189" s="126" t="s">
        <v>671</v>
      </c>
      <c r="K189" s="127">
        <f t="shared" si="152"/>
        <v>158.5</v>
      </c>
      <c r="L189" s="128">
        <f t="shared" si="153"/>
        <v>0.41168831168831171</v>
      </c>
      <c r="M189" s="129" t="s">
        <v>599</v>
      </c>
      <c r="N189" s="130">
        <v>42235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30</v>
      </c>
      <c r="B190" s="105">
        <v>42128</v>
      </c>
      <c r="C190" s="105"/>
      <c r="D190" s="106" t="s">
        <v>672</v>
      </c>
      <c r="E190" s="107" t="s">
        <v>600</v>
      </c>
      <c r="F190" s="108">
        <v>115.5</v>
      </c>
      <c r="G190" s="107"/>
      <c r="H190" s="107">
        <v>146</v>
      </c>
      <c r="I190" s="125">
        <v>142</v>
      </c>
      <c r="J190" s="126" t="s">
        <v>673</v>
      </c>
      <c r="K190" s="127">
        <f t="shared" si="152"/>
        <v>30.5</v>
      </c>
      <c r="L190" s="128">
        <f t="shared" si="153"/>
        <v>0.26406926406926406</v>
      </c>
      <c r="M190" s="129" t="s">
        <v>599</v>
      </c>
      <c r="N190" s="130">
        <v>42202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31</v>
      </c>
      <c r="B191" s="105">
        <v>42151</v>
      </c>
      <c r="C191" s="105"/>
      <c r="D191" s="106" t="s">
        <v>674</v>
      </c>
      <c r="E191" s="107" t="s">
        <v>600</v>
      </c>
      <c r="F191" s="108">
        <v>237.5</v>
      </c>
      <c r="G191" s="107"/>
      <c r="H191" s="107">
        <v>279.5</v>
      </c>
      <c r="I191" s="125">
        <v>278</v>
      </c>
      <c r="J191" s="126" t="s">
        <v>625</v>
      </c>
      <c r="K191" s="127">
        <f t="shared" si="152"/>
        <v>42</v>
      </c>
      <c r="L191" s="128">
        <f t="shared" si="153"/>
        <v>0.17684210526315788</v>
      </c>
      <c r="M191" s="129" t="s">
        <v>599</v>
      </c>
      <c r="N191" s="130">
        <v>42222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32</v>
      </c>
      <c r="B192" s="105">
        <v>42174</v>
      </c>
      <c r="C192" s="105"/>
      <c r="D192" s="106" t="s">
        <v>644</v>
      </c>
      <c r="E192" s="107" t="s">
        <v>623</v>
      </c>
      <c r="F192" s="108">
        <v>340</v>
      </c>
      <c r="G192" s="107"/>
      <c r="H192" s="107">
        <v>448</v>
      </c>
      <c r="I192" s="125">
        <v>448</v>
      </c>
      <c r="J192" s="126" t="s">
        <v>625</v>
      </c>
      <c r="K192" s="127">
        <f t="shared" si="152"/>
        <v>108</v>
      </c>
      <c r="L192" s="128">
        <f t="shared" si="153"/>
        <v>0.31764705882352939</v>
      </c>
      <c r="M192" s="129" t="s">
        <v>599</v>
      </c>
      <c r="N192" s="130">
        <v>43018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33</v>
      </c>
      <c r="B193" s="105">
        <v>42191</v>
      </c>
      <c r="C193" s="105"/>
      <c r="D193" s="106" t="s">
        <v>675</v>
      </c>
      <c r="E193" s="107" t="s">
        <v>623</v>
      </c>
      <c r="F193" s="108">
        <v>390</v>
      </c>
      <c r="G193" s="107"/>
      <c r="H193" s="107">
        <v>460</v>
      </c>
      <c r="I193" s="125">
        <v>460</v>
      </c>
      <c r="J193" s="126" t="s">
        <v>625</v>
      </c>
      <c r="K193" s="127">
        <f t="shared" ref="K193:K213" si="154">H193-F193</f>
        <v>70</v>
      </c>
      <c r="L193" s="128">
        <f t="shared" ref="L193:L213" si="155">K193/F193</f>
        <v>0.17948717948717949</v>
      </c>
      <c r="M193" s="129" t="s">
        <v>599</v>
      </c>
      <c r="N193" s="130">
        <v>42478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34</v>
      </c>
      <c r="B194" s="109">
        <v>42195</v>
      </c>
      <c r="C194" s="109"/>
      <c r="D194" s="110" t="s">
        <v>676</v>
      </c>
      <c r="E194" s="111" t="s">
        <v>623</v>
      </c>
      <c r="F194" s="112">
        <v>122.5</v>
      </c>
      <c r="G194" s="112"/>
      <c r="H194" s="113">
        <v>61</v>
      </c>
      <c r="I194" s="131">
        <v>172</v>
      </c>
      <c r="J194" s="132" t="s">
        <v>677</v>
      </c>
      <c r="K194" s="133">
        <f t="shared" si="154"/>
        <v>-61.5</v>
      </c>
      <c r="L194" s="134">
        <f t="shared" si="155"/>
        <v>-0.50204081632653064</v>
      </c>
      <c r="M194" s="135" t="s">
        <v>663</v>
      </c>
      <c r="N194" s="136">
        <v>43333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35</v>
      </c>
      <c r="B195" s="105">
        <v>42219</v>
      </c>
      <c r="C195" s="105"/>
      <c r="D195" s="106" t="s">
        <v>678</v>
      </c>
      <c r="E195" s="107" t="s">
        <v>623</v>
      </c>
      <c r="F195" s="108">
        <v>297.5</v>
      </c>
      <c r="G195" s="107"/>
      <c r="H195" s="107">
        <v>350</v>
      </c>
      <c r="I195" s="125">
        <v>360</v>
      </c>
      <c r="J195" s="126" t="s">
        <v>679</v>
      </c>
      <c r="K195" s="127">
        <f t="shared" si="154"/>
        <v>52.5</v>
      </c>
      <c r="L195" s="128">
        <f t="shared" si="155"/>
        <v>0.17647058823529413</v>
      </c>
      <c r="M195" s="129" t="s">
        <v>599</v>
      </c>
      <c r="N195" s="130">
        <v>42232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36</v>
      </c>
      <c r="B196" s="105">
        <v>42219</v>
      </c>
      <c r="C196" s="105"/>
      <c r="D196" s="106" t="s">
        <v>680</v>
      </c>
      <c r="E196" s="107" t="s">
        <v>623</v>
      </c>
      <c r="F196" s="108">
        <v>115.5</v>
      </c>
      <c r="G196" s="107"/>
      <c r="H196" s="107">
        <v>149</v>
      </c>
      <c r="I196" s="125">
        <v>140</v>
      </c>
      <c r="J196" s="140" t="s">
        <v>681</v>
      </c>
      <c r="K196" s="127">
        <f t="shared" si="154"/>
        <v>33.5</v>
      </c>
      <c r="L196" s="128">
        <f t="shared" si="155"/>
        <v>0.29004329004329005</v>
      </c>
      <c r="M196" s="129" t="s">
        <v>599</v>
      </c>
      <c r="N196" s="130">
        <v>42740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37</v>
      </c>
      <c r="B197" s="105">
        <v>42251</v>
      </c>
      <c r="C197" s="105"/>
      <c r="D197" s="106" t="s">
        <v>674</v>
      </c>
      <c r="E197" s="107" t="s">
        <v>623</v>
      </c>
      <c r="F197" s="108">
        <v>226</v>
      </c>
      <c r="G197" s="107"/>
      <c r="H197" s="107">
        <v>292</v>
      </c>
      <c r="I197" s="125">
        <v>292</v>
      </c>
      <c r="J197" s="126" t="s">
        <v>682</v>
      </c>
      <c r="K197" s="127">
        <f t="shared" si="154"/>
        <v>66</v>
      </c>
      <c r="L197" s="128">
        <f t="shared" si="155"/>
        <v>0.29203539823008851</v>
      </c>
      <c r="M197" s="129" t="s">
        <v>599</v>
      </c>
      <c r="N197" s="130">
        <v>42286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38</v>
      </c>
      <c r="B198" s="105">
        <v>42254</v>
      </c>
      <c r="C198" s="105"/>
      <c r="D198" s="106" t="s">
        <v>669</v>
      </c>
      <c r="E198" s="107" t="s">
        <v>623</v>
      </c>
      <c r="F198" s="108">
        <v>232.5</v>
      </c>
      <c r="G198" s="107"/>
      <c r="H198" s="107">
        <v>312.5</v>
      </c>
      <c r="I198" s="125">
        <v>310</v>
      </c>
      <c r="J198" s="126" t="s">
        <v>625</v>
      </c>
      <c r="K198" s="127">
        <f t="shared" si="154"/>
        <v>80</v>
      </c>
      <c r="L198" s="128">
        <f t="shared" si="155"/>
        <v>0.34408602150537637</v>
      </c>
      <c r="M198" s="129" t="s">
        <v>599</v>
      </c>
      <c r="N198" s="130">
        <v>42823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39</v>
      </c>
      <c r="B199" s="105">
        <v>42268</v>
      </c>
      <c r="C199" s="105"/>
      <c r="D199" s="106" t="s">
        <v>683</v>
      </c>
      <c r="E199" s="107" t="s">
        <v>623</v>
      </c>
      <c r="F199" s="108">
        <v>196.5</v>
      </c>
      <c r="G199" s="107"/>
      <c r="H199" s="107">
        <v>238</v>
      </c>
      <c r="I199" s="125">
        <v>238</v>
      </c>
      <c r="J199" s="126" t="s">
        <v>682</v>
      </c>
      <c r="K199" s="127">
        <f t="shared" si="154"/>
        <v>41.5</v>
      </c>
      <c r="L199" s="128">
        <f t="shared" si="155"/>
        <v>0.21119592875318066</v>
      </c>
      <c r="M199" s="129" t="s">
        <v>599</v>
      </c>
      <c r="N199" s="130">
        <v>42291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40</v>
      </c>
      <c r="B200" s="105">
        <v>42271</v>
      </c>
      <c r="C200" s="105"/>
      <c r="D200" s="106" t="s">
        <v>622</v>
      </c>
      <c r="E200" s="107" t="s">
        <v>623</v>
      </c>
      <c r="F200" s="108">
        <v>65</v>
      </c>
      <c r="G200" s="107"/>
      <c r="H200" s="107">
        <v>82</v>
      </c>
      <c r="I200" s="125">
        <v>82</v>
      </c>
      <c r="J200" s="126" t="s">
        <v>682</v>
      </c>
      <c r="K200" s="127">
        <f t="shared" si="154"/>
        <v>17</v>
      </c>
      <c r="L200" s="128">
        <f t="shared" si="155"/>
        <v>0.26153846153846155</v>
      </c>
      <c r="M200" s="129" t="s">
        <v>599</v>
      </c>
      <c r="N200" s="130">
        <v>42578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41</v>
      </c>
      <c r="B201" s="105">
        <v>42291</v>
      </c>
      <c r="C201" s="105"/>
      <c r="D201" s="106" t="s">
        <v>684</v>
      </c>
      <c r="E201" s="107" t="s">
        <v>623</v>
      </c>
      <c r="F201" s="108">
        <v>144</v>
      </c>
      <c r="G201" s="107"/>
      <c r="H201" s="107">
        <v>182.5</v>
      </c>
      <c r="I201" s="125">
        <v>181</v>
      </c>
      <c r="J201" s="126" t="s">
        <v>682</v>
      </c>
      <c r="K201" s="127">
        <f t="shared" si="154"/>
        <v>38.5</v>
      </c>
      <c r="L201" s="128">
        <f t="shared" si="155"/>
        <v>0.2673611111111111</v>
      </c>
      <c r="M201" s="129" t="s">
        <v>599</v>
      </c>
      <c r="N201" s="130">
        <v>42817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42</v>
      </c>
      <c r="B202" s="105">
        <v>42291</v>
      </c>
      <c r="C202" s="105"/>
      <c r="D202" s="106" t="s">
        <v>685</v>
      </c>
      <c r="E202" s="107" t="s">
        <v>623</v>
      </c>
      <c r="F202" s="108">
        <v>264</v>
      </c>
      <c r="G202" s="107"/>
      <c r="H202" s="107">
        <v>311</v>
      </c>
      <c r="I202" s="125">
        <v>311</v>
      </c>
      <c r="J202" s="126" t="s">
        <v>682</v>
      </c>
      <c r="K202" s="127">
        <f t="shared" si="154"/>
        <v>47</v>
      </c>
      <c r="L202" s="128">
        <f t="shared" si="155"/>
        <v>0.17803030303030304</v>
      </c>
      <c r="M202" s="129" t="s">
        <v>599</v>
      </c>
      <c r="N202" s="130">
        <v>42604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43</v>
      </c>
      <c r="B203" s="105">
        <v>42318</v>
      </c>
      <c r="C203" s="105"/>
      <c r="D203" s="106" t="s">
        <v>686</v>
      </c>
      <c r="E203" s="107" t="s">
        <v>600</v>
      </c>
      <c r="F203" s="108">
        <v>549.5</v>
      </c>
      <c r="G203" s="107"/>
      <c r="H203" s="107">
        <v>630</v>
      </c>
      <c r="I203" s="125">
        <v>630</v>
      </c>
      <c r="J203" s="126" t="s">
        <v>682</v>
      </c>
      <c r="K203" s="127">
        <f t="shared" si="154"/>
        <v>80.5</v>
      </c>
      <c r="L203" s="128">
        <f t="shared" si="155"/>
        <v>0.1464968152866242</v>
      </c>
      <c r="M203" s="129" t="s">
        <v>599</v>
      </c>
      <c r="N203" s="130">
        <v>42419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44</v>
      </c>
      <c r="B204" s="105">
        <v>42342</v>
      </c>
      <c r="C204" s="105"/>
      <c r="D204" s="106" t="s">
        <v>687</v>
      </c>
      <c r="E204" s="107" t="s">
        <v>623</v>
      </c>
      <c r="F204" s="108">
        <v>1027.5</v>
      </c>
      <c r="G204" s="107"/>
      <c r="H204" s="107">
        <v>1315</v>
      </c>
      <c r="I204" s="125">
        <v>1250</v>
      </c>
      <c r="J204" s="126" t="s">
        <v>682</v>
      </c>
      <c r="K204" s="127">
        <f t="shared" si="154"/>
        <v>287.5</v>
      </c>
      <c r="L204" s="128">
        <f t="shared" si="155"/>
        <v>0.27980535279805352</v>
      </c>
      <c r="M204" s="129" t="s">
        <v>599</v>
      </c>
      <c r="N204" s="130">
        <v>43244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45</v>
      </c>
      <c r="B205" s="105">
        <v>42367</v>
      </c>
      <c r="C205" s="105"/>
      <c r="D205" s="106" t="s">
        <v>688</v>
      </c>
      <c r="E205" s="107" t="s">
        <v>623</v>
      </c>
      <c r="F205" s="108">
        <v>465</v>
      </c>
      <c r="G205" s="107"/>
      <c r="H205" s="107">
        <v>540</v>
      </c>
      <c r="I205" s="125">
        <v>540</v>
      </c>
      <c r="J205" s="126" t="s">
        <v>682</v>
      </c>
      <c r="K205" s="127">
        <f t="shared" si="154"/>
        <v>75</v>
      </c>
      <c r="L205" s="128">
        <f t="shared" si="155"/>
        <v>0.16129032258064516</v>
      </c>
      <c r="M205" s="129" t="s">
        <v>599</v>
      </c>
      <c r="N205" s="130">
        <v>42530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46</v>
      </c>
      <c r="B206" s="105">
        <v>42380</v>
      </c>
      <c r="C206" s="105"/>
      <c r="D206" s="106" t="s">
        <v>390</v>
      </c>
      <c r="E206" s="107" t="s">
        <v>600</v>
      </c>
      <c r="F206" s="108">
        <v>81</v>
      </c>
      <c r="G206" s="107"/>
      <c r="H206" s="107">
        <v>110</v>
      </c>
      <c r="I206" s="125">
        <v>110</v>
      </c>
      <c r="J206" s="126" t="s">
        <v>682</v>
      </c>
      <c r="K206" s="127">
        <f t="shared" si="154"/>
        <v>29</v>
      </c>
      <c r="L206" s="128">
        <f t="shared" si="155"/>
        <v>0.35802469135802467</v>
      </c>
      <c r="M206" s="129" t="s">
        <v>599</v>
      </c>
      <c r="N206" s="130">
        <v>42745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47</v>
      </c>
      <c r="B207" s="105">
        <v>42382</v>
      </c>
      <c r="C207" s="105"/>
      <c r="D207" s="106" t="s">
        <v>689</v>
      </c>
      <c r="E207" s="107" t="s">
        <v>600</v>
      </c>
      <c r="F207" s="108">
        <v>417.5</v>
      </c>
      <c r="G207" s="107"/>
      <c r="H207" s="107">
        <v>547</v>
      </c>
      <c r="I207" s="125">
        <v>535</v>
      </c>
      <c r="J207" s="126" t="s">
        <v>682</v>
      </c>
      <c r="K207" s="127">
        <f t="shared" si="154"/>
        <v>129.5</v>
      </c>
      <c r="L207" s="128">
        <f t="shared" si="155"/>
        <v>0.31017964071856285</v>
      </c>
      <c r="M207" s="129" t="s">
        <v>599</v>
      </c>
      <c r="N207" s="130">
        <v>42578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48</v>
      </c>
      <c r="B208" s="105">
        <v>42408</v>
      </c>
      <c r="C208" s="105"/>
      <c r="D208" s="106" t="s">
        <v>690</v>
      </c>
      <c r="E208" s="107" t="s">
        <v>623</v>
      </c>
      <c r="F208" s="108">
        <v>650</v>
      </c>
      <c r="G208" s="107"/>
      <c r="H208" s="107">
        <v>800</v>
      </c>
      <c r="I208" s="125">
        <v>800</v>
      </c>
      <c r="J208" s="126" t="s">
        <v>682</v>
      </c>
      <c r="K208" s="127">
        <f t="shared" si="154"/>
        <v>150</v>
      </c>
      <c r="L208" s="128">
        <f t="shared" si="155"/>
        <v>0.23076923076923078</v>
      </c>
      <c r="M208" s="129" t="s">
        <v>599</v>
      </c>
      <c r="N208" s="130">
        <v>43154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49</v>
      </c>
      <c r="B209" s="105">
        <v>42433</v>
      </c>
      <c r="C209" s="105"/>
      <c r="D209" s="106" t="s">
        <v>197</v>
      </c>
      <c r="E209" s="107" t="s">
        <v>623</v>
      </c>
      <c r="F209" s="108">
        <v>437.5</v>
      </c>
      <c r="G209" s="107"/>
      <c r="H209" s="107">
        <v>504.5</v>
      </c>
      <c r="I209" s="125">
        <v>522</v>
      </c>
      <c r="J209" s="126" t="s">
        <v>691</v>
      </c>
      <c r="K209" s="127">
        <f t="shared" si="154"/>
        <v>67</v>
      </c>
      <c r="L209" s="128">
        <f t="shared" si="155"/>
        <v>0.15314285714285714</v>
      </c>
      <c r="M209" s="129" t="s">
        <v>599</v>
      </c>
      <c r="N209" s="130">
        <v>42480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50</v>
      </c>
      <c r="B210" s="105">
        <v>42438</v>
      </c>
      <c r="C210" s="105"/>
      <c r="D210" s="106" t="s">
        <v>692</v>
      </c>
      <c r="E210" s="107" t="s">
        <v>623</v>
      </c>
      <c r="F210" s="108">
        <v>189.5</v>
      </c>
      <c r="G210" s="107"/>
      <c r="H210" s="107">
        <v>218</v>
      </c>
      <c r="I210" s="125">
        <v>218</v>
      </c>
      <c r="J210" s="126" t="s">
        <v>682</v>
      </c>
      <c r="K210" s="127">
        <f t="shared" si="154"/>
        <v>28.5</v>
      </c>
      <c r="L210" s="128">
        <f t="shared" si="155"/>
        <v>0.15039577836411611</v>
      </c>
      <c r="M210" s="129" t="s">
        <v>599</v>
      </c>
      <c r="N210" s="130">
        <v>43034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3">
        <v>51</v>
      </c>
      <c r="B211" s="114">
        <v>42471</v>
      </c>
      <c r="C211" s="114"/>
      <c r="D211" s="115" t="s">
        <v>693</v>
      </c>
      <c r="E211" s="116" t="s">
        <v>623</v>
      </c>
      <c r="F211" s="117">
        <v>36.5</v>
      </c>
      <c r="G211" s="118"/>
      <c r="H211" s="118">
        <v>15.85</v>
      </c>
      <c r="I211" s="118">
        <v>60</v>
      </c>
      <c r="J211" s="137" t="s">
        <v>694</v>
      </c>
      <c r="K211" s="133">
        <f t="shared" si="154"/>
        <v>-20.65</v>
      </c>
      <c r="L211" s="167">
        <f t="shared" si="155"/>
        <v>-0.5657534246575342</v>
      </c>
      <c r="M211" s="135" t="s">
        <v>663</v>
      </c>
      <c r="N211" s="168">
        <v>43627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52</v>
      </c>
      <c r="B212" s="105">
        <v>42472</v>
      </c>
      <c r="C212" s="105"/>
      <c r="D212" s="106" t="s">
        <v>695</v>
      </c>
      <c r="E212" s="107" t="s">
        <v>623</v>
      </c>
      <c r="F212" s="108">
        <v>93</v>
      </c>
      <c r="G212" s="107"/>
      <c r="H212" s="107">
        <v>149</v>
      </c>
      <c r="I212" s="125">
        <v>140</v>
      </c>
      <c r="J212" s="140" t="s">
        <v>696</v>
      </c>
      <c r="K212" s="127">
        <f t="shared" si="154"/>
        <v>56</v>
      </c>
      <c r="L212" s="128">
        <f t="shared" si="155"/>
        <v>0.60215053763440862</v>
      </c>
      <c r="M212" s="129" t="s">
        <v>599</v>
      </c>
      <c r="N212" s="130">
        <v>42740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53</v>
      </c>
      <c r="B213" s="105">
        <v>42472</v>
      </c>
      <c r="C213" s="105"/>
      <c r="D213" s="106" t="s">
        <v>697</v>
      </c>
      <c r="E213" s="107" t="s">
        <v>623</v>
      </c>
      <c r="F213" s="108">
        <v>130</v>
      </c>
      <c r="G213" s="107"/>
      <c r="H213" s="107">
        <v>150</v>
      </c>
      <c r="I213" s="125" t="s">
        <v>698</v>
      </c>
      <c r="J213" s="126" t="s">
        <v>682</v>
      </c>
      <c r="K213" s="127">
        <f t="shared" si="154"/>
        <v>20</v>
      </c>
      <c r="L213" s="128">
        <f t="shared" si="155"/>
        <v>0.15384615384615385</v>
      </c>
      <c r="M213" s="129" t="s">
        <v>599</v>
      </c>
      <c r="N213" s="130">
        <v>42564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54</v>
      </c>
      <c r="B214" s="105">
        <v>42473</v>
      </c>
      <c r="C214" s="105"/>
      <c r="D214" s="106" t="s">
        <v>354</v>
      </c>
      <c r="E214" s="107" t="s">
        <v>623</v>
      </c>
      <c r="F214" s="108">
        <v>196</v>
      </c>
      <c r="G214" s="107"/>
      <c r="H214" s="107">
        <v>299</v>
      </c>
      <c r="I214" s="125">
        <v>299</v>
      </c>
      <c r="J214" s="126" t="s">
        <v>682</v>
      </c>
      <c r="K214" s="127">
        <v>103</v>
      </c>
      <c r="L214" s="128">
        <v>0.52551020408163296</v>
      </c>
      <c r="M214" s="129" t="s">
        <v>599</v>
      </c>
      <c r="N214" s="130">
        <v>42620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55</v>
      </c>
      <c r="B215" s="105">
        <v>42473</v>
      </c>
      <c r="C215" s="105"/>
      <c r="D215" s="106" t="s">
        <v>756</v>
      </c>
      <c r="E215" s="107" t="s">
        <v>623</v>
      </c>
      <c r="F215" s="108">
        <v>88</v>
      </c>
      <c r="G215" s="107"/>
      <c r="H215" s="107">
        <v>103</v>
      </c>
      <c r="I215" s="125">
        <v>103</v>
      </c>
      <c r="J215" s="126" t="s">
        <v>682</v>
      </c>
      <c r="K215" s="127">
        <v>15</v>
      </c>
      <c r="L215" s="128">
        <v>0.170454545454545</v>
      </c>
      <c r="M215" s="129" t="s">
        <v>599</v>
      </c>
      <c r="N215" s="130">
        <v>42530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56</v>
      </c>
      <c r="B216" s="105">
        <v>42492</v>
      </c>
      <c r="C216" s="105"/>
      <c r="D216" s="106" t="s">
        <v>699</v>
      </c>
      <c r="E216" s="107" t="s">
        <v>623</v>
      </c>
      <c r="F216" s="108">
        <v>127.5</v>
      </c>
      <c r="G216" s="107"/>
      <c r="H216" s="107">
        <v>148</v>
      </c>
      <c r="I216" s="125" t="s">
        <v>700</v>
      </c>
      <c r="J216" s="126" t="s">
        <v>682</v>
      </c>
      <c r="K216" s="127">
        <f>H216-F216</f>
        <v>20.5</v>
      </c>
      <c r="L216" s="128">
        <f>K216/F216</f>
        <v>0.16078431372549021</v>
      </c>
      <c r="M216" s="129" t="s">
        <v>599</v>
      </c>
      <c r="N216" s="130">
        <v>42564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57</v>
      </c>
      <c r="B217" s="105">
        <v>42493</v>
      </c>
      <c r="C217" s="105"/>
      <c r="D217" s="106" t="s">
        <v>701</v>
      </c>
      <c r="E217" s="107" t="s">
        <v>623</v>
      </c>
      <c r="F217" s="108">
        <v>675</v>
      </c>
      <c r="G217" s="107"/>
      <c r="H217" s="107">
        <v>815</v>
      </c>
      <c r="I217" s="125" t="s">
        <v>702</v>
      </c>
      <c r="J217" s="126" t="s">
        <v>682</v>
      </c>
      <c r="K217" s="127">
        <f>H217-F217</f>
        <v>140</v>
      </c>
      <c r="L217" s="128">
        <f>K217/F217</f>
        <v>0.2074074074074074</v>
      </c>
      <c r="M217" s="129" t="s">
        <v>599</v>
      </c>
      <c r="N217" s="130">
        <v>43154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58</v>
      </c>
      <c r="B218" s="109">
        <v>42522</v>
      </c>
      <c r="C218" s="109"/>
      <c r="D218" s="110" t="s">
        <v>757</v>
      </c>
      <c r="E218" s="111" t="s">
        <v>623</v>
      </c>
      <c r="F218" s="112">
        <v>500</v>
      </c>
      <c r="G218" s="112"/>
      <c r="H218" s="113">
        <v>232.5</v>
      </c>
      <c r="I218" s="131" t="s">
        <v>758</v>
      </c>
      <c r="J218" s="132" t="s">
        <v>759</v>
      </c>
      <c r="K218" s="133">
        <f>H218-F218</f>
        <v>-267.5</v>
      </c>
      <c r="L218" s="134">
        <f>K218/F218</f>
        <v>-0.53500000000000003</v>
      </c>
      <c r="M218" s="135" t="s">
        <v>663</v>
      </c>
      <c r="N218" s="136">
        <v>43735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59</v>
      </c>
      <c r="B219" s="105">
        <v>42527</v>
      </c>
      <c r="C219" s="105"/>
      <c r="D219" s="106" t="s">
        <v>703</v>
      </c>
      <c r="E219" s="107" t="s">
        <v>623</v>
      </c>
      <c r="F219" s="108">
        <v>110</v>
      </c>
      <c r="G219" s="107"/>
      <c r="H219" s="107">
        <v>126.5</v>
      </c>
      <c r="I219" s="125">
        <v>125</v>
      </c>
      <c r="J219" s="126" t="s">
        <v>632</v>
      </c>
      <c r="K219" s="127">
        <f>H219-F219</f>
        <v>16.5</v>
      </c>
      <c r="L219" s="128">
        <f>K219/F219</f>
        <v>0.15</v>
      </c>
      <c r="M219" s="129" t="s">
        <v>599</v>
      </c>
      <c r="N219" s="130">
        <v>42552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60</v>
      </c>
      <c r="B220" s="105">
        <v>42538</v>
      </c>
      <c r="C220" s="105"/>
      <c r="D220" s="106" t="s">
        <v>704</v>
      </c>
      <c r="E220" s="107" t="s">
        <v>623</v>
      </c>
      <c r="F220" s="108">
        <v>44</v>
      </c>
      <c r="G220" s="107"/>
      <c r="H220" s="107">
        <v>69.5</v>
      </c>
      <c r="I220" s="125">
        <v>69.5</v>
      </c>
      <c r="J220" s="126" t="s">
        <v>705</v>
      </c>
      <c r="K220" s="127">
        <f>H220-F220</f>
        <v>25.5</v>
      </c>
      <c r="L220" s="128">
        <f>K220/F220</f>
        <v>0.57954545454545459</v>
      </c>
      <c r="M220" s="129" t="s">
        <v>599</v>
      </c>
      <c r="N220" s="130">
        <v>42977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61</v>
      </c>
      <c r="B221" s="105">
        <v>42549</v>
      </c>
      <c r="C221" s="105"/>
      <c r="D221" s="147" t="s">
        <v>760</v>
      </c>
      <c r="E221" s="107" t="s">
        <v>623</v>
      </c>
      <c r="F221" s="108">
        <v>262.5</v>
      </c>
      <c r="G221" s="107"/>
      <c r="H221" s="107">
        <v>340</v>
      </c>
      <c r="I221" s="125">
        <v>333</v>
      </c>
      <c r="J221" s="126" t="s">
        <v>761</v>
      </c>
      <c r="K221" s="127">
        <v>77.5</v>
      </c>
      <c r="L221" s="128">
        <v>0.29523809523809502</v>
      </c>
      <c r="M221" s="129" t="s">
        <v>599</v>
      </c>
      <c r="N221" s="130">
        <v>43017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62</v>
      </c>
      <c r="B222" s="105">
        <v>42549</v>
      </c>
      <c r="C222" s="105"/>
      <c r="D222" s="147" t="s">
        <v>762</v>
      </c>
      <c r="E222" s="107" t="s">
        <v>623</v>
      </c>
      <c r="F222" s="108">
        <v>840</v>
      </c>
      <c r="G222" s="107"/>
      <c r="H222" s="107">
        <v>1230</v>
      </c>
      <c r="I222" s="125">
        <v>1230</v>
      </c>
      <c r="J222" s="126" t="s">
        <v>682</v>
      </c>
      <c r="K222" s="127">
        <v>390</v>
      </c>
      <c r="L222" s="128">
        <v>0.46428571428571402</v>
      </c>
      <c r="M222" s="129" t="s">
        <v>599</v>
      </c>
      <c r="N222" s="130">
        <v>42649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4">
        <v>63</v>
      </c>
      <c r="B223" s="142">
        <v>42556</v>
      </c>
      <c r="C223" s="142"/>
      <c r="D223" s="143" t="s">
        <v>706</v>
      </c>
      <c r="E223" s="144" t="s">
        <v>623</v>
      </c>
      <c r="F223" s="145">
        <v>395</v>
      </c>
      <c r="G223" s="146"/>
      <c r="H223" s="146">
        <f>(468.5+342.5)/2</f>
        <v>405.5</v>
      </c>
      <c r="I223" s="146">
        <v>510</v>
      </c>
      <c r="J223" s="169" t="s">
        <v>707</v>
      </c>
      <c r="K223" s="170">
        <f t="shared" ref="K223:K229" si="156">H223-F223</f>
        <v>10.5</v>
      </c>
      <c r="L223" s="171">
        <f t="shared" ref="L223:L229" si="157">K223/F223</f>
        <v>2.6582278481012658E-2</v>
      </c>
      <c r="M223" s="172" t="s">
        <v>708</v>
      </c>
      <c r="N223" s="173">
        <v>43606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64</v>
      </c>
      <c r="B224" s="109">
        <v>42584</v>
      </c>
      <c r="C224" s="109"/>
      <c r="D224" s="110" t="s">
        <v>709</v>
      </c>
      <c r="E224" s="111" t="s">
        <v>600</v>
      </c>
      <c r="F224" s="112">
        <f>169.5-12.8</f>
        <v>156.69999999999999</v>
      </c>
      <c r="G224" s="112"/>
      <c r="H224" s="113">
        <v>77</v>
      </c>
      <c r="I224" s="131" t="s">
        <v>710</v>
      </c>
      <c r="J224" s="383" t="s">
        <v>3401</v>
      </c>
      <c r="K224" s="133">
        <f t="shared" si="156"/>
        <v>-79.699999999999989</v>
      </c>
      <c r="L224" s="134">
        <f t="shared" si="157"/>
        <v>-0.50861518825781749</v>
      </c>
      <c r="M224" s="135" t="s">
        <v>663</v>
      </c>
      <c r="N224" s="136">
        <v>43522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65</v>
      </c>
      <c r="B225" s="109">
        <v>42586</v>
      </c>
      <c r="C225" s="109"/>
      <c r="D225" s="110" t="s">
        <v>711</v>
      </c>
      <c r="E225" s="111" t="s">
        <v>623</v>
      </c>
      <c r="F225" s="112">
        <v>400</v>
      </c>
      <c r="G225" s="112"/>
      <c r="H225" s="113">
        <v>305</v>
      </c>
      <c r="I225" s="131">
        <v>475</v>
      </c>
      <c r="J225" s="132" t="s">
        <v>712</v>
      </c>
      <c r="K225" s="133">
        <f t="shared" si="156"/>
        <v>-95</v>
      </c>
      <c r="L225" s="134">
        <f t="shared" si="157"/>
        <v>-0.23749999999999999</v>
      </c>
      <c r="M225" s="135" t="s">
        <v>663</v>
      </c>
      <c r="N225" s="136">
        <v>43606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66</v>
      </c>
      <c r="B226" s="105">
        <v>42593</v>
      </c>
      <c r="C226" s="105"/>
      <c r="D226" s="106" t="s">
        <v>713</v>
      </c>
      <c r="E226" s="107" t="s">
        <v>623</v>
      </c>
      <c r="F226" s="108">
        <v>86.5</v>
      </c>
      <c r="G226" s="107"/>
      <c r="H226" s="107">
        <v>130</v>
      </c>
      <c r="I226" s="125">
        <v>130</v>
      </c>
      <c r="J226" s="140" t="s">
        <v>714</v>
      </c>
      <c r="K226" s="127">
        <f t="shared" si="156"/>
        <v>43.5</v>
      </c>
      <c r="L226" s="128">
        <f t="shared" si="157"/>
        <v>0.50289017341040465</v>
      </c>
      <c r="M226" s="129" t="s">
        <v>599</v>
      </c>
      <c r="N226" s="130">
        <v>43091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67</v>
      </c>
      <c r="B227" s="109">
        <v>42600</v>
      </c>
      <c r="C227" s="109"/>
      <c r="D227" s="110" t="s">
        <v>381</v>
      </c>
      <c r="E227" s="111" t="s">
        <v>623</v>
      </c>
      <c r="F227" s="112">
        <v>133.5</v>
      </c>
      <c r="G227" s="112"/>
      <c r="H227" s="113">
        <v>126.5</v>
      </c>
      <c r="I227" s="131">
        <v>178</v>
      </c>
      <c r="J227" s="132" t="s">
        <v>715</v>
      </c>
      <c r="K227" s="133">
        <f t="shared" si="156"/>
        <v>-7</v>
      </c>
      <c r="L227" s="134">
        <f t="shared" si="157"/>
        <v>-5.2434456928838954E-2</v>
      </c>
      <c r="M227" s="135" t="s">
        <v>663</v>
      </c>
      <c r="N227" s="136">
        <v>42615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68</v>
      </c>
      <c r="B228" s="105">
        <v>42613</v>
      </c>
      <c r="C228" s="105"/>
      <c r="D228" s="106" t="s">
        <v>716</v>
      </c>
      <c r="E228" s="107" t="s">
        <v>623</v>
      </c>
      <c r="F228" s="108">
        <v>560</v>
      </c>
      <c r="G228" s="107"/>
      <c r="H228" s="107">
        <v>725</v>
      </c>
      <c r="I228" s="125">
        <v>725</v>
      </c>
      <c r="J228" s="126" t="s">
        <v>625</v>
      </c>
      <c r="K228" s="127">
        <f t="shared" si="156"/>
        <v>165</v>
      </c>
      <c r="L228" s="128">
        <f t="shared" si="157"/>
        <v>0.29464285714285715</v>
      </c>
      <c r="M228" s="129" t="s">
        <v>599</v>
      </c>
      <c r="N228" s="130">
        <v>42456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69</v>
      </c>
      <c r="B229" s="105">
        <v>42614</v>
      </c>
      <c r="C229" s="105"/>
      <c r="D229" s="106" t="s">
        <v>717</v>
      </c>
      <c r="E229" s="107" t="s">
        <v>623</v>
      </c>
      <c r="F229" s="108">
        <v>160.5</v>
      </c>
      <c r="G229" s="107"/>
      <c r="H229" s="107">
        <v>210</v>
      </c>
      <c r="I229" s="125">
        <v>210</v>
      </c>
      <c r="J229" s="126" t="s">
        <v>625</v>
      </c>
      <c r="K229" s="127">
        <f t="shared" si="156"/>
        <v>49.5</v>
      </c>
      <c r="L229" s="128">
        <f t="shared" si="157"/>
        <v>0.30841121495327101</v>
      </c>
      <c r="M229" s="129" t="s">
        <v>599</v>
      </c>
      <c r="N229" s="130">
        <v>42871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70</v>
      </c>
      <c r="B230" s="105">
        <v>42646</v>
      </c>
      <c r="C230" s="105"/>
      <c r="D230" s="147" t="s">
        <v>405</v>
      </c>
      <c r="E230" s="107" t="s">
        <v>623</v>
      </c>
      <c r="F230" s="108">
        <v>430</v>
      </c>
      <c r="G230" s="107"/>
      <c r="H230" s="107">
        <v>596</v>
      </c>
      <c r="I230" s="125">
        <v>575</v>
      </c>
      <c r="J230" s="126" t="s">
        <v>763</v>
      </c>
      <c r="K230" s="127">
        <v>166</v>
      </c>
      <c r="L230" s="128">
        <v>0.38604651162790699</v>
      </c>
      <c r="M230" s="129" t="s">
        <v>599</v>
      </c>
      <c r="N230" s="130">
        <v>42769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71</v>
      </c>
      <c r="B231" s="105">
        <v>42657</v>
      </c>
      <c r="C231" s="105"/>
      <c r="D231" s="106" t="s">
        <v>718</v>
      </c>
      <c r="E231" s="107" t="s">
        <v>623</v>
      </c>
      <c r="F231" s="108">
        <v>280</v>
      </c>
      <c r="G231" s="107"/>
      <c r="H231" s="107">
        <v>345</v>
      </c>
      <c r="I231" s="125">
        <v>345</v>
      </c>
      <c r="J231" s="126" t="s">
        <v>625</v>
      </c>
      <c r="K231" s="127">
        <f t="shared" ref="K231:K236" si="158">H231-F231</f>
        <v>65</v>
      </c>
      <c r="L231" s="128">
        <f>K231/F231</f>
        <v>0.23214285714285715</v>
      </c>
      <c r="M231" s="129" t="s">
        <v>599</v>
      </c>
      <c r="N231" s="130">
        <v>42814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72</v>
      </c>
      <c r="B232" s="105">
        <v>42657</v>
      </c>
      <c r="C232" s="105"/>
      <c r="D232" s="106" t="s">
        <v>719</v>
      </c>
      <c r="E232" s="107" t="s">
        <v>623</v>
      </c>
      <c r="F232" s="108">
        <v>245</v>
      </c>
      <c r="G232" s="107"/>
      <c r="H232" s="107">
        <v>325.5</v>
      </c>
      <c r="I232" s="125">
        <v>330</v>
      </c>
      <c r="J232" s="126" t="s">
        <v>720</v>
      </c>
      <c r="K232" s="127">
        <f t="shared" si="158"/>
        <v>80.5</v>
      </c>
      <c r="L232" s="128">
        <f>K232/F232</f>
        <v>0.32857142857142857</v>
      </c>
      <c r="M232" s="129" t="s">
        <v>599</v>
      </c>
      <c r="N232" s="130">
        <v>42769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73</v>
      </c>
      <c r="B233" s="105">
        <v>42660</v>
      </c>
      <c r="C233" s="105"/>
      <c r="D233" s="106" t="s">
        <v>349</v>
      </c>
      <c r="E233" s="107" t="s">
        <v>623</v>
      </c>
      <c r="F233" s="108">
        <v>125</v>
      </c>
      <c r="G233" s="107"/>
      <c r="H233" s="107">
        <v>160</v>
      </c>
      <c r="I233" s="125">
        <v>160</v>
      </c>
      <c r="J233" s="126" t="s">
        <v>682</v>
      </c>
      <c r="K233" s="127">
        <f t="shared" si="158"/>
        <v>35</v>
      </c>
      <c r="L233" s="128">
        <v>0.28000000000000003</v>
      </c>
      <c r="M233" s="129" t="s">
        <v>599</v>
      </c>
      <c r="N233" s="130">
        <v>42803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74</v>
      </c>
      <c r="B234" s="105">
        <v>42660</v>
      </c>
      <c r="C234" s="105"/>
      <c r="D234" s="106" t="s">
        <v>483</v>
      </c>
      <c r="E234" s="107" t="s">
        <v>623</v>
      </c>
      <c r="F234" s="108">
        <v>114</v>
      </c>
      <c r="G234" s="107"/>
      <c r="H234" s="107">
        <v>145</v>
      </c>
      <c r="I234" s="125">
        <v>145</v>
      </c>
      <c r="J234" s="126" t="s">
        <v>682</v>
      </c>
      <c r="K234" s="127">
        <f t="shared" si="158"/>
        <v>31</v>
      </c>
      <c r="L234" s="128">
        <f>K234/F234</f>
        <v>0.27192982456140352</v>
      </c>
      <c r="M234" s="129" t="s">
        <v>599</v>
      </c>
      <c r="N234" s="130">
        <v>42859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75</v>
      </c>
      <c r="B235" s="105">
        <v>42660</v>
      </c>
      <c r="C235" s="105"/>
      <c r="D235" s="106" t="s">
        <v>721</v>
      </c>
      <c r="E235" s="107" t="s">
        <v>623</v>
      </c>
      <c r="F235" s="108">
        <v>212</v>
      </c>
      <c r="G235" s="107"/>
      <c r="H235" s="107">
        <v>280</v>
      </c>
      <c r="I235" s="125">
        <v>276</v>
      </c>
      <c r="J235" s="126" t="s">
        <v>722</v>
      </c>
      <c r="K235" s="127">
        <f t="shared" si="158"/>
        <v>68</v>
      </c>
      <c r="L235" s="128">
        <f>K235/F235</f>
        <v>0.32075471698113206</v>
      </c>
      <c r="M235" s="129" t="s">
        <v>599</v>
      </c>
      <c r="N235" s="130">
        <v>42858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76</v>
      </c>
      <c r="B236" s="105">
        <v>42678</v>
      </c>
      <c r="C236" s="105"/>
      <c r="D236" s="106" t="s">
        <v>151</v>
      </c>
      <c r="E236" s="107" t="s">
        <v>623</v>
      </c>
      <c r="F236" s="108">
        <v>155</v>
      </c>
      <c r="G236" s="107"/>
      <c r="H236" s="107">
        <v>210</v>
      </c>
      <c r="I236" s="125">
        <v>210</v>
      </c>
      <c r="J236" s="126" t="s">
        <v>723</v>
      </c>
      <c r="K236" s="127">
        <f t="shared" si="158"/>
        <v>55</v>
      </c>
      <c r="L236" s="128">
        <f>K236/F236</f>
        <v>0.35483870967741937</v>
      </c>
      <c r="M236" s="129" t="s">
        <v>599</v>
      </c>
      <c r="N236" s="130">
        <v>42944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77</v>
      </c>
      <c r="B237" s="109">
        <v>42710</v>
      </c>
      <c r="C237" s="109"/>
      <c r="D237" s="110" t="s">
        <v>764</v>
      </c>
      <c r="E237" s="111" t="s">
        <v>623</v>
      </c>
      <c r="F237" s="112">
        <v>150.5</v>
      </c>
      <c r="G237" s="112"/>
      <c r="H237" s="113">
        <v>72.5</v>
      </c>
      <c r="I237" s="131">
        <v>174</v>
      </c>
      <c r="J237" s="132" t="s">
        <v>765</v>
      </c>
      <c r="K237" s="133">
        <v>-78</v>
      </c>
      <c r="L237" s="134">
        <v>-0.51827242524916906</v>
      </c>
      <c r="M237" s="135" t="s">
        <v>663</v>
      </c>
      <c r="N237" s="136">
        <v>43333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78</v>
      </c>
      <c r="B238" s="105">
        <v>42712</v>
      </c>
      <c r="C238" s="105"/>
      <c r="D238" s="106" t="s">
        <v>125</v>
      </c>
      <c r="E238" s="107" t="s">
        <v>623</v>
      </c>
      <c r="F238" s="108">
        <v>380</v>
      </c>
      <c r="G238" s="107"/>
      <c r="H238" s="107">
        <v>478</v>
      </c>
      <c r="I238" s="125">
        <v>468</v>
      </c>
      <c r="J238" s="126" t="s">
        <v>682</v>
      </c>
      <c r="K238" s="127">
        <f>H238-F238</f>
        <v>98</v>
      </c>
      <c r="L238" s="128">
        <f>K238/F238</f>
        <v>0.25789473684210529</v>
      </c>
      <c r="M238" s="129" t="s">
        <v>599</v>
      </c>
      <c r="N238" s="130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79</v>
      </c>
      <c r="B239" s="105">
        <v>42734</v>
      </c>
      <c r="C239" s="105"/>
      <c r="D239" s="106" t="s">
        <v>248</v>
      </c>
      <c r="E239" s="107" t="s">
        <v>623</v>
      </c>
      <c r="F239" s="108">
        <v>305</v>
      </c>
      <c r="G239" s="107"/>
      <c r="H239" s="107">
        <v>375</v>
      </c>
      <c r="I239" s="125">
        <v>375</v>
      </c>
      <c r="J239" s="126" t="s">
        <v>682</v>
      </c>
      <c r="K239" s="127">
        <f>H239-F239</f>
        <v>70</v>
      </c>
      <c r="L239" s="128">
        <f>K239/F239</f>
        <v>0.22950819672131148</v>
      </c>
      <c r="M239" s="129" t="s">
        <v>599</v>
      </c>
      <c r="N239" s="130">
        <v>42768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80</v>
      </c>
      <c r="B240" s="105">
        <v>42739</v>
      </c>
      <c r="C240" s="105"/>
      <c r="D240" s="106" t="s">
        <v>351</v>
      </c>
      <c r="E240" s="107" t="s">
        <v>623</v>
      </c>
      <c r="F240" s="108">
        <v>99.5</v>
      </c>
      <c r="G240" s="107"/>
      <c r="H240" s="107">
        <v>158</v>
      </c>
      <c r="I240" s="125">
        <v>158</v>
      </c>
      <c r="J240" s="126" t="s">
        <v>682</v>
      </c>
      <c r="K240" s="127">
        <f>H240-F240</f>
        <v>58.5</v>
      </c>
      <c r="L240" s="128">
        <f>K240/F240</f>
        <v>0.5879396984924623</v>
      </c>
      <c r="M240" s="129" t="s">
        <v>599</v>
      </c>
      <c r="N240" s="130">
        <v>42898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81</v>
      </c>
      <c r="B241" s="105">
        <v>42739</v>
      </c>
      <c r="C241" s="105"/>
      <c r="D241" s="106" t="s">
        <v>351</v>
      </c>
      <c r="E241" s="107" t="s">
        <v>623</v>
      </c>
      <c r="F241" s="108">
        <v>99.5</v>
      </c>
      <c r="G241" s="107"/>
      <c r="H241" s="107">
        <v>158</v>
      </c>
      <c r="I241" s="125">
        <v>158</v>
      </c>
      <c r="J241" s="126" t="s">
        <v>682</v>
      </c>
      <c r="K241" s="127">
        <v>58.5</v>
      </c>
      <c r="L241" s="128">
        <v>0.58793969849246197</v>
      </c>
      <c r="M241" s="129" t="s">
        <v>599</v>
      </c>
      <c r="N241" s="130">
        <v>42898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82</v>
      </c>
      <c r="B242" s="105">
        <v>42786</v>
      </c>
      <c r="C242" s="105"/>
      <c r="D242" s="106" t="s">
        <v>169</v>
      </c>
      <c r="E242" s="107" t="s">
        <v>623</v>
      </c>
      <c r="F242" s="108">
        <v>140.5</v>
      </c>
      <c r="G242" s="107"/>
      <c r="H242" s="107">
        <v>220</v>
      </c>
      <c r="I242" s="125">
        <v>220</v>
      </c>
      <c r="J242" s="126" t="s">
        <v>682</v>
      </c>
      <c r="K242" s="127">
        <f>H242-F242</f>
        <v>79.5</v>
      </c>
      <c r="L242" s="128">
        <f>K242/F242</f>
        <v>0.5658362989323843</v>
      </c>
      <c r="M242" s="129" t="s">
        <v>599</v>
      </c>
      <c r="N242" s="130">
        <v>42864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83</v>
      </c>
      <c r="B243" s="105">
        <v>42786</v>
      </c>
      <c r="C243" s="105"/>
      <c r="D243" s="106" t="s">
        <v>766</v>
      </c>
      <c r="E243" s="107" t="s">
        <v>623</v>
      </c>
      <c r="F243" s="108">
        <v>202.5</v>
      </c>
      <c r="G243" s="107"/>
      <c r="H243" s="107">
        <v>234</v>
      </c>
      <c r="I243" s="125">
        <v>234</v>
      </c>
      <c r="J243" s="126" t="s">
        <v>682</v>
      </c>
      <c r="K243" s="127">
        <v>31.5</v>
      </c>
      <c r="L243" s="128">
        <v>0.155555555555556</v>
      </c>
      <c r="M243" s="129" t="s">
        <v>599</v>
      </c>
      <c r="N243" s="130">
        <v>42836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84</v>
      </c>
      <c r="B244" s="105">
        <v>42818</v>
      </c>
      <c r="C244" s="105"/>
      <c r="D244" s="106" t="s">
        <v>557</v>
      </c>
      <c r="E244" s="107" t="s">
        <v>623</v>
      </c>
      <c r="F244" s="108">
        <v>300.5</v>
      </c>
      <c r="G244" s="107"/>
      <c r="H244" s="107">
        <v>417.5</v>
      </c>
      <c r="I244" s="125">
        <v>420</v>
      </c>
      <c r="J244" s="126" t="s">
        <v>724</v>
      </c>
      <c r="K244" s="127">
        <f>H244-F244</f>
        <v>117</v>
      </c>
      <c r="L244" s="128">
        <f>K244/F244</f>
        <v>0.38935108153078202</v>
      </c>
      <c r="M244" s="129" t="s">
        <v>599</v>
      </c>
      <c r="N244" s="130">
        <v>43070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85</v>
      </c>
      <c r="B245" s="105">
        <v>42818</v>
      </c>
      <c r="C245" s="105"/>
      <c r="D245" s="106" t="s">
        <v>762</v>
      </c>
      <c r="E245" s="107" t="s">
        <v>623</v>
      </c>
      <c r="F245" s="108">
        <v>850</v>
      </c>
      <c r="G245" s="107"/>
      <c r="H245" s="107">
        <v>1042.5</v>
      </c>
      <c r="I245" s="125">
        <v>1023</v>
      </c>
      <c r="J245" s="126" t="s">
        <v>767</v>
      </c>
      <c r="K245" s="127">
        <v>192.5</v>
      </c>
      <c r="L245" s="128">
        <v>0.22647058823529401</v>
      </c>
      <c r="M245" s="129" t="s">
        <v>599</v>
      </c>
      <c r="N245" s="130">
        <v>42830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86</v>
      </c>
      <c r="B246" s="105">
        <v>42830</v>
      </c>
      <c r="C246" s="105"/>
      <c r="D246" s="106" t="s">
        <v>501</v>
      </c>
      <c r="E246" s="107" t="s">
        <v>623</v>
      </c>
      <c r="F246" s="108">
        <v>785</v>
      </c>
      <c r="G246" s="107"/>
      <c r="H246" s="107">
        <v>930</v>
      </c>
      <c r="I246" s="125">
        <v>920</v>
      </c>
      <c r="J246" s="126" t="s">
        <v>725</v>
      </c>
      <c r="K246" s="127">
        <f>H246-F246</f>
        <v>145</v>
      </c>
      <c r="L246" s="128">
        <f>K246/F246</f>
        <v>0.18471337579617833</v>
      </c>
      <c r="M246" s="129" t="s">
        <v>599</v>
      </c>
      <c r="N246" s="130">
        <v>42976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87</v>
      </c>
      <c r="B247" s="109">
        <v>42831</v>
      </c>
      <c r="C247" s="109"/>
      <c r="D247" s="110" t="s">
        <v>768</v>
      </c>
      <c r="E247" s="111" t="s">
        <v>623</v>
      </c>
      <c r="F247" s="112">
        <v>40</v>
      </c>
      <c r="G247" s="112"/>
      <c r="H247" s="113">
        <v>13.1</v>
      </c>
      <c r="I247" s="131">
        <v>60</v>
      </c>
      <c r="J247" s="137" t="s">
        <v>769</v>
      </c>
      <c r="K247" s="133">
        <v>-26.9</v>
      </c>
      <c r="L247" s="134">
        <v>-0.67249999999999999</v>
      </c>
      <c r="M247" s="135" t="s">
        <v>663</v>
      </c>
      <c r="N247" s="136">
        <v>43138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88</v>
      </c>
      <c r="B248" s="105">
        <v>42837</v>
      </c>
      <c r="C248" s="105"/>
      <c r="D248" s="106" t="s">
        <v>88</v>
      </c>
      <c r="E248" s="107" t="s">
        <v>623</v>
      </c>
      <c r="F248" s="108">
        <v>289.5</v>
      </c>
      <c r="G248" s="107"/>
      <c r="H248" s="107">
        <v>354</v>
      </c>
      <c r="I248" s="125">
        <v>360</v>
      </c>
      <c r="J248" s="126" t="s">
        <v>726</v>
      </c>
      <c r="K248" s="127">
        <f t="shared" ref="K248:K256" si="159">H248-F248</f>
        <v>64.5</v>
      </c>
      <c r="L248" s="128">
        <f t="shared" ref="L248:L256" si="160">K248/F248</f>
        <v>0.22279792746113988</v>
      </c>
      <c r="M248" s="129" t="s">
        <v>599</v>
      </c>
      <c r="N248" s="130">
        <v>43040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89</v>
      </c>
      <c r="B249" s="105">
        <v>42845</v>
      </c>
      <c r="C249" s="105"/>
      <c r="D249" s="106" t="s">
        <v>438</v>
      </c>
      <c r="E249" s="107" t="s">
        <v>623</v>
      </c>
      <c r="F249" s="108">
        <v>700</v>
      </c>
      <c r="G249" s="107"/>
      <c r="H249" s="107">
        <v>840</v>
      </c>
      <c r="I249" s="125">
        <v>840</v>
      </c>
      <c r="J249" s="126" t="s">
        <v>727</v>
      </c>
      <c r="K249" s="127">
        <f t="shared" si="159"/>
        <v>140</v>
      </c>
      <c r="L249" s="128">
        <f t="shared" si="160"/>
        <v>0.2</v>
      </c>
      <c r="M249" s="129" t="s">
        <v>599</v>
      </c>
      <c r="N249" s="130">
        <v>42893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90</v>
      </c>
      <c r="B250" s="105">
        <v>42887</v>
      </c>
      <c r="C250" s="105"/>
      <c r="D250" s="147" t="s">
        <v>363</v>
      </c>
      <c r="E250" s="107" t="s">
        <v>623</v>
      </c>
      <c r="F250" s="108">
        <v>130</v>
      </c>
      <c r="G250" s="107"/>
      <c r="H250" s="107">
        <v>144.25</v>
      </c>
      <c r="I250" s="125">
        <v>170</v>
      </c>
      <c r="J250" s="126" t="s">
        <v>728</v>
      </c>
      <c r="K250" s="127">
        <f t="shared" si="159"/>
        <v>14.25</v>
      </c>
      <c r="L250" s="128">
        <f t="shared" si="160"/>
        <v>0.10961538461538461</v>
      </c>
      <c r="M250" s="129" t="s">
        <v>599</v>
      </c>
      <c r="N250" s="130">
        <v>43675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91</v>
      </c>
      <c r="B251" s="105">
        <v>42901</v>
      </c>
      <c r="C251" s="105"/>
      <c r="D251" s="147" t="s">
        <v>729</v>
      </c>
      <c r="E251" s="107" t="s">
        <v>623</v>
      </c>
      <c r="F251" s="108">
        <v>214.5</v>
      </c>
      <c r="G251" s="107"/>
      <c r="H251" s="107">
        <v>262</v>
      </c>
      <c r="I251" s="125">
        <v>262</v>
      </c>
      <c r="J251" s="126" t="s">
        <v>730</v>
      </c>
      <c r="K251" s="127">
        <f t="shared" si="159"/>
        <v>47.5</v>
      </c>
      <c r="L251" s="128">
        <f t="shared" si="160"/>
        <v>0.22144522144522144</v>
      </c>
      <c r="M251" s="129" t="s">
        <v>599</v>
      </c>
      <c r="N251" s="130">
        <v>42977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92</v>
      </c>
      <c r="B252" s="153">
        <v>42933</v>
      </c>
      <c r="C252" s="153"/>
      <c r="D252" s="154" t="s">
        <v>731</v>
      </c>
      <c r="E252" s="155" t="s">
        <v>623</v>
      </c>
      <c r="F252" s="156">
        <v>370</v>
      </c>
      <c r="G252" s="155"/>
      <c r="H252" s="155">
        <v>447.5</v>
      </c>
      <c r="I252" s="177">
        <v>450</v>
      </c>
      <c r="J252" s="230" t="s">
        <v>682</v>
      </c>
      <c r="K252" s="127">
        <f t="shared" si="159"/>
        <v>77.5</v>
      </c>
      <c r="L252" s="179">
        <f t="shared" si="160"/>
        <v>0.20945945945945946</v>
      </c>
      <c r="M252" s="180" t="s">
        <v>599</v>
      </c>
      <c r="N252" s="181">
        <v>43035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93</v>
      </c>
      <c r="B253" s="153">
        <v>42943</v>
      </c>
      <c r="C253" s="153"/>
      <c r="D253" s="154" t="s">
        <v>167</v>
      </c>
      <c r="E253" s="155" t="s">
        <v>623</v>
      </c>
      <c r="F253" s="156">
        <v>657.5</v>
      </c>
      <c r="G253" s="155"/>
      <c r="H253" s="155">
        <v>825</v>
      </c>
      <c r="I253" s="177">
        <v>820</v>
      </c>
      <c r="J253" s="230" t="s">
        <v>682</v>
      </c>
      <c r="K253" s="127">
        <f t="shared" si="159"/>
        <v>167.5</v>
      </c>
      <c r="L253" s="179">
        <f t="shared" si="160"/>
        <v>0.25475285171102663</v>
      </c>
      <c r="M253" s="180" t="s">
        <v>599</v>
      </c>
      <c r="N253" s="181">
        <v>43090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94</v>
      </c>
      <c r="B254" s="105">
        <v>42964</v>
      </c>
      <c r="C254" s="105"/>
      <c r="D254" s="106" t="s">
        <v>368</v>
      </c>
      <c r="E254" s="107" t="s">
        <v>623</v>
      </c>
      <c r="F254" s="108">
        <v>605</v>
      </c>
      <c r="G254" s="107"/>
      <c r="H254" s="107">
        <v>750</v>
      </c>
      <c r="I254" s="125">
        <v>750</v>
      </c>
      <c r="J254" s="126" t="s">
        <v>725</v>
      </c>
      <c r="K254" s="127">
        <f t="shared" si="159"/>
        <v>145</v>
      </c>
      <c r="L254" s="128">
        <f t="shared" si="160"/>
        <v>0.23966942148760331</v>
      </c>
      <c r="M254" s="129" t="s">
        <v>599</v>
      </c>
      <c r="N254" s="130">
        <v>43027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5">
        <v>95</v>
      </c>
      <c r="B255" s="148">
        <v>42979</v>
      </c>
      <c r="C255" s="148"/>
      <c r="D255" s="149" t="s">
        <v>509</v>
      </c>
      <c r="E255" s="150" t="s">
        <v>623</v>
      </c>
      <c r="F255" s="151">
        <v>255</v>
      </c>
      <c r="G255" s="152"/>
      <c r="H255" s="152">
        <v>217.25</v>
      </c>
      <c r="I255" s="152">
        <v>320</v>
      </c>
      <c r="J255" s="174" t="s">
        <v>732</v>
      </c>
      <c r="K255" s="133">
        <f t="shared" si="159"/>
        <v>-37.75</v>
      </c>
      <c r="L255" s="175">
        <f t="shared" si="160"/>
        <v>-0.14803921568627451</v>
      </c>
      <c r="M255" s="135" t="s">
        <v>663</v>
      </c>
      <c r="N255" s="176">
        <v>43661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96</v>
      </c>
      <c r="B256" s="105">
        <v>42997</v>
      </c>
      <c r="C256" s="105"/>
      <c r="D256" s="106" t="s">
        <v>733</v>
      </c>
      <c r="E256" s="107" t="s">
        <v>623</v>
      </c>
      <c r="F256" s="108">
        <v>215</v>
      </c>
      <c r="G256" s="107"/>
      <c r="H256" s="107">
        <v>258</v>
      </c>
      <c r="I256" s="125">
        <v>258</v>
      </c>
      <c r="J256" s="126" t="s">
        <v>682</v>
      </c>
      <c r="K256" s="127">
        <f t="shared" si="159"/>
        <v>43</v>
      </c>
      <c r="L256" s="128">
        <f t="shared" si="160"/>
        <v>0.2</v>
      </c>
      <c r="M256" s="129" t="s">
        <v>599</v>
      </c>
      <c r="N256" s="130">
        <v>43040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97</v>
      </c>
      <c r="B257" s="105">
        <v>42997</v>
      </c>
      <c r="C257" s="105"/>
      <c r="D257" s="106" t="s">
        <v>733</v>
      </c>
      <c r="E257" s="107" t="s">
        <v>623</v>
      </c>
      <c r="F257" s="108">
        <v>215</v>
      </c>
      <c r="G257" s="107"/>
      <c r="H257" s="107">
        <v>258</v>
      </c>
      <c r="I257" s="125">
        <v>258</v>
      </c>
      <c r="J257" s="230" t="s">
        <v>682</v>
      </c>
      <c r="K257" s="127">
        <v>43</v>
      </c>
      <c r="L257" s="128">
        <v>0.2</v>
      </c>
      <c r="M257" s="129" t="s">
        <v>599</v>
      </c>
      <c r="N257" s="130">
        <v>43040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98</v>
      </c>
      <c r="B258" s="206">
        <v>42998</v>
      </c>
      <c r="C258" s="206"/>
      <c r="D258" s="374" t="s">
        <v>2979</v>
      </c>
      <c r="E258" s="207" t="s">
        <v>623</v>
      </c>
      <c r="F258" s="208">
        <v>75</v>
      </c>
      <c r="G258" s="207"/>
      <c r="H258" s="207">
        <v>90</v>
      </c>
      <c r="I258" s="231">
        <v>90</v>
      </c>
      <c r="J258" s="126" t="s">
        <v>734</v>
      </c>
      <c r="K258" s="127">
        <f t="shared" ref="K258:K263" si="161">H258-F258</f>
        <v>15</v>
      </c>
      <c r="L258" s="128">
        <f t="shared" ref="L258:L263" si="162">K258/F258</f>
        <v>0.2</v>
      </c>
      <c r="M258" s="129" t="s">
        <v>599</v>
      </c>
      <c r="N258" s="130">
        <v>43019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99</v>
      </c>
      <c r="B259" s="153">
        <v>43011</v>
      </c>
      <c r="C259" s="153"/>
      <c r="D259" s="154" t="s">
        <v>735</v>
      </c>
      <c r="E259" s="155" t="s">
        <v>623</v>
      </c>
      <c r="F259" s="156">
        <v>315</v>
      </c>
      <c r="G259" s="155"/>
      <c r="H259" s="155">
        <v>392</v>
      </c>
      <c r="I259" s="177">
        <v>384</v>
      </c>
      <c r="J259" s="230" t="s">
        <v>736</v>
      </c>
      <c r="K259" s="127">
        <f t="shared" si="161"/>
        <v>77</v>
      </c>
      <c r="L259" s="179">
        <f t="shared" si="162"/>
        <v>0.24444444444444444</v>
      </c>
      <c r="M259" s="180" t="s">
        <v>599</v>
      </c>
      <c r="N259" s="181">
        <v>43017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100</v>
      </c>
      <c r="B260" s="153">
        <v>43013</v>
      </c>
      <c r="C260" s="153"/>
      <c r="D260" s="154" t="s">
        <v>737</v>
      </c>
      <c r="E260" s="155" t="s">
        <v>623</v>
      </c>
      <c r="F260" s="156">
        <v>145</v>
      </c>
      <c r="G260" s="155"/>
      <c r="H260" s="155">
        <v>179</v>
      </c>
      <c r="I260" s="177">
        <v>180</v>
      </c>
      <c r="J260" s="230" t="s">
        <v>613</v>
      </c>
      <c r="K260" s="127">
        <f t="shared" si="161"/>
        <v>34</v>
      </c>
      <c r="L260" s="179">
        <f t="shared" si="162"/>
        <v>0.23448275862068965</v>
      </c>
      <c r="M260" s="180" t="s">
        <v>599</v>
      </c>
      <c r="N260" s="181">
        <v>43025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101</v>
      </c>
      <c r="B261" s="153">
        <v>43014</v>
      </c>
      <c r="C261" s="153"/>
      <c r="D261" s="154" t="s">
        <v>339</v>
      </c>
      <c r="E261" s="155" t="s">
        <v>623</v>
      </c>
      <c r="F261" s="156">
        <v>256</v>
      </c>
      <c r="G261" s="155"/>
      <c r="H261" s="155">
        <v>323</v>
      </c>
      <c r="I261" s="177">
        <v>320</v>
      </c>
      <c r="J261" s="230" t="s">
        <v>682</v>
      </c>
      <c r="K261" s="127">
        <f t="shared" si="161"/>
        <v>67</v>
      </c>
      <c r="L261" s="179">
        <f t="shared" si="162"/>
        <v>0.26171875</v>
      </c>
      <c r="M261" s="180" t="s">
        <v>599</v>
      </c>
      <c r="N261" s="181">
        <v>43067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102</v>
      </c>
      <c r="B262" s="153">
        <v>43017</v>
      </c>
      <c r="C262" s="153"/>
      <c r="D262" s="154" t="s">
        <v>360</v>
      </c>
      <c r="E262" s="155" t="s">
        <v>623</v>
      </c>
      <c r="F262" s="156">
        <v>137.5</v>
      </c>
      <c r="G262" s="155"/>
      <c r="H262" s="155">
        <v>184</v>
      </c>
      <c r="I262" s="177">
        <v>183</v>
      </c>
      <c r="J262" s="178" t="s">
        <v>738</v>
      </c>
      <c r="K262" s="127">
        <f t="shared" si="161"/>
        <v>46.5</v>
      </c>
      <c r="L262" s="179">
        <f t="shared" si="162"/>
        <v>0.33818181818181819</v>
      </c>
      <c r="M262" s="180" t="s">
        <v>599</v>
      </c>
      <c r="N262" s="181">
        <v>43108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103</v>
      </c>
      <c r="B263" s="153">
        <v>43018</v>
      </c>
      <c r="C263" s="153"/>
      <c r="D263" s="154" t="s">
        <v>739</v>
      </c>
      <c r="E263" s="155" t="s">
        <v>623</v>
      </c>
      <c r="F263" s="156">
        <v>125.5</v>
      </c>
      <c r="G263" s="155"/>
      <c r="H263" s="155">
        <v>158</v>
      </c>
      <c r="I263" s="177">
        <v>155</v>
      </c>
      <c r="J263" s="178" t="s">
        <v>740</v>
      </c>
      <c r="K263" s="127">
        <f t="shared" si="161"/>
        <v>32.5</v>
      </c>
      <c r="L263" s="179">
        <f t="shared" si="162"/>
        <v>0.25896414342629481</v>
      </c>
      <c r="M263" s="180" t="s">
        <v>599</v>
      </c>
      <c r="N263" s="181">
        <v>43067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104</v>
      </c>
      <c r="B264" s="153">
        <v>43018</v>
      </c>
      <c r="C264" s="153"/>
      <c r="D264" s="154" t="s">
        <v>770</v>
      </c>
      <c r="E264" s="155" t="s">
        <v>623</v>
      </c>
      <c r="F264" s="156">
        <v>895</v>
      </c>
      <c r="G264" s="155"/>
      <c r="H264" s="155">
        <v>1122.5</v>
      </c>
      <c r="I264" s="177">
        <v>1078</v>
      </c>
      <c r="J264" s="178" t="s">
        <v>771</v>
      </c>
      <c r="K264" s="127">
        <v>227.5</v>
      </c>
      <c r="L264" s="179">
        <v>0.25418994413407803</v>
      </c>
      <c r="M264" s="180" t="s">
        <v>599</v>
      </c>
      <c r="N264" s="181">
        <v>43117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105</v>
      </c>
      <c r="B265" s="153">
        <v>43020</v>
      </c>
      <c r="C265" s="153"/>
      <c r="D265" s="154" t="s">
        <v>347</v>
      </c>
      <c r="E265" s="155" t="s">
        <v>623</v>
      </c>
      <c r="F265" s="156">
        <v>525</v>
      </c>
      <c r="G265" s="155"/>
      <c r="H265" s="155">
        <v>629</v>
      </c>
      <c r="I265" s="177">
        <v>629</v>
      </c>
      <c r="J265" s="230" t="s">
        <v>682</v>
      </c>
      <c r="K265" s="127">
        <v>104</v>
      </c>
      <c r="L265" s="179">
        <v>0.19809523809523799</v>
      </c>
      <c r="M265" s="180" t="s">
        <v>599</v>
      </c>
      <c r="N265" s="181">
        <v>43119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106</v>
      </c>
      <c r="B266" s="153">
        <v>43046</v>
      </c>
      <c r="C266" s="153"/>
      <c r="D266" s="154" t="s">
        <v>393</v>
      </c>
      <c r="E266" s="155" t="s">
        <v>623</v>
      </c>
      <c r="F266" s="156">
        <v>740</v>
      </c>
      <c r="G266" s="155"/>
      <c r="H266" s="155">
        <v>892.5</v>
      </c>
      <c r="I266" s="177">
        <v>900</v>
      </c>
      <c r="J266" s="178" t="s">
        <v>741</v>
      </c>
      <c r="K266" s="127">
        <f>H266-F266</f>
        <v>152.5</v>
      </c>
      <c r="L266" s="179">
        <f>K266/F266</f>
        <v>0.20608108108108109</v>
      </c>
      <c r="M266" s="180" t="s">
        <v>599</v>
      </c>
      <c r="N266" s="181">
        <v>43052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107</v>
      </c>
      <c r="B267" s="105">
        <v>43073</v>
      </c>
      <c r="C267" s="105"/>
      <c r="D267" s="106" t="s">
        <v>742</v>
      </c>
      <c r="E267" s="107" t="s">
        <v>623</v>
      </c>
      <c r="F267" s="108">
        <v>118.5</v>
      </c>
      <c r="G267" s="107"/>
      <c r="H267" s="107">
        <v>143.5</v>
      </c>
      <c r="I267" s="125">
        <v>145</v>
      </c>
      <c r="J267" s="140" t="s">
        <v>743</v>
      </c>
      <c r="K267" s="127">
        <f>H267-F267</f>
        <v>25</v>
      </c>
      <c r="L267" s="128">
        <f>K267/F267</f>
        <v>0.2109704641350211</v>
      </c>
      <c r="M267" s="129" t="s">
        <v>599</v>
      </c>
      <c r="N267" s="130">
        <v>43097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108</v>
      </c>
      <c r="B268" s="109">
        <v>43090</v>
      </c>
      <c r="C268" s="109"/>
      <c r="D268" s="157" t="s">
        <v>443</v>
      </c>
      <c r="E268" s="111" t="s">
        <v>623</v>
      </c>
      <c r="F268" s="112">
        <v>715</v>
      </c>
      <c r="G268" s="112"/>
      <c r="H268" s="113">
        <v>500</v>
      </c>
      <c r="I268" s="131">
        <v>872</v>
      </c>
      <c r="J268" s="137" t="s">
        <v>744</v>
      </c>
      <c r="K268" s="133">
        <f>H268-F268</f>
        <v>-215</v>
      </c>
      <c r="L268" s="134">
        <f>K268/F268</f>
        <v>-0.30069930069930068</v>
      </c>
      <c r="M268" s="135" t="s">
        <v>663</v>
      </c>
      <c r="N268" s="136">
        <v>43670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109</v>
      </c>
      <c r="B269" s="105">
        <v>43098</v>
      </c>
      <c r="C269" s="105"/>
      <c r="D269" s="106" t="s">
        <v>735</v>
      </c>
      <c r="E269" s="107" t="s">
        <v>623</v>
      </c>
      <c r="F269" s="108">
        <v>435</v>
      </c>
      <c r="G269" s="107"/>
      <c r="H269" s="107">
        <v>542.5</v>
      </c>
      <c r="I269" s="125">
        <v>539</v>
      </c>
      <c r="J269" s="140" t="s">
        <v>682</v>
      </c>
      <c r="K269" s="127">
        <v>107.5</v>
      </c>
      <c r="L269" s="128">
        <v>0.247126436781609</v>
      </c>
      <c r="M269" s="129" t="s">
        <v>599</v>
      </c>
      <c r="N269" s="130">
        <v>43206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110</v>
      </c>
      <c r="B270" s="105">
        <v>43098</v>
      </c>
      <c r="C270" s="105"/>
      <c r="D270" s="106" t="s">
        <v>571</v>
      </c>
      <c r="E270" s="107" t="s">
        <v>623</v>
      </c>
      <c r="F270" s="108">
        <v>885</v>
      </c>
      <c r="G270" s="107"/>
      <c r="H270" s="107">
        <v>1090</v>
      </c>
      <c r="I270" s="125">
        <v>1084</v>
      </c>
      <c r="J270" s="140" t="s">
        <v>682</v>
      </c>
      <c r="K270" s="127">
        <v>205</v>
      </c>
      <c r="L270" s="128">
        <v>0.23163841807909599</v>
      </c>
      <c r="M270" s="129" t="s">
        <v>599</v>
      </c>
      <c r="N270" s="130">
        <v>43213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6">
        <v>111</v>
      </c>
      <c r="B271" s="347">
        <v>43192</v>
      </c>
      <c r="C271" s="347"/>
      <c r="D271" s="115" t="s">
        <v>752</v>
      </c>
      <c r="E271" s="350" t="s">
        <v>623</v>
      </c>
      <c r="F271" s="353">
        <v>478.5</v>
      </c>
      <c r="G271" s="350"/>
      <c r="H271" s="350">
        <v>442</v>
      </c>
      <c r="I271" s="356">
        <v>613</v>
      </c>
      <c r="J271" s="383" t="s">
        <v>3403</v>
      </c>
      <c r="K271" s="133">
        <f>H271-F271</f>
        <v>-36.5</v>
      </c>
      <c r="L271" s="134">
        <f>K271/F271</f>
        <v>-7.6280041797283177E-2</v>
      </c>
      <c r="M271" s="135" t="s">
        <v>663</v>
      </c>
      <c r="N271" s="136">
        <v>43762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112</v>
      </c>
      <c r="B272" s="109">
        <v>43194</v>
      </c>
      <c r="C272" s="109"/>
      <c r="D272" s="373" t="s">
        <v>2978</v>
      </c>
      <c r="E272" s="111" t="s">
        <v>623</v>
      </c>
      <c r="F272" s="112">
        <f>141.5-7.3</f>
        <v>134.19999999999999</v>
      </c>
      <c r="G272" s="112"/>
      <c r="H272" s="113">
        <v>77</v>
      </c>
      <c r="I272" s="131">
        <v>180</v>
      </c>
      <c r="J272" s="383" t="s">
        <v>3402</v>
      </c>
      <c r="K272" s="133">
        <f>H272-F272</f>
        <v>-57.199999999999989</v>
      </c>
      <c r="L272" s="134">
        <f>K272/F272</f>
        <v>-0.42622950819672129</v>
      </c>
      <c r="M272" s="135" t="s">
        <v>663</v>
      </c>
      <c r="N272" s="136">
        <v>43522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113</v>
      </c>
      <c r="B273" s="109">
        <v>43209</v>
      </c>
      <c r="C273" s="109"/>
      <c r="D273" s="110" t="s">
        <v>745</v>
      </c>
      <c r="E273" s="111" t="s">
        <v>623</v>
      </c>
      <c r="F273" s="112">
        <v>430</v>
      </c>
      <c r="G273" s="112"/>
      <c r="H273" s="113">
        <v>220</v>
      </c>
      <c r="I273" s="131">
        <v>537</v>
      </c>
      <c r="J273" s="137" t="s">
        <v>746</v>
      </c>
      <c r="K273" s="133">
        <f>H273-F273</f>
        <v>-210</v>
      </c>
      <c r="L273" s="134">
        <f>K273/F273</f>
        <v>-0.48837209302325579</v>
      </c>
      <c r="M273" s="135" t="s">
        <v>663</v>
      </c>
      <c r="N273" s="136">
        <v>43252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7">
        <v>114</v>
      </c>
      <c r="B274" s="158">
        <v>43220</v>
      </c>
      <c r="C274" s="158"/>
      <c r="D274" s="159" t="s">
        <v>394</v>
      </c>
      <c r="E274" s="160" t="s">
        <v>623</v>
      </c>
      <c r="F274" s="162">
        <v>153.5</v>
      </c>
      <c r="G274" s="162"/>
      <c r="H274" s="162">
        <v>196</v>
      </c>
      <c r="I274" s="162">
        <v>196</v>
      </c>
      <c r="J274" s="358" t="s">
        <v>3494</v>
      </c>
      <c r="K274" s="182">
        <f>H274-F274</f>
        <v>42.5</v>
      </c>
      <c r="L274" s="183">
        <f>K274/F274</f>
        <v>0.27687296416938112</v>
      </c>
      <c r="M274" s="161" t="s">
        <v>599</v>
      </c>
      <c r="N274" s="184">
        <v>43605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115</v>
      </c>
      <c r="B275" s="109">
        <v>43306</v>
      </c>
      <c r="C275" s="109"/>
      <c r="D275" s="110" t="s">
        <v>768</v>
      </c>
      <c r="E275" s="111" t="s">
        <v>623</v>
      </c>
      <c r="F275" s="112">
        <v>27.5</v>
      </c>
      <c r="G275" s="112"/>
      <c r="H275" s="113">
        <v>13.1</v>
      </c>
      <c r="I275" s="131">
        <v>60</v>
      </c>
      <c r="J275" s="137" t="s">
        <v>772</v>
      </c>
      <c r="K275" s="133">
        <v>-14.4</v>
      </c>
      <c r="L275" s="134">
        <v>-0.52363636363636401</v>
      </c>
      <c r="M275" s="135" t="s">
        <v>663</v>
      </c>
      <c r="N275" s="136">
        <v>43138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6">
        <v>116</v>
      </c>
      <c r="B276" s="347">
        <v>43318</v>
      </c>
      <c r="C276" s="347"/>
      <c r="D276" s="115" t="s">
        <v>747</v>
      </c>
      <c r="E276" s="350" t="s">
        <v>623</v>
      </c>
      <c r="F276" s="350">
        <v>148.5</v>
      </c>
      <c r="G276" s="350"/>
      <c r="H276" s="350">
        <v>102</v>
      </c>
      <c r="I276" s="356">
        <v>182</v>
      </c>
      <c r="J276" s="137" t="s">
        <v>3493</v>
      </c>
      <c r="K276" s="133">
        <f>H276-F276</f>
        <v>-46.5</v>
      </c>
      <c r="L276" s="134">
        <f>K276/F276</f>
        <v>-0.31313131313131315</v>
      </c>
      <c r="M276" s="135" t="s">
        <v>663</v>
      </c>
      <c r="N276" s="136">
        <v>43661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117</v>
      </c>
      <c r="B277" s="105">
        <v>43335</v>
      </c>
      <c r="C277" s="105"/>
      <c r="D277" s="106" t="s">
        <v>773</v>
      </c>
      <c r="E277" s="107" t="s">
        <v>623</v>
      </c>
      <c r="F277" s="155">
        <v>285</v>
      </c>
      <c r="G277" s="107"/>
      <c r="H277" s="107">
        <v>355</v>
      </c>
      <c r="I277" s="125">
        <v>364</v>
      </c>
      <c r="J277" s="140" t="s">
        <v>774</v>
      </c>
      <c r="K277" s="127">
        <v>70</v>
      </c>
      <c r="L277" s="128">
        <v>0.24561403508771901</v>
      </c>
      <c r="M277" s="129" t="s">
        <v>599</v>
      </c>
      <c r="N277" s="130">
        <v>43455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118</v>
      </c>
      <c r="B278" s="105">
        <v>43341</v>
      </c>
      <c r="C278" s="105"/>
      <c r="D278" s="106" t="s">
        <v>384</v>
      </c>
      <c r="E278" s="107" t="s">
        <v>623</v>
      </c>
      <c r="F278" s="155">
        <v>525</v>
      </c>
      <c r="G278" s="107"/>
      <c r="H278" s="107">
        <v>585</v>
      </c>
      <c r="I278" s="125">
        <v>635</v>
      </c>
      <c r="J278" s="140" t="s">
        <v>748</v>
      </c>
      <c r="K278" s="127">
        <f t="shared" ref="K278:K290" si="163">H278-F278</f>
        <v>60</v>
      </c>
      <c r="L278" s="128">
        <f t="shared" ref="L278:L290" si="164">K278/F278</f>
        <v>0.11428571428571428</v>
      </c>
      <c r="M278" s="129" t="s">
        <v>599</v>
      </c>
      <c r="N278" s="130">
        <v>43662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119</v>
      </c>
      <c r="B279" s="105">
        <v>43395</v>
      </c>
      <c r="C279" s="105"/>
      <c r="D279" s="106" t="s">
        <v>368</v>
      </c>
      <c r="E279" s="107" t="s">
        <v>623</v>
      </c>
      <c r="F279" s="155">
        <v>475</v>
      </c>
      <c r="G279" s="107"/>
      <c r="H279" s="107">
        <v>574</v>
      </c>
      <c r="I279" s="125">
        <v>570</v>
      </c>
      <c r="J279" s="140" t="s">
        <v>682</v>
      </c>
      <c r="K279" s="127">
        <f t="shared" si="163"/>
        <v>99</v>
      </c>
      <c r="L279" s="128">
        <f t="shared" si="164"/>
        <v>0.20842105263157895</v>
      </c>
      <c r="M279" s="129" t="s">
        <v>599</v>
      </c>
      <c r="N279" s="130">
        <v>43403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120</v>
      </c>
      <c r="B280" s="153">
        <v>43397</v>
      </c>
      <c r="C280" s="153"/>
      <c r="D280" s="400" t="s">
        <v>391</v>
      </c>
      <c r="E280" s="155" t="s">
        <v>623</v>
      </c>
      <c r="F280" s="155">
        <v>707.5</v>
      </c>
      <c r="G280" s="155"/>
      <c r="H280" s="155">
        <v>872</v>
      </c>
      <c r="I280" s="177">
        <v>872</v>
      </c>
      <c r="J280" s="178" t="s">
        <v>682</v>
      </c>
      <c r="K280" s="127">
        <f t="shared" si="163"/>
        <v>164.5</v>
      </c>
      <c r="L280" s="179">
        <f t="shared" si="164"/>
        <v>0.23250883392226149</v>
      </c>
      <c r="M280" s="180" t="s">
        <v>599</v>
      </c>
      <c r="N280" s="181">
        <v>43482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4">
        <v>121</v>
      </c>
      <c r="B281" s="153">
        <v>43398</v>
      </c>
      <c r="C281" s="153"/>
      <c r="D281" s="400" t="s">
        <v>348</v>
      </c>
      <c r="E281" s="155" t="s">
        <v>623</v>
      </c>
      <c r="F281" s="155">
        <v>162</v>
      </c>
      <c r="G281" s="155"/>
      <c r="H281" s="155">
        <v>204</v>
      </c>
      <c r="I281" s="177">
        <v>209</v>
      </c>
      <c r="J281" s="178" t="s">
        <v>3492</v>
      </c>
      <c r="K281" s="127">
        <f t="shared" si="163"/>
        <v>42</v>
      </c>
      <c r="L281" s="179">
        <f t="shared" si="164"/>
        <v>0.25925925925925924</v>
      </c>
      <c r="M281" s="180" t="s">
        <v>599</v>
      </c>
      <c r="N281" s="181">
        <v>43539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5">
        <v>122</v>
      </c>
      <c r="B282" s="206">
        <v>43399</v>
      </c>
      <c r="C282" s="206"/>
      <c r="D282" s="154" t="s">
        <v>495</v>
      </c>
      <c r="E282" s="207" t="s">
        <v>623</v>
      </c>
      <c r="F282" s="207">
        <v>240</v>
      </c>
      <c r="G282" s="207"/>
      <c r="H282" s="207">
        <v>297</v>
      </c>
      <c r="I282" s="231">
        <v>297</v>
      </c>
      <c r="J282" s="178" t="s">
        <v>682</v>
      </c>
      <c r="K282" s="232">
        <f t="shared" si="163"/>
        <v>57</v>
      </c>
      <c r="L282" s="233">
        <f t="shared" si="164"/>
        <v>0.23749999999999999</v>
      </c>
      <c r="M282" s="234" t="s">
        <v>599</v>
      </c>
      <c r="N282" s="235">
        <v>43417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123</v>
      </c>
      <c r="B283" s="105">
        <v>43439</v>
      </c>
      <c r="C283" s="105"/>
      <c r="D283" s="147" t="s">
        <v>749</v>
      </c>
      <c r="E283" s="107" t="s">
        <v>623</v>
      </c>
      <c r="F283" s="107">
        <v>202.5</v>
      </c>
      <c r="G283" s="107"/>
      <c r="H283" s="107">
        <v>255</v>
      </c>
      <c r="I283" s="125">
        <v>252</v>
      </c>
      <c r="J283" s="140" t="s">
        <v>682</v>
      </c>
      <c r="K283" s="127">
        <f t="shared" si="163"/>
        <v>52.5</v>
      </c>
      <c r="L283" s="128">
        <f t="shared" si="164"/>
        <v>0.25925925925925924</v>
      </c>
      <c r="M283" s="129" t="s">
        <v>599</v>
      </c>
      <c r="N283" s="130">
        <v>43542</v>
      </c>
      <c r="O283" s="57"/>
      <c r="P283" s="16"/>
      <c r="Q283" s="16"/>
      <c r="R283" s="93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124</v>
      </c>
      <c r="B284" s="206">
        <v>43465</v>
      </c>
      <c r="C284" s="105"/>
      <c r="D284" s="400" t="s">
        <v>423</v>
      </c>
      <c r="E284" s="207" t="s">
        <v>623</v>
      </c>
      <c r="F284" s="207">
        <v>710</v>
      </c>
      <c r="G284" s="207"/>
      <c r="H284" s="207">
        <v>866</v>
      </c>
      <c r="I284" s="231">
        <v>866</v>
      </c>
      <c r="J284" s="178" t="s">
        <v>682</v>
      </c>
      <c r="K284" s="127">
        <f t="shared" si="163"/>
        <v>156</v>
      </c>
      <c r="L284" s="128">
        <f t="shared" si="164"/>
        <v>0.21971830985915494</v>
      </c>
      <c r="M284" s="129" t="s">
        <v>599</v>
      </c>
      <c r="N284" s="361">
        <v>43553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125</v>
      </c>
      <c r="B285" s="206">
        <v>43522</v>
      </c>
      <c r="C285" s="206"/>
      <c r="D285" s="400" t="s">
        <v>141</v>
      </c>
      <c r="E285" s="207" t="s">
        <v>623</v>
      </c>
      <c r="F285" s="207">
        <v>337.25</v>
      </c>
      <c r="G285" s="207"/>
      <c r="H285" s="207">
        <v>398.5</v>
      </c>
      <c r="I285" s="231">
        <v>411</v>
      </c>
      <c r="J285" s="140" t="s">
        <v>3491</v>
      </c>
      <c r="K285" s="127">
        <f t="shared" si="163"/>
        <v>61.25</v>
      </c>
      <c r="L285" s="128">
        <f t="shared" si="164"/>
        <v>0.1816160118606375</v>
      </c>
      <c r="M285" s="129" t="s">
        <v>599</v>
      </c>
      <c r="N285" s="361">
        <v>43760</v>
      </c>
      <c r="O285" s="57"/>
      <c r="P285" s="16"/>
      <c r="Q285" s="16"/>
      <c r="R285" s="93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8">
        <v>126</v>
      </c>
      <c r="B286" s="163">
        <v>43559</v>
      </c>
      <c r="C286" s="163"/>
      <c r="D286" s="164" t="s">
        <v>410</v>
      </c>
      <c r="E286" s="165" t="s">
        <v>623</v>
      </c>
      <c r="F286" s="165">
        <v>130</v>
      </c>
      <c r="G286" s="165"/>
      <c r="H286" s="165">
        <v>65</v>
      </c>
      <c r="I286" s="185">
        <v>158</v>
      </c>
      <c r="J286" s="137" t="s">
        <v>750</v>
      </c>
      <c r="K286" s="133">
        <f t="shared" si="163"/>
        <v>-65</v>
      </c>
      <c r="L286" s="134">
        <f t="shared" si="164"/>
        <v>-0.5</v>
      </c>
      <c r="M286" s="135" t="s">
        <v>663</v>
      </c>
      <c r="N286" s="136">
        <v>43726</v>
      </c>
      <c r="O286" s="57"/>
      <c r="P286" s="16"/>
      <c r="Q286" s="16"/>
      <c r="R286" s="17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127</v>
      </c>
      <c r="B287" s="186">
        <v>43017</v>
      </c>
      <c r="C287" s="186"/>
      <c r="D287" s="187" t="s">
        <v>169</v>
      </c>
      <c r="E287" s="188" t="s">
        <v>623</v>
      </c>
      <c r="F287" s="189">
        <v>141.5</v>
      </c>
      <c r="G287" s="190"/>
      <c r="H287" s="190">
        <v>183.5</v>
      </c>
      <c r="I287" s="190">
        <v>210</v>
      </c>
      <c r="J287" s="217" t="s">
        <v>3440</v>
      </c>
      <c r="K287" s="218">
        <f t="shared" si="163"/>
        <v>42</v>
      </c>
      <c r="L287" s="219">
        <f t="shared" si="164"/>
        <v>0.29681978798586572</v>
      </c>
      <c r="M287" s="189" t="s">
        <v>599</v>
      </c>
      <c r="N287" s="220">
        <v>43042</v>
      </c>
      <c r="O287" s="57"/>
      <c r="P287" s="16"/>
      <c r="Q287" s="16"/>
      <c r="R287" s="93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8">
        <v>128</v>
      </c>
      <c r="B288" s="163">
        <v>43074</v>
      </c>
      <c r="C288" s="163"/>
      <c r="D288" s="164" t="s">
        <v>303</v>
      </c>
      <c r="E288" s="165" t="s">
        <v>623</v>
      </c>
      <c r="F288" s="166">
        <v>172</v>
      </c>
      <c r="G288" s="165"/>
      <c r="H288" s="165">
        <v>155.25</v>
      </c>
      <c r="I288" s="185">
        <v>230</v>
      </c>
      <c r="J288" s="383" t="s">
        <v>3400</v>
      </c>
      <c r="K288" s="133">
        <f t="shared" ref="K288" si="165">H288-F288</f>
        <v>-16.75</v>
      </c>
      <c r="L288" s="134">
        <f t="shared" ref="L288" si="166">K288/F288</f>
        <v>-9.7383720930232565E-2</v>
      </c>
      <c r="M288" s="135" t="s">
        <v>663</v>
      </c>
      <c r="N288" s="136">
        <v>43787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129</v>
      </c>
      <c r="B289" s="186">
        <v>43398</v>
      </c>
      <c r="C289" s="186"/>
      <c r="D289" s="187" t="s">
        <v>104</v>
      </c>
      <c r="E289" s="188" t="s">
        <v>623</v>
      </c>
      <c r="F289" s="190">
        <v>698.5</v>
      </c>
      <c r="G289" s="190"/>
      <c r="H289" s="190">
        <v>850</v>
      </c>
      <c r="I289" s="190">
        <v>890</v>
      </c>
      <c r="J289" s="221" t="s">
        <v>3488</v>
      </c>
      <c r="K289" s="218">
        <f t="shared" si="163"/>
        <v>151.5</v>
      </c>
      <c r="L289" s="219">
        <f t="shared" si="164"/>
        <v>0.21689334287759485</v>
      </c>
      <c r="M289" s="189" t="s">
        <v>599</v>
      </c>
      <c r="N289" s="220">
        <v>43453</v>
      </c>
      <c r="O289" s="57"/>
      <c r="P289" s="16"/>
      <c r="Q289" s="16"/>
      <c r="R289" s="17" t="s">
        <v>751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130</v>
      </c>
      <c r="B290" s="158">
        <v>42877</v>
      </c>
      <c r="C290" s="158"/>
      <c r="D290" s="159" t="s">
        <v>383</v>
      </c>
      <c r="E290" s="160" t="s">
        <v>623</v>
      </c>
      <c r="F290" s="161">
        <v>127.6</v>
      </c>
      <c r="G290" s="162"/>
      <c r="H290" s="162">
        <v>138</v>
      </c>
      <c r="I290" s="162">
        <v>190</v>
      </c>
      <c r="J290" s="384" t="s">
        <v>3404</v>
      </c>
      <c r="K290" s="182">
        <f t="shared" si="163"/>
        <v>10.400000000000006</v>
      </c>
      <c r="L290" s="183">
        <f t="shared" si="164"/>
        <v>8.1504702194357417E-2</v>
      </c>
      <c r="M290" s="161" t="s">
        <v>599</v>
      </c>
      <c r="N290" s="184">
        <v>43774</v>
      </c>
      <c r="O290" s="57"/>
      <c r="P290" s="16"/>
      <c r="Q290" s="16"/>
      <c r="R290" s="93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0">
        <v>131</v>
      </c>
      <c r="B291" s="194">
        <v>43158</v>
      </c>
      <c r="C291" s="194"/>
      <c r="D291" s="191" t="s">
        <v>754</v>
      </c>
      <c r="E291" s="195" t="s">
        <v>623</v>
      </c>
      <c r="F291" s="196">
        <v>317</v>
      </c>
      <c r="G291" s="195"/>
      <c r="H291" s="195"/>
      <c r="I291" s="224">
        <v>398</v>
      </c>
      <c r="J291" s="237" t="s">
        <v>601</v>
      </c>
      <c r="K291" s="193"/>
      <c r="L291" s="192"/>
      <c r="M291" s="223" t="s">
        <v>601</v>
      </c>
      <c r="N291" s="222"/>
      <c r="O291" s="57"/>
      <c r="P291" s="16"/>
      <c r="Q291" s="16"/>
      <c r="R291" s="341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8">
        <v>132</v>
      </c>
      <c r="B292" s="163">
        <v>43164</v>
      </c>
      <c r="C292" s="163"/>
      <c r="D292" s="164" t="s">
        <v>135</v>
      </c>
      <c r="E292" s="165" t="s">
        <v>623</v>
      </c>
      <c r="F292" s="166">
        <f>510-14.4</f>
        <v>495.6</v>
      </c>
      <c r="G292" s="165"/>
      <c r="H292" s="165">
        <v>350</v>
      </c>
      <c r="I292" s="185">
        <v>672</v>
      </c>
      <c r="J292" s="383" t="s">
        <v>3461</v>
      </c>
      <c r="K292" s="133">
        <f t="shared" ref="K292" si="167">H292-F292</f>
        <v>-145.60000000000002</v>
      </c>
      <c r="L292" s="134">
        <f t="shared" ref="L292" si="168">K292/F292</f>
        <v>-0.29378531073446329</v>
      </c>
      <c r="M292" s="135" t="s">
        <v>663</v>
      </c>
      <c r="N292" s="136">
        <v>43887</v>
      </c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8">
        <v>133</v>
      </c>
      <c r="B293" s="163">
        <v>43237</v>
      </c>
      <c r="C293" s="163"/>
      <c r="D293" s="164" t="s">
        <v>489</v>
      </c>
      <c r="E293" s="165" t="s">
        <v>623</v>
      </c>
      <c r="F293" s="166">
        <v>230.3</v>
      </c>
      <c r="G293" s="165"/>
      <c r="H293" s="165">
        <v>102.5</v>
      </c>
      <c r="I293" s="185">
        <v>348</v>
      </c>
      <c r="J293" s="383" t="s">
        <v>3482</v>
      </c>
      <c r="K293" s="133">
        <f t="shared" ref="K293" si="169">H293-F293</f>
        <v>-127.80000000000001</v>
      </c>
      <c r="L293" s="134">
        <f t="shared" ref="L293" si="170">K293/F293</f>
        <v>-0.55492835432045162</v>
      </c>
      <c r="M293" s="135" t="s">
        <v>663</v>
      </c>
      <c r="N293" s="136">
        <v>43896</v>
      </c>
      <c r="O293" s="57"/>
      <c r="P293" s="16"/>
      <c r="Q293" s="16"/>
      <c r="R293" s="343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4">
        <v>134</v>
      </c>
      <c r="B294" s="197">
        <v>43258</v>
      </c>
      <c r="C294" s="197"/>
      <c r="D294" s="200" t="s">
        <v>449</v>
      </c>
      <c r="E294" s="198" t="s">
        <v>623</v>
      </c>
      <c r="F294" s="196">
        <f>342.5-5.1</f>
        <v>337.4</v>
      </c>
      <c r="G294" s="198"/>
      <c r="H294" s="198"/>
      <c r="I294" s="225">
        <v>439</v>
      </c>
      <c r="J294" s="237" t="s">
        <v>601</v>
      </c>
      <c r="K294" s="227"/>
      <c r="L294" s="228"/>
      <c r="M294" s="226" t="s">
        <v>601</v>
      </c>
      <c r="N294" s="229"/>
      <c r="O294" s="57"/>
      <c r="P294" s="16"/>
      <c r="Q294" s="16"/>
      <c r="R294" s="341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4">
        <v>135</v>
      </c>
      <c r="B295" s="197">
        <v>43285</v>
      </c>
      <c r="C295" s="197"/>
      <c r="D295" s="201" t="s">
        <v>49</v>
      </c>
      <c r="E295" s="198" t="s">
        <v>623</v>
      </c>
      <c r="F295" s="196">
        <f>127.5-5.53</f>
        <v>121.97</v>
      </c>
      <c r="G295" s="198"/>
      <c r="H295" s="198"/>
      <c r="I295" s="225">
        <v>170</v>
      </c>
      <c r="J295" s="237" t="s">
        <v>601</v>
      </c>
      <c r="K295" s="227"/>
      <c r="L295" s="228"/>
      <c r="M295" s="226" t="s">
        <v>601</v>
      </c>
      <c r="N295" s="229"/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8">
        <v>136</v>
      </c>
      <c r="B296" s="163">
        <v>43294</v>
      </c>
      <c r="C296" s="163"/>
      <c r="D296" s="164" t="s">
        <v>243</v>
      </c>
      <c r="E296" s="165" t="s">
        <v>623</v>
      </c>
      <c r="F296" s="166">
        <v>46.5</v>
      </c>
      <c r="G296" s="165"/>
      <c r="H296" s="165">
        <v>17</v>
      </c>
      <c r="I296" s="185">
        <v>59</v>
      </c>
      <c r="J296" s="383" t="s">
        <v>3460</v>
      </c>
      <c r="K296" s="133">
        <f t="shared" ref="K296" si="171">H296-F296</f>
        <v>-29.5</v>
      </c>
      <c r="L296" s="134">
        <f t="shared" ref="L296" si="172">K296/F296</f>
        <v>-0.63440860215053763</v>
      </c>
      <c r="M296" s="135" t="s">
        <v>663</v>
      </c>
      <c r="N296" s="136">
        <v>43887</v>
      </c>
      <c r="O296" s="57"/>
      <c r="P296" s="16"/>
      <c r="Q296" s="16"/>
      <c r="R296" s="17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0">
        <v>137</v>
      </c>
      <c r="B297" s="194">
        <v>43396</v>
      </c>
      <c r="C297" s="194"/>
      <c r="D297" s="201" t="s">
        <v>425</v>
      </c>
      <c r="E297" s="198" t="s">
        <v>623</v>
      </c>
      <c r="F297" s="199">
        <v>156.5</v>
      </c>
      <c r="G297" s="198"/>
      <c r="H297" s="198"/>
      <c r="I297" s="225">
        <v>191</v>
      </c>
      <c r="J297" s="237" t="s">
        <v>601</v>
      </c>
      <c r="K297" s="227"/>
      <c r="L297" s="228"/>
      <c r="M297" s="226" t="s">
        <v>601</v>
      </c>
      <c r="N297" s="229"/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0">
        <v>138</v>
      </c>
      <c r="B298" s="194">
        <v>43439</v>
      </c>
      <c r="C298" s="194"/>
      <c r="D298" s="201" t="s">
        <v>330</v>
      </c>
      <c r="E298" s="198" t="s">
        <v>623</v>
      </c>
      <c r="F298" s="199">
        <v>259.5</v>
      </c>
      <c r="G298" s="198"/>
      <c r="H298" s="198"/>
      <c r="I298" s="225">
        <v>321</v>
      </c>
      <c r="J298" s="237" t="s">
        <v>601</v>
      </c>
      <c r="K298" s="227"/>
      <c r="L298" s="228"/>
      <c r="M298" s="226" t="s">
        <v>601</v>
      </c>
      <c r="N298" s="229"/>
      <c r="O298" s="16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8">
        <v>139</v>
      </c>
      <c r="B299" s="163">
        <v>43439</v>
      </c>
      <c r="C299" s="163"/>
      <c r="D299" s="164" t="s">
        <v>775</v>
      </c>
      <c r="E299" s="165" t="s">
        <v>623</v>
      </c>
      <c r="F299" s="165">
        <v>715</v>
      </c>
      <c r="G299" s="165"/>
      <c r="H299" s="165">
        <v>445</v>
      </c>
      <c r="I299" s="185">
        <v>840</v>
      </c>
      <c r="J299" s="137" t="s">
        <v>2994</v>
      </c>
      <c r="K299" s="133">
        <f t="shared" ref="K299:K302" si="173">H299-F299</f>
        <v>-270</v>
      </c>
      <c r="L299" s="134">
        <f t="shared" ref="L299:L302" si="174">K299/F299</f>
        <v>-0.3776223776223776</v>
      </c>
      <c r="M299" s="135" t="s">
        <v>663</v>
      </c>
      <c r="N299" s="136">
        <v>43800</v>
      </c>
      <c r="O299" s="57"/>
      <c r="P299" s="16"/>
      <c r="Q299" s="16"/>
      <c r="R299" s="17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5">
        <v>140</v>
      </c>
      <c r="B300" s="206">
        <v>43469</v>
      </c>
      <c r="C300" s="206"/>
      <c r="D300" s="154" t="s">
        <v>145</v>
      </c>
      <c r="E300" s="207" t="s">
        <v>623</v>
      </c>
      <c r="F300" s="207">
        <v>875</v>
      </c>
      <c r="G300" s="207"/>
      <c r="H300" s="207">
        <v>1165</v>
      </c>
      <c r="I300" s="231">
        <v>1185</v>
      </c>
      <c r="J300" s="140" t="s">
        <v>3489</v>
      </c>
      <c r="K300" s="127">
        <f t="shared" si="173"/>
        <v>290</v>
      </c>
      <c r="L300" s="128">
        <f t="shared" si="174"/>
        <v>0.33142857142857141</v>
      </c>
      <c r="M300" s="129" t="s">
        <v>599</v>
      </c>
      <c r="N300" s="361">
        <v>43847</v>
      </c>
      <c r="O300" s="57"/>
      <c r="P300" s="16"/>
      <c r="Q300" s="16"/>
      <c r="R300" s="343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5">
        <v>141</v>
      </c>
      <c r="B301" s="206">
        <v>43559</v>
      </c>
      <c r="C301" s="206"/>
      <c r="D301" s="400" t="s">
        <v>345</v>
      </c>
      <c r="E301" s="207" t="s">
        <v>623</v>
      </c>
      <c r="F301" s="207">
        <f>387-14.63</f>
        <v>372.37</v>
      </c>
      <c r="G301" s="207"/>
      <c r="H301" s="207">
        <v>490</v>
      </c>
      <c r="I301" s="231">
        <v>490</v>
      </c>
      <c r="J301" s="140" t="s">
        <v>682</v>
      </c>
      <c r="K301" s="127">
        <f t="shared" si="173"/>
        <v>117.63</v>
      </c>
      <c r="L301" s="128">
        <f t="shared" si="174"/>
        <v>0.31589548030185027</v>
      </c>
      <c r="M301" s="129" t="s">
        <v>599</v>
      </c>
      <c r="N301" s="361">
        <v>43850</v>
      </c>
      <c r="O301" s="57"/>
      <c r="P301" s="16"/>
      <c r="Q301" s="16"/>
      <c r="R301" s="343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68">
        <v>142</v>
      </c>
      <c r="B302" s="163">
        <v>43578</v>
      </c>
      <c r="C302" s="163"/>
      <c r="D302" s="164" t="s">
        <v>776</v>
      </c>
      <c r="E302" s="165" t="s">
        <v>600</v>
      </c>
      <c r="F302" s="165">
        <v>220</v>
      </c>
      <c r="G302" s="165"/>
      <c r="H302" s="165">
        <v>127.5</v>
      </c>
      <c r="I302" s="185">
        <v>284</v>
      </c>
      <c r="J302" s="383" t="s">
        <v>3483</v>
      </c>
      <c r="K302" s="133">
        <f t="shared" si="173"/>
        <v>-92.5</v>
      </c>
      <c r="L302" s="134">
        <f t="shared" si="174"/>
        <v>-0.42045454545454547</v>
      </c>
      <c r="M302" s="135" t="s">
        <v>663</v>
      </c>
      <c r="N302" s="136">
        <v>43896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143</v>
      </c>
      <c r="B303" s="206">
        <v>43622</v>
      </c>
      <c r="C303" s="206"/>
      <c r="D303" s="400" t="s">
        <v>496</v>
      </c>
      <c r="E303" s="207" t="s">
        <v>600</v>
      </c>
      <c r="F303" s="207">
        <v>332.8</v>
      </c>
      <c r="G303" s="207"/>
      <c r="H303" s="207">
        <v>405</v>
      </c>
      <c r="I303" s="231">
        <v>419</v>
      </c>
      <c r="J303" s="140" t="s">
        <v>3490</v>
      </c>
      <c r="K303" s="127">
        <f t="shared" ref="K303" si="175">H303-F303</f>
        <v>72.199999999999989</v>
      </c>
      <c r="L303" s="128">
        <f t="shared" ref="L303" si="176">K303/F303</f>
        <v>0.21694711538461534</v>
      </c>
      <c r="M303" s="129" t="s">
        <v>599</v>
      </c>
      <c r="N303" s="361">
        <v>43860</v>
      </c>
      <c r="O303" s="57"/>
      <c r="P303" s="16"/>
      <c r="Q303" s="16"/>
      <c r="R303" s="17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143">
        <v>144</v>
      </c>
      <c r="B304" s="142">
        <v>43641</v>
      </c>
      <c r="C304" s="142"/>
      <c r="D304" s="143" t="s">
        <v>139</v>
      </c>
      <c r="E304" s="144" t="s">
        <v>623</v>
      </c>
      <c r="F304" s="145">
        <v>386</v>
      </c>
      <c r="G304" s="146"/>
      <c r="H304" s="146">
        <v>395</v>
      </c>
      <c r="I304" s="146">
        <v>452</v>
      </c>
      <c r="J304" s="169" t="s">
        <v>3405</v>
      </c>
      <c r="K304" s="170">
        <f t="shared" ref="K304" si="177">H304-F304</f>
        <v>9</v>
      </c>
      <c r="L304" s="171">
        <f t="shared" ref="L304" si="178">K304/F304</f>
        <v>2.3316062176165803E-2</v>
      </c>
      <c r="M304" s="172" t="s">
        <v>708</v>
      </c>
      <c r="N304" s="173">
        <v>43868</v>
      </c>
      <c r="O304" s="16"/>
      <c r="P304" s="16"/>
      <c r="Q304" s="16"/>
      <c r="R304" s="17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1">
        <v>145</v>
      </c>
      <c r="B305" s="194">
        <v>43707</v>
      </c>
      <c r="C305" s="194"/>
      <c r="D305" s="201" t="s">
        <v>260</v>
      </c>
      <c r="E305" s="198" t="s">
        <v>623</v>
      </c>
      <c r="F305" s="198" t="s">
        <v>755</v>
      </c>
      <c r="G305" s="198"/>
      <c r="H305" s="198"/>
      <c r="I305" s="225">
        <v>190</v>
      </c>
      <c r="J305" s="237" t="s">
        <v>601</v>
      </c>
      <c r="K305" s="227"/>
      <c r="L305" s="228"/>
      <c r="M305" s="357" t="s">
        <v>601</v>
      </c>
      <c r="N305" s="229"/>
      <c r="O305" s="16"/>
      <c r="P305" s="16"/>
      <c r="Q305" s="16"/>
      <c r="R305" s="343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146</v>
      </c>
      <c r="B306" s="206">
        <v>43731</v>
      </c>
      <c r="C306" s="206"/>
      <c r="D306" s="154" t="s">
        <v>440</v>
      </c>
      <c r="E306" s="207" t="s">
        <v>623</v>
      </c>
      <c r="F306" s="207">
        <v>235</v>
      </c>
      <c r="G306" s="207"/>
      <c r="H306" s="207">
        <v>295</v>
      </c>
      <c r="I306" s="231">
        <v>296</v>
      </c>
      <c r="J306" s="140" t="s">
        <v>3147</v>
      </c>
      <c r="K306" s="127">
        <f t="shared" ref="K306" si="179">H306-F306</f>
        <v>60</v>
      </c>
      <c r="L306" s="128">
        <f t="shared" ref="L306" si="180">K306/F306</f>
        <v>0.25531914893617019</v>
      </c>
      <c r="M306" s="129" t="s">
        <v>599</v>
      </c>
      <c r="N306" s="361">
        <v>43844</v>
      </c>
      <c r="O306" s="57"/>
      <c r="P306" s="16"/>
      <c r="Q306" s="16"/>
      <c r="R306" s="17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5">
        <v>147</v>
      </c>
      <c r="B307" s="206">
        <v>43752</v>
      </c>
      <c r="C307" s="206"/>
      <c r="D307" s="154" t="s">
        <v>2977</v>
      </c>
      <c r="E307" s="207" t="s">
        <v>623</v>
      </c>
      <c r="F307" s="207">
        <v>277.5</v>
      </c>
      <c r="G307" s="207"/>
      <c r="H307" s="207">
        <v>333</v>
      </c>
      <c r="I307" s="231">
        <v>333</v>
      </c>
      <c r="J307" s="140" t="s">
        <v>3148</v>
      </c>
      <c r="K307" s="127">
        <f t="shared" ref="K307" si="181">H307-F307</f>
        <v>55.5</v>
      </c>
      <c r="L307" s="128">
        <f t="shared" ref="L307" si="182">K307/F307</f>
        <v>0.2</v>
      </c>
      <c r="M307" s="129" t="s">
        <v>599</v>
      </c>
      <c r="N307" s="361">
        <v>43846</v>
      </c>
      <c r="O307" s="57"/>
      <c r="P307" s="16"/>
      <c r="Q307" s="16"/>
      <c r="R307" s="343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148</v>
      </c>
      <c r="B308" s="206">
        <v>43752</v>
      </c>
      <c r="C308" s="206"/>
      <c r="D308" s="154" t="s">
        <v>2976</v>
      </c>
      <c r="E308" s="207" t="s">
        <v>623</v>
      </c>
      <c r="F308" s="207">
        <v>930</v>
      </c>
      <c r="G308" s="207"/>
      <c r="H308" s="207">
        <v>1165</v>
      </c>
      <c r="I308" s="231">
        <v>1200</v>
      </c>
      <c r="J308" s="140" t="s">
        <v>3150</v>
      </c>
      <c r="K308" s="127">
        <f t="shared" ref="K308" si="183">H308-F308</f>
        <v>235</v>
      </c>
      <c r="L308" s="128">
        <f t="shared" ref="L308" si="184">K308/F308</f>
        <v>0.25268817204301075</v>
      </c>
      <c r="M308" s="129" t="s">
        <v>599</v>
      </c>
      <c r="N308" s="361">
        <v>43847</v>
      </c>
      <c r="O308" s="57"/>
      <c r="P308" s="16"/>
      <c r="Q308" s="16"/>
      <c r="R308" s="343" t="s">
        <v>753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0">
        <v>149</v>
      </c>
      <c r="B309" s="346">
        <v>43753</v>
      </c>
      <c r="C309" s="211"/>
      <c r="D309" s="372" t="s">
        <v>2975</v>
      </c>
      <c r="E309" s="349" t="s">
        <v>623</v>
      </c>
      <c r="F309" s="352">
        <v>111</v>
      </c>
      <c r="G309" s="349"/>
      <c r="H309" s="349"/>
      <c r="I309" s="355">
        <v>141</v>
      </c>
      <c r="J309" s="237" t="s">
        <v>601</v>
      </c>
      <c r="K309" s="237"/>
      <c r="L309" s="122"/>
      <c r="M309" s="360" t="s">
        <v>601</v>
      </c>
      <c r="N309" s="239"/>
      <c r="O309" s="16"/>
      <c r="P309" s="16"/>
      <c r="Q309" s="16"/>
      <c r="R309" s="343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150</v>
      </c>
      <c r="B310" s="206">
        <v>43753</v>
      </c>
      <c r="C310" s="206"/>
      <c r="D310" s="154" t="s">
        <v>2974</v>
      </c>
      <c r="E310" s="207" t="s">
        <v>623</v>
      </c>
      <c r="F310" s="208">
        <v>296</v>
      </c>
      <c r="G310" s="207"/>
      <c r="H310" s="207">
        <v>370</v>
      </c>
      <c r="I310" s="231">
        <v>370</v>
      </c>
      <c r="J310" s="140" t="s">
        <v>682</v>
      </c>
      <c r="K310" s="127">
        <f t="shared" ref="K310" si="185">H310-F310</f>
        <v>74</v>
      </c>
      <c r="L310" s="128">
        <f t="shared" ref="L310" si="186">K310/F310</f>
        <v>0.25</v>
      </c>
      <c r="M310" s="129" t="s">
        <v>599</v>
      </c>
      <c r="N310" s="361">
        <v>43853</v>
      </c>
      <c r="O310" s="57"/>
      <c r="P310" s="16"/>
      <c r="Q310" s="16"/>
      <c r="R310" s="343" t="s">
        <v>753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1">
        <v>151</v>
      </c>
      <c r="B311" s="210">
        <v>43754</v>
      </c>
      <c r="C311" s="210"/>
      <c r="D311" s="191" t="s">
        <v>2973</v>
      </c>
      <c r="E311" s="348" t="s">
        <v>623</v>
      </c>
      <c r="F311" s="351" t="s">
        <v>2939</v>
      </c>
      <c r="G311" s="348"/>
      <c r="H311" s="348"/>
      <c r="I311" s="354">
        <v>344</v>
      </c>
      <c r="J311" s="237" t="s">
        <v>601</v>
      </c>
      <c r="K311" s="240"/>
      <c r="L311" s="359"/>
      <c r="M311" s="342" t="s">
        <v>601</v>
      </c>
      <c r="N311" s="362"/>
      <c r="O311" s="16"/>
      <c r="P311" s="16"/>
      <c r="Q311" s="16"/>
      <c r="R311" s="343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45">
        <v>152</v>
      </c>
      <c r="B312" s="211">
        <v>43832</v>
      </c>
      <c r="C312" s="211"/>
      <c r="D312" s="215" t="s">
        <v>2253</v>
      </c>
      <c r="E312" s="212" t="s">
        <v>623</v>
      </c>
      <c r="F312" s="213" t="s">
        <v>3135</v>
      </c>
      <c r="G312" s="212"/>
      <c r="H312" s="212"/>
      <c r="I312" s="236">
        <v>590</v>
      </c>
      <c r="J312" s="237" t="s">
        <v>601</v>
      </c>
      <c r="K312" s="237"/>
      <c r="L312" s="122"/>
      <c r="M312" s="342" t="s">
        <v>601</v>
      </c>
      <c r="N312" s="239"/>
      <c r="O312" s="16"/>
      <c r="P312" s="16"/>
      <c r="Q312" s="16"/>
      <c r="R312" s="343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153</v>
      </c>
      <c r="B313" s="206">
        <v>43966</v>
      </c>
      <c r="C313" s="206"/>
      <c r="D313" s="154" t="s">
        <v>65</v>
      </c>
      <c r="E313" s="207" t="s">
        <v>623</v>
      </c>
      <c r="F313" s="208">
        <v>67.5</v>
      </c>
      <c r="G313" s="207"/>
      <c r="H313" s="207">
        <v>86</v>
      </c>
      <c r="I313" s="231">
        <v>86</v>
      </c>
      <c r="J313" s="140" t="s">
        <v>3628</v>
      </c>
      <c r="K313" s="127">
        <f t="shared" ref="K313" si="187">H313-F313</f>
        <v>18.5</v>
      </c>
      <c r="L313" s="128">
        <f t="shared" ref="L313" si="188">K313/F313</f>
        <v>0.27407407407407408</v>
      </c>
      <c r="M313" s="129" t="s">
        <v>599</v>
      </c>
      <c r="N313" s="361">
        <v>44008</v>
      </c>
      <c r="O313" s="57"/>
      <c r="P313" s="16"/>
      <c r="Q313" s="16"/>
      <c r="R313" s="34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9">
        <v>154</v>
      </c>
      <c r="B314" s="211">
        <v>44035</v>
      </c>
      <c r="C314" s="211"/>
      <c r="D314" s="215" t="s">
        <v>495</v>
      </c>
      <c r="E314" s="212" t="s">
        <v>623</v>
      </c>
      <c r="F314" s="213" t="s">
        <v>3631</v>
      </c>
      <c r="G314" s="212"/>
      <c r="H314" s="212"/>
      <c r="I314" s="236">
        <v>296</v>
      </c>
      <c r="J314" s="237" t="s">
        <v>601</v>
      </c>
      <c r="K314" s="237"/>
      <c r="L314" s="122"/>
      <c r="M314" s="238"/>
      <c r="N314" s="239"/>
      <c r="O314" s="16"/>
      <c r="P314" s="16"/>
      <c r="Q314" s="16"/>
      <c r="R314" s="343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9">
        <v>155</v>
      </c>
      <c r="B315" s="211">
        <v>44092</v>
      </c>
      <c r="C315" s="211"/>
      <c r="D315" s="215" t="s">
        <v>416</v>
      </c>
      <c r="E315" s="212" t="s">
        <v>623</v>
      </c>
      <c r="F315" s="213" t="s">
        <v>3636</v>
      </c>
      <c r="G315" s="212"/>
      <c r="H315" s="212"/>
      <c r="I315" s="236">
        <v>248</v>
      </c>
      <c r="J315" s="237" t="s">
        <v>601</v>
      </c>
      <c r="K315" s="237"/>
      <c r="L315" s="122"/>
      <c r="M315" s="238"/>
      <c r="N315" s="239"/>
      <c r="O315" s="16"/>
      <c r="P315" s="16"/>
      <c r="Q315" s="16"/>
      <c r="R315" s="343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69">
        <v>156</v>
      </c>
      <c r="B316" s="186">
        <v>44140</v>
      </c>
      <c r="C316" s="186"/>
      <c r="D316" s="187" t="s">
        <v>416</v>
      </c>
      <c r="E316" s="188" t="s">
        <v>623</v>
      </c>
      <c r="F316" s="190">
        <v>182.5</v>
      </c>
      <c r="G316" s="190"/>
      <c r="H316" s="190">
        <v>221</v>
      </c>
      <c r="I316" s="190">
        <v>248</v>
      </c>
      <c r="J316" s="507" t="s">
        <v>3657</v>
      </c>
      <c r="K316" s="218">
        <f t="shared" ref="K316" si="189">H316-F316</f>
        <v>38.5</v>
      </c>
      <c r="L316" s="219">
        <f t="shared" ref="L316" si="190">K316/F316</f>
        <v>0.21095890410958903</v>
      </c>
      <c r="M316" s="189" t="s">
        <v>599</v>
      </c>
      <c r="N316" s="220">
        <v>44167</v>
      </c>
      <c r="O316" s="16"/>
      <c r="P316" s="16"/>
      <c r="Q316" s="16"/>
      <c r="R316" s="343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9">
        <v>157</v>
      </c>
      <c r="B317" s="211">
        <v>44140</v>
      </c>
      <c r="C317" s="211"/>
      <c r="D317" s="215" t="s">
        <v>330</v>
      </c>
      <c r="E317" s="212" t="s">
        <v>623</v>
      </c>
      <c r="F317" s="213" t="s">
        <v>3637</v>
      </c>
      <c r="G317" s="212"/>
      <c r="H317" s="212"/>
      <c r="I317" s="236">
        <v>320</v>
      </c>
      <c r="J317" s="237" t="s">
        <v>601</v>
      </c>
      <c r="K317" s="237"/>
      <c r="L317" s="122"/>
      <c r="M317" s="238"/>
      <c r="N317" s="239"/>
      <c r="O317" s="16"/>
      <c r="P317" s="16"/>
      <c r="Q317" s="16"/>
      <c r="R317" s="343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9">
        <v>158</v>
      </c>
      <c r="B318" s="211">
        <v>44140</v>
      </c>
      <c r="C318" s="211"/>
      <c r="D318" s="215" t="s">
        <v>491</v>
      </c>
      <c r="E318" s="212" t="s">
        <v>623</v>
      </c>
      <c r="F318" s="213" t="s">
        <v>3638</v>
      </c>
      <c r="G318" s="212"/>
      <c r="H318" s="212"/>
      <c r="I318" s="236">
        <v>1093</v>
      </c>
      <c r="J318" s="237" t="s">
        <v>601</v>
      </c>
      <c r="K318" s="237"/>
      <c r="L318" s="122"/>
      <c r="M318" s="238"/>
      <c r="N318" s="239"/>
      <c r="O318" s="16"/>
      <c r="P318" s="16"/>
      <c r="Q318" s="16"/>
      <c r="R318" s="343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9">
        <v>159</v>
      </c>
      <c r="B319" s="211">
        <v>44140</v>
      </c>
      <c r="C319" s="211"/>
      <c r="D319" s="215" t="s">
        <v>345</v>
      </c>
      <c r="E319" s="212" t="s">
        <v>623</v>
      </c>
      <c r="F319" s="213" t="s">
        <v>3639</v>
      </c>
      <c r="G319" s="212"/>
      <c r="H319" s="212"/>
      <c r="I319" s="236">
        <v>406</v>
      </c>
      <c r="J319" s="237" t="s">
        <v>601</v>
      </c>
      <c r="K319" s="237"/>
      <c r="L319" s="122"/>
      <c r="M319" s="238"/>
      <c r="N319" s="239"/>
      <c r="O319" s="16"/>
      <c r="P319" s="16"/>
      <c r="Q319" s="16"/>
      <c r="R319" s="343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9">
        <v>160</v>
      </c>
      <c r="B320" s="211">
        <v>44141</v>
      </c>
      <c r="C320" s="211"/>
      <c r="D320" s="215" t="s">
        <v>495</v>
      </c>
      <c r="E320" s="212" t="s">
        <v>623</v>
      </c>
      <c r="F320" s="213" t="s">
        <v>3640</v>
      </c>
      <c r="G320" s="212"/>
      <c r="H320" s="212"/>
      <c r="I320" s="236">
        <v>290</v>
      </c>
      <c r="J320" s="237" t="s">
        <v>601</v>
      </c>
      <c r="K320" s="237"/>
      <c r="L320" s="122"/>
      <c r="M320" s="238"/>
      <c r="N320" s="239"/>
      <c r="O320" s="16"/>
      <c r="P320" s="16"/>
      <c r="Q320" s="16"/>
      <c r="R320" s="343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9"/>
      <c r="B321" s="211"/>
      <c r="C321" s="211"/>
      <c r="D321" s="215"/>
      <c r="E321" s="212"/>
      <c r="F321" s="213"/>
      <c r="G321" s="212"/>
      <c r="H321" s="212"/>
      <c r="I321" s="236"/>
      <c r="J321" s="237"/>
      <c r="K321" s="237"/>
      <c r="L321" s="122"/>
      <c r="M321" s="238"/>
      <c r="N321" s="239"/>
      <c r="O321" s="16"/>
      <c r="P321" s="16"/>
      <c r="Q321" s="16"/>
      <c r="R321" s="343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9"/>
      <c r="B322" s="211"/>
      <c r="C322" s="211"/>
      <c r="D322" s="215"/>
      <c r="E322" s="212"/>
      <c r="F322" s="213"/>
      <c r="G322" s="212"/>
      <c r="H322" s="212"/>
      <c r="I322" s="236"/>
      <c r="J322" s="237"/>
      <c r="K322" s="237"/>
      <c r="L322" s="122"/>
      <c r="M322" s="238"/>
      <c r="N322" s="239"/>
      <c r="O322" s="16"/>
      <c r="P322" s="16"/>
      <c r="R322" s="343"/>
    </row>
    <row r="323" spans="1:26">
      <c r="A323" s="209"/>
      <c r="B323" s="211"/>
      <c r="C323" s="211"/>
      <c r="D323" s="215"/>
      <c r="E323" s="212"/>
      <c r="F323" s="213"/>
      <c r="G323" s="212"/>
      <c r="H323" s="212"/>
      <c r="I323" s="236"/>
      <c r="J323" s="237"/>
      <c r="K323" s="237"/>
      <c r="L323" s="122"/>
      <c r="M323" s="238"/>
      <c r="N323" s="239"/>
      <c r="O323" s="16"/>
      <c r="R323" s="241"/>
    </row>
    <row r="324" spans="1:26">
      <c r="A324" s="209"/>
      <c r="B324" s="211"/>
      <c r="C324" s="211"/>
      <c r="D324" s="215"/>
      <c r="E324" s="212"/>
      <c r="F324" s="213"/>
      <c r="G324" s="212"/>
      <c r="H324" s="212"/>
      <c r="I324" s="236"/>
      <c r="J324" s="237"/>
      <c r="K324" s="237"/>
      <c r="L324" s="122"/>
      <c r="M324" s="238"/>
      <c r="N324" s="239"/>
      <c r="O324" s="16"/>
      <c r="R324" s="241"/>
    </row>
    <row r="325" spans="1:26">
      <c r="A325" s="209"/>
      <c r="B325" s="211"/>
      <c r="C325" s="211"/>
      <c r="D325" s="215"/>
      <c r="E325" s="212"/>
      <c r="F325" s="213"/>
      <c r="G325" s="212"/>
      <c r="H325" s="212"/>
      <c r="I325" s="236"/>
      <c r="J325" s="237"/>
      <c r="K325" s="237"/>
      <c r="L325" s="122"/>
      <c r="M325" s="238"/>
      <c r="N325" s="239"/>
      <c r="O325" s="16"/>
      <c r="R325" s="241"/>
    </row>
    <row r="326" spans="1:26">
      <c r="A326" s="209"/>
      <c r="B326" s="199" t="s">
        <v>2980</v>
      </c>
      <c r="O326" s="16"/>
      <c r="R326" s="241"/>
    </row>
    <row r="327" spans="1:26">
      <c r="R327" s="241"/>
    </row>
    <row r="328" spans="1:26">
      <c r="R328" s="241"/>
    </row>
    <row r="329" spans="1:26">
      <c r="R329" s="241"/>
    </row>
    <row r="330" spans="1:26">
      <c r="R330" s="241"/>
    </row>
    <row r="331" spans="1:26">
      <c r="R331" s="241"/>
    </row>
    <row r="332" spans="1:26">
      <c r="R332" s="241"/>
    </row>
    <row r="333" spans="1:26">
      <c r="R333" s="241"/>
    </row>
    <row r="343" spans="1:1">
      <c r="A343" s="216"/>
    </row>
    <row r="344" spans="1:1">
      <c r="A344" s="216"/>
    </row>
    <row r="345" spans="1:1">
      <c r="A345" s="212"/>
    </row>
  </sheetData>
  <autoFilter ref="R1:R341"/>
  <mergeCells count="28">
    <mergeCell ref="M121:M122"/>
    <mergeCell ref="N121:N122"/>
    <mergeCell ref="O121:O122"/>
    <mergeCell ref="P121:P122"/>
    <mergeCell ref="O91:O92"/>
    <mergeCell ref="P91:P92"/>
    <mergeCell ref="P72:P73"/>
    <mergeCell ref="A91:A92"/>
    <mergeCell ref="B91:B92"/>
    <mergeCell ref="J91:J92"/>
    <mergeCell ref="M91:M92"/>
    <mergeCell ref="N91:N92"/>
    <mergeCell ref="A72:A73"/>
    <mergeCell ref="B72:B73"/>
    <mergeCell ref="J72:J73"/>
    <mergeCell ref="M72:M73"/>
    <mergeCell ref="N72:N73"/>
    <mergeCell ref="G72:G73"/>
    <mergeCell ref="I72:I73"/>
    <mergeCell ref="G91:G92"/>
    <mergeCell ref="I91:I92"/>
    <mergeCell ref="O72:O73"/>
    <mergeCell ref="A124:A125"/>
    <mergeCell ref="B124:B125"/>
    <mergeCell ref="J124:J125"/>
    <mergeCell ref="B121:B122"/>
    <mergeCell ref="A121:A122"/>
    <mergeCell ref="J121:J12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2020-12-21T02:23:13Z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