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050" yWindow="1650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7" i="7"/>
  <c r="M97" s="1"/>
  <c r="K97"/>
  <c r="L44"/>
  <c r="K44"/>
  <c r="M44" s="1"/>
  <c r="L56"/>
  <c r="M56" s="1"/>
  <c r="K56"/>
  <c r="L57"/>
  <c r="K57"/>
  <c r="M57" s="1"/>
  <c r="L26"/>
  <c r="K26"/>
  <c r="L99"/>
  <c r="K99"/>
  <c r="M99" s="1"/>
  <c r="L90"/>
  <c r="K90"/>
  <c r="M90" s="1"/>
  <c r="L98"/>
  <c r="K98"/>
  <c r="M98" s="1"/>
  <c r="K95"/>
  <c r="L95"/>
  <c r="K113"/>
  <c r="M113" s="1"/>
  <c r="K112"/>
  <c r="M112" s="1"/>
  <c r="L94"/>
  <c r="K94"/>
  <c r="L93"/>
  <c r="K93"/>
  <c r="L53"/>
  <c r="K53"/>
  <c r="M53" s="1"/>
  <c r="K59"/>
  <c r="L59"/>
  <c r="L13"/>
  <c r="K13"/>
  <c r="L92"/>
  <c r="K92"/>
  <c r="L58"/>
  <c r="K58"/>
  <c r="L88"/>
  <c r="K88"/>
  <c r="L89"/>
  <c r="K89"/>
  <c r="L91"/>
  <c r="K91"/>
  <c r="M91" s="1"/>
  <c r="L87"/>
  <c r="K87"/>
  <c r="M87" s="1"/>
  <c r="K86"/>
  <c r="L86"/>
  <c r="L85"/>
  <c r="K85"/>
  <c r="M85" s="1"/>
  <c r="L84"/>
  <c r="K84"/>
  <c r="K110"/>
  <c r="M110" s="1"/>
  <c r="L55"/>
  <c r="K55"/>
  <c r="L16"/>
  <c r="K16"/>
  <c r="L54"/>
  <c r="K54"/>
  <c r="M54" s="1"/>
  <c r="L83"/>
  <c r="K83"/>
  <c r="L51"/>
  <c r="K51"/>
  <c r="M51" s="1"/>
  <c r="L21"/>
  <c r="K21"/>
  <c r="L52"/>
  <c r="K52"/>
  <c r="M52" s="1"/>
  <c r="L82"/>
  <c r="K82"/>
  <c r="L81"/>
  <c r="K81"/>
  <c r="M81" s="1"/>
  <c r="L78"/>
  <c r="K78"/>
  <c r="L23"/>
  <c r="K23"/>
  <c r="M23" s="1"/>
  <c r="L20"/>
  <c r="K20"/>
  <c r="L80"/>
  <c r="K80"/>
  <c r="L79"/>
  <c r="K79"/>
  <c r="K109"/>
  <c r="M109" s="1"/>
  <c r="L49"/>
  <c r="K49"/>
  <c r="L40"/>
  <c r="K40"/>
  <c r="L15"/>
  <c r="K15"/>
  <c r="K108"/>
  <c r="M108" s="1"/>
  <c r="L50"/>
  <c r="K50"/>
  <c r="L77"/>
  <c r="K77"/>
  <c r="L22"/>
  <c r="L47"/>
  <c r="K47"/>
  <c r="L46"/>
  <c r="K46"/>
  <c r="L48"/>
  <c r="K48"/>
  <c r="K22"/>
  <c r="L76"/>
  <c r="K76"/>
  <c r="N140"/>
  <c r="K140"/>
  <c r="L45"/>
  <c r="K45"/>
  <c r="K107"/>
  <c r="M107" s="1"/>
  <c r="N139"/>
  <c r="K139"/>
  <c r="N138"/>
  <c r="K138"/>
  <c r="K106"/>
  <c r="M106" s="1"/>
  <c r="K75"/>
  <c r="L75"/>
  <c r="M26" l="1"/>
  <c r="M95"/>
  <c r="M94"/>
  <c r="M93"/>
  <c r="M59"/>
  <c r="M78"/>
  <c r="M21"/>
  <c r="M13"/>
  <c r="M58"/>
  <c r="M89"/>
  <c r="M92"/>
  <c r="M88"/>
  <c r="M86"/>
  <c r="M84"/>
  <c r="M55"/>
  <c r="M16"/>
  <c r="M47"/>
  <c r="M48"/>
  <c r="M46"/>
  <c r="M75"/>
  <c r="M82"/>
  <c r="M83"/>
  <c r="M20"/>
  <c r="M76"/>
  <c r="M50"/>
  <c r="M40"/>
  <c r="M49"/>
  <c r="M80"/>
  <c r="M79"/>
  <c r="M15"/>
  <c r="M77"/>
  <c r="M22"/>
  <c r="O140"/>
  <c r="M45"/>
  <c r="O139"/>
  <c r="O138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16" l="1"/>
  <c r="L316" s="1"/>
  <c r="M7" l="1"/>
  <c r="F304" l="1"/>
  <c r="K305"/>
  <c r="L305" s="1"/>
  <c r="K296"/>
  <c r="L296" s="1"/>
  <c r="K299"/>
  <c r="L299" s="1"/>
  <c r="K307" l="1"/>
  <c r="L307" s="1"/>
  <c r="F298"/>
  <c r="F297"/>
  <c r="F295"/>
  <c r="K295" s="1"/>
  <c r="L295" s="1"/>
  <c r="F275"/>
  <c r="F227"/>
  <c r="K306" l="1"/>
  <c r="L306" s="1"/>
  <c r="K304"/>
  <c r="L304" s="1"/>
  <c r="K310"/>
  <c r="L310" s="1"/>
  <c r="K311"/>
  <c r="L311" s="1"/>
  <c r="K303"/>
  <c r="L303" s="1"/>
  <c r="K313"/>
  <c r="L313" s="1"/>
  <c r="K309"/>
  <c r="L309" s="1"/>
  <c r="K302" l="1"/>
  <c r="L302" s="1"/>
  <c r="K291"/>
  <c r="L291" s="1"/>
  <c r="K293"/>
  <c r="L293" s="1"/>
  <c r="K290"/>
  <c r="L290" s="1"/>
  <c r="K292"/>
  <c r="L292" s="1"/>
  <c r="K221"/>
  <c r="L221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D7" i="6"/>
  <c r="K6" i="4"/>
  <c r="K6" i="3"/>
  <c r="L6" i="2"/>
</calcChain>
</file>

<file path=xl/sharedStrings.xml><?xml version="1.0" encoding="utf-8"?>
<sst xmlns="http://schemas.openxmlformats.org/spreadsheetml/2006/main" count="7543" uniqueCount="3827">
  <si>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</si>
  <si>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</si>
  <si>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</si>
  <si>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</si>
  <si>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</si>
  <si>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</si>
  <si>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</si>
  <si>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</si>
  <si>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</si>
  <si>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</si>
  <si>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</si>
  <si>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</si>
  <si>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</si>
  <si>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</si>
  <si>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</si>
  <si>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</si>
  <si>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</si>
  <si>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</si>
  <si>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</si>
  <si>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</si>
  <si>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</si>
  <si>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</si>
  <si>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</si>
  <si>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</si>
  <si>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</si>
  <si>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</si>
  <si>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</si>
  <si>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</si>
  <si>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</si>
  <si>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</si>
  <si>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</si>
  <si>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</si>
  <si>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</si>
  <si>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</si>
  <si>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</si>
  <si>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</si>
  <si>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</si>
  <si>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</si>
  <si>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</si>
  <si>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</si>
  <si>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</si>
  <si>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</si>
  <si>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</si>
  <si>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</si>
  <si>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</si>
  <si>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</si>
  <si>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</si>
  <si>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</si>
  <si>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</si>
  <si>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</si>
  <si>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</si>
  <si>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</si>
  <si>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</si>
  <si>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</si>
  <si>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</si>
  <si>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</si>
  <si>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</si>
  <si>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</si>
  <si>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</si>
  <si>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</si>
  <si>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</si>
  <si>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</si>
  <si>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</si>
  <si>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</si>
  <si>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</si>
  <si>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</si>
  <si>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</si>
  <si>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</si>
  <si>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</si>
  <si>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</si>
  <si>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</si>
  <si>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</si>
  <si>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</si>
  <si>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</si>
  <si>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</si>
  <si>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</si>
  <si>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</si>
  <si>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</si>
  <si>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</si>
  <si>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</si>
  <si>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</si>
  <si>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</si>
  <si>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</si>
  <si>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</si>
  <si>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</si>
  <si>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</si>
  <si>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</si>
  <si>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</si>
  <si>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</si>
  <si>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</si>
  <si>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</si>
  <si>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</si>
  <si>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</si>
  <si>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</si>
  <si>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</si>
  <si>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</si>
  <si>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</si>
  <si>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</si>
  <si>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</si>
  <si>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</si>
  <si>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</si>
  <si>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</si>
  <si>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</si>
  <si>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</si>
  <si>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</si>
  <si>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</si>
  <si>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</si>
  <si>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</si>
  <si>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</si>
  <si>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</si>
  <si>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</si>
  <si>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</si>
  <si>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</si>
  <si>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</si>
  <si>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</si>
  <si>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</si>
  <si>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</si>
  <si>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</si>
  <si>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</si>
  <si>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</si>
  <si>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</si>
  <si>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</si>
  <si>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</si>
  <si>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</si>
  <si>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</si>
  <si>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</si>
  <si>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</si>
  <si>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</si>
  <si>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</si>
  <si>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</si>
  <si>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</si>
  <si>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</si>
  <si>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</si>
  <si>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</si>
  <si>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</si>
  <si>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</si>
  <si>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</si>
  <si>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</si>
  <si>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</si>
  <si>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</si>
  <si>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</si>
  <si>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</si>
  <si>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</si>
  <si>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</si>
  <si>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</si>
  <si>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</si>
  <si>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</si>
  <si>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</si>
  <si>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</si>
  <si>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</si>
  <si>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</si>
  <si>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</si>
  <si>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</si>
  <si>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</si>
  <si>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</si>
  <si>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</si>
  <si>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</si>
  <si>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</si>
  <si>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</si>
  <si>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</si>
  <si>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</si>
  <si>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</si>
  <si>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</si>
  <si>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</si>
  <si>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</si>
  <si>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</si>
  <si>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</si>
  <si>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</si>
  <si>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</si>
  <si>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</si>
  <si>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</si>
  <si>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</si>
  <si>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</si>
  <si>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</si>
  <si>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</si>
  <si>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</si>
  <si>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</si>
  <si>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</si>
  <si>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</si>
  <si>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</si>
  <si>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</si>
  <si>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</si>
  <si>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</si>
  <si>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</si>
  <si>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</si>
  <si>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</si>
  <si>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</si>
  <si>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</si>
  <si>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</si>
  <si>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</si>
  <si>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</si>
  <si>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</si>
  <si>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</si>
  <si>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</si>
  <si>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</si>
  <si>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</si>
  <si>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</si>
  <si>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</si>
  <si>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</si>
  <si>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</si>
  <si>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</si>
  <si>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</si>
  <si>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</si>
  <si>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</si>
  <si>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</si>
  <si>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</si>
  <si>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</si>
  <si>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</si>
  <si>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</si>
  <si>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</si>
  <si>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</si>
  <si>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</si>
  <si>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</si>
  <si>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</si>
  <si>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</si>
  <si>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</si>
  <si>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</si>
  <si>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</si>
  <si>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</si>
  <si>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</si>
  <si>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</si>
  <si>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</si>
  <si>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</si>
  <si>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</si>
  <si>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</si>
  <si>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</si>
  <si>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</si>
  <si>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</si>
  <si>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</si>
  <si>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</si>
  <si>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</si>
  <si>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</si>
  <si>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</si>
  <si>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</si>
  <si>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</si>
  <si>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</si>
  <si>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</si>
  <si>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</si>
  <si>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</si>
  <si>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</si>
  <si>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</si>
  <si>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</si>
  <si>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</si>
  <si>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</si>
  <si>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</si>
  <si>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</si>
  <si>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</si>
  <si>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</si>
  <si>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</si>
  <si>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</si>
  <si>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</si>
  <si>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</si>
  <si>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</si>
  <si>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</si>
  <si>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</si>
  <si>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</si>
  <si>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</si>
  <si>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</si>
  <si>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</si>
  <si>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</si>
  <si>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</si>
  <si>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</si>
  <si>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</si>
  <si>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</si>
  <si>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</si>
  <si>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</si>
  <si>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</si>
  <si>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</si>
  <si>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</si>
  <si>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</si>
  <si>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</si>
  <si>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</si>
  <si>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</si>
  <si>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</si>
  <si>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</si>
  <si>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</si>
  <si>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</si>
  <si>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</si>
  <si>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</si>
  <si>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</si>
  <si>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</si>
  <si>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</si>
  <si>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</si>
  <si>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</si>
  <si>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</si>
  <si>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</si>
  <si>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</si>
  <si>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</si>
  <si>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</si>
  <si>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</si>
  <si>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</si>
  <si>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</si>
  <si>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</si>
  <si>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</si>
  <si>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</si>
  <si>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</si>
  <si>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</si>
  <si>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</si>
  <si>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</si>
  <si>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</si>
  <si>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</si>
  <si>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</si>
  <si>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</si>
  <si>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</si>
  <si>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</si>
  <si>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</si>
  <si>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</si>
  <si>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</si>
  <si>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</si>
  <si>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</si>
  <si>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</si>
  <si>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</si>
  <si>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</si>
  <si>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</si>
  <si>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</si>
  <si>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</si>
  <si>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</si>
  <si>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</si>
  <si>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</si>
  <si>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</si>
  <si>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</si>
  <si>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</si>
  <si>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</si>
  <si>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</si>
  <si>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</si>
  <si>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</si>
  <si>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</si>
  <si>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</si>
  <si>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</si>
  <si>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</si>
  <si>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</si>
  <si>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</si>
  <si>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</si>
  <si>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</si>
  <si>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</si>
  <si>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</si>
  <si>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</si>
  <si>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</si>
  <si>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</si>
  <si>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</si>
  <si>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</si>
  <si>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</si>
  <si>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</si>
  <si>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</si>
  <si>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</si>
  <si>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</si>
  <si>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</si>
  <si>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</si>
  <si>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</si>
  <si>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</si>
  <si>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</si>
  <si>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</si>
  <si>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</si>
  <si>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</si>
  <si>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</si>
  <si>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</si>
  <si>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</si>
  <si>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</si>
  <si>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</si>
  <si>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</si>
  <si>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</si>
  <si>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</si>
  <si>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</si>
  <si>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</si>
  <si>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</si>
  <si>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</si>
  <si>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</si>
  <si>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</si>
  <si>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</si>
  <si>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</si>
  <si>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</si>
  <si>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</si>
  <si>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</si>
  <si>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</si>
  <si>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</si>
  <si>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</si>
  <si>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</si>
  <si>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</si>
  <si>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</si>
  <si>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</si>
  <si>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</si>
  <si>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</si>
  <si>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</si>
  <si>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</si>
  <si>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</si>
  <si>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</si>
  <si>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</si>
  <si>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</si>
  <si>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</si>
  <si>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</si>
  <si>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</si>
  <si>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</si>
  <si>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</si>
  <si>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</si>
  <si>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</si>
  <si>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</si>
  <si>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</si>
  <si>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</si>
  <si>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</si>
  <si>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</si>
  <si>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</si>
  <si>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</si>
  <si>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</si>
  <si>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</si>
  <si>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</si>
  <si>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</si>
  <si>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</si>
  <si>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</si>
  <si>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</si>
  <si>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</si>
  <si>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</si>
  <si>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</si>
  <si>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</si>
  <si>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</si>
  <si>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</si>
  <si>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</si>
  <si>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</si>
  <si>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</si>
  <si>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</si>
  <si>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</si>
  <si>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</si>
  <si>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</si>
  <si>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</si>
  <si>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</si>
  <si>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</si>
  <si>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</si>
  <si>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</si>
  <si>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</si>
  <si>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</si>
  <si>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</si>
  <si>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</si>
  <si>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</si>
  <si>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</si>
  <si>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</si>
  <si>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</si>
  <si>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</si>
  <si>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</si>
  <si>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</si>
  <si>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</si>
  <si>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</si>
  <si>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</si>
  <si>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</si>
  <si>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</si>
  <si>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</si>
  <si>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</si>
  <si>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</si>
  <si>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</si>
  <si>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</si>
  <si>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</si>
  <si>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</si>
  <si>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</si>
  <si>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</si>
  <si>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</si>
  <si>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</si>
  <si>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</si>
  <si>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</si>
  <si>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</si>
  <si>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</si>
  <si>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</si>
  <si>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</si>
  <si>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</si>
  <si>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</si>
  <si>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</si>
  <si>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</si>
  <si>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</si>
  <si>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</si>
  <si>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</si>
  <si>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</si>
  <si>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</si>
  <si>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</si>
  <si>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</si>
  <si>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</si>
  <si>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</si>
  <si>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</si>
  <si>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</si>
  <si>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</si>
  <si>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</si>
  <si>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</si>
  <si>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</si>
  <si>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</si>
  <si>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</si>
  <si>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</si>
  <si>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</si>
  <si>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</si>
  <si>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</si>
  <si>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</si>
  <si>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</si>
  <si>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</si>
  <si>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</si>
  <si>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</si>
  <si>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</si>
  <si>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</si>
  <si>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</si>
  <si>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</si>
  <si>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</si>
  <si>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</si>
  <si>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</si>
  <si>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</si>
  <si>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</si>
  <si>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</si>
  <si>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</si>
  <si>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</si>
  <si>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</si>
  <si>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</si>
  <si>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</si>
  <si>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</si>
  <si>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</si>
  <si>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</si>
  <si>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</si>
  <si>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</si>
  <si>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</si>
  <si>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</si>
  <si>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</si>
  <si>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</si>
  <si>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</si>
  <si>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</si>
  <si>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</si>
  <si>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</si>
  <si>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</si>
  <si>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</si>
  <si>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</si>
  <si>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</si>
  <si>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</si>
  <si>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</si>
  <si>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</si>
  <si>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</si>
  <si>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</si>
  <si>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</si>
  <si>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</si>
  <si>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</si>
  <si>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</si>
  <si>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</si>
  <si>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</si>
  <si>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</si>
  <si>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</si>
  <si>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</si>
  <si>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</si>
  <si>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</si>
  <si>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</si>
  <si>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</si>
  <si>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</si>
  <si>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</si>
  <si>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</si>
  <si>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</si>
  <si>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</si>
  <si>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</si>
  <si>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</si>
  <si>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</si>
  <si>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</si>
  <si>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</si>
  <si>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</si>
  <si>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</si>
  <si>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</si>
  <si>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</si>
  <si>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</si>
  <si>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</si>
  <si>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</si>
  <si>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</si>
  <si>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</si>
  <si>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</si>
  <si>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</si>
  <si>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</si>
  <si>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</si>
  <si>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</si>
  <si>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</si>
  <si>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</si>
  <si>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</si>
  <si>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</si>
  <si>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</si>
  <si>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</si>
  <si>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</si>
  <si>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</si>
  <si>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</si>
  <si>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</si>
  <si>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</si>
  <si>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</si>
  <si>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</si>
  <si>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</si>
  <si>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</si>
  <si>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</si>
  <si>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</si>
  <si>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</si>
  <si>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</si>
  <si>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</si>
  <si>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</si>
  <si>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</si>
  <si>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</si>
  <si>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</si>
  <si>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</si>
  <si>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</si>
  <si>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</si>
  <si>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</si>
  <si>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</si>
  <si>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</si>
  <si>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</si>
  <si>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</si>
  <si>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</si>
  <si>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</si>
  <si>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</si>
  <si>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</si>
  <si>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</si>
  <si>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</si>
  <si>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</si>
  <si>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</si>
  <si>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</si>
  <si>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</si>
  <si>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</si>
  <si>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</si>
  <si>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</si>
  <si>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</si>
  <si>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</si>
  <si>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</si>
  <si>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</si>
  <si>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</si>
  <si>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</si>
  <si>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</si>
  <si>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</si>
  <si>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</si>
  <si>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</si>
  <si>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</si>
  <si>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</si>
  <si>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</si>
  <si>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</si>
  <si>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</si>
  <si>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</si>
  <si>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</si>
  <si>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</si>
  <si>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</si>
  <si>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</si>
  <si>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</si>
  <si>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</si>
  <si>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</si>
  <si>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</si>
  <si>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</si>
  <si>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</si>
  <si>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</si>
  <si>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</si>
  <si>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</si>
  <si>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</si>
  <si>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</si>
  <si>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</si>
  <si>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</si>
  <si>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</si>
  <si>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</si>
  <si>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</si>
  <si>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</si>
  <si>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</si>
  <si>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</si>
  <si>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</si>
  <si>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</si>
  <si>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</si>
  <si>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</si>
  <si>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</si>
  <si>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</si>
  <si>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</si>
  <si>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</si>
  <si>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</si>
  <si>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</si>
  <si>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</si>
  <si>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</si>
  <si>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</si>
  <si>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</si>
  <si>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</si>
  <si>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</si>
  <si>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</si>
  <si>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</si>
  <si>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</si>
  <si>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</si>
  <si>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</si>
  <si>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</si>
  <si>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</si>
  <si>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</si>
  <si>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</si>
  <si>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</si>
  <si>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</si>
  <si>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</si>
  <si>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</si>
  <si>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</si>
  <si>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</si>
  <si>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</si>
  <si>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</si>
  <si>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</si>
  <si>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</si>
  <si>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</si>
  <si>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</si>
  <si>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</si>
  <si>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</si>
  <si>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</si>
  <si>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</si>
  <si>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</si>
  <si>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</si>
  <si>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</si>
  <si>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</si>
  <si>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</si>
  <si>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</si>
  <si>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</si>
  <si>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</si>
  <si>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</si>
  <si>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</si>
  <si>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</si>
  <si>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</si>
  <si>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</si>
  <si>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</si>
  <si>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</si>
  <si>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</si>
  <si>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</si>
  <si>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</si>
  <si>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</si>
  <si>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</si>
  <si>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</si>
  <si>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</si>
  <si>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</si>
  <si>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</si>
  <si>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</si>
  <si>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</si>
  <si>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</si>
  <si>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</si>
  <si>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</si>
  <si>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</si>
  <si>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</si>
  <si>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</si>
  <si>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</si>
  <si>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</si>
  <si>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</si>
  <si>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</si>
  <si>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</si>
  <si>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</si>
  <si>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</si>
  <si>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</si>
  <si>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</si>
  <si>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</si>
  <si>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</si>
  <si>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</si>
  <si>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</si>
  <si>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</si>
  <si>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</si>
  <si>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</si>
  <si>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</si>
  <si>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</si>
  <si>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</si>
  <si>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</si>
  <si>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</si>
  <si>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</si>
  <si>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</si>
  <si>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</si>
  <si>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</si>
  <si>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</si>
  <si>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</si>
  <si>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</si>
  <si>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</si>
  <si>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</si>
  <si>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</si>
  <si>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</si>
  <si>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</si>
  <si>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</si>
  <si>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</si>
  <si>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</si>
  <si>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</si>
  <si>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</si>
  <si>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</si>
  <si>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</si>
  <si>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</si>
  <si>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</si>
  <si>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</si>
  <si>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</si>
  <si>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</si>
  <si>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</si>
  <si>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</si>
  <si>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</si>
  <si>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</si>
  <si>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</si>
  <si>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</si>
  <si>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</si>
  <si>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</si>
  <si>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</si>
  <si>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</si>
  <si>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</si>
  <si>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</si>
  <si>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</si>
  <si>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</si>
  <si>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</si>
  <si>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</si>
  <si>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</si>
  <si>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</si>
  <si>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</si>
  <si>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</si>
  <si>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</si>
  <si>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</si>
  <si>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</si>
  <si>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</si>
  <si>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</si>
  <si>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</si>
  <si>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</si>
  <si>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</si>
  <si>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</si>
  <si>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</si>
  <si>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</si>
  <si>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</si>
  <si>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</si>
  <si>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</si>
  <si>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</si>
  <si>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</si>
  <si>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</si>
  <si>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</si>
  <si>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</si>
  <si>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</si>
  <si>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</si>
  <si>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</si>
  <si>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</si>
  <si>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</si>
  <si>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</si>
  <si>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</si>
  <si>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</si>
  <si>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</si>
  <si>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</si>
  <si>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</si>
  <si>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</si>
  <si>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</si>
  <si>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</si>
  <si>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</si>
  <si>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</si>
  <si>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</si>
  <si>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</si>
  <si>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</si>
  <si>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</si>
  <si>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</si>
  <si>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</si>
  <si>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</si>
  <si>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</si>
  <si>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</si>
  <si>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</si>
  <si>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</si>
  <si>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</si>
  <si>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</si>
  <si>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</si>
  <si>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</si>
  <si>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</si>
  <si>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</si>
  <si>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</si>
  <si>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</si>
  <si>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</si>
  <si>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</si>
  <si>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</si>
  <si>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</si>
  <si>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</si>
  <si>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</si>
  <si>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</si>
  <si>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</si>
  <si>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</si>
  <si>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</si>
  <si>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</si>
  <si>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</si>
  <si>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</si>
  <si>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</si>
  <si>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</si>
  <si>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</si>
  <si>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</si>
  <si>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</si>
  <si>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</si>
  <si>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</si>
  <si>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</si>
  <si>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</si>
  <si>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</si>
  <si>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</si>
  <si>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</si>
  <si>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</si>
  <si>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</si>
  <si>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</si>
  <si>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</si>
  <si>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</si>
  <si>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</si>
  <si>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</si>
  <si>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</si>
  <si>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</si>
  <si>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</si>
  <si>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</si>
  <si>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</si>
  <si>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</si>
  <si>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</si>
  <si>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</si>
  <si>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</si>
  <si>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</si>
  <si>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</si>
  <si>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</si>
  <si>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</si>
  <si>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</si>
  <si>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</si>
  <si>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</si>
  <si>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</si>
  <si>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</si>
  <si>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</si>
  <si>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</si>
  <si>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</si>
  <si>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</si>
  <si>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</si>
  <si>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</si>
  <si>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</si>
  <si>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</si>
  <si>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</si>
  <si>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</si>
  <si>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</si>
  <si>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</si>
  <si>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</si>
  <si>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</si>
  <si>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</si>
  <si>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</si>
  <si>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</si>
  <si>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</si>
  <si>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</si>
  <si>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</si>
  <si>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</si>
  <si>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</si>
  <si>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</si>
  <si>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</si>
  <si>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</si>
  <si>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</si>
  <si>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</si>
  <si>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</si>
  <si>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</si>
  <si>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</si>
  <si>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</si>
  <si>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</si>
  <si>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</si>
  <si>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</si>
  <si>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</si>
  <si>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</si>
  <si>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</si>
  <si>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</si>
  <si>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</si>
  <si>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</si>
  <si>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</si>
  <si>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</si>
  <si>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</si>
  <si>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</si>
  <si>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</si>
  <si>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</si>
  <si>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</si>
  <si>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</si>
  <si>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</si>
  <si>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</si>
  <si>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</si>
  <si>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</si>
  <si>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</si>
  <si>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</si>
  <si>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</si>
  <si>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</si>
  <si>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</si>
  <si>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</si>
  <si>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</si>
  <si>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</si>
  <si>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</si>
  <si>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</si>
  <si>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</si>
  <si>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</si>
  <si>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</si>
  <si>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</si>
  <si>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</si>
  <si>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</si>
  <si>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</si>
  <si>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</si>
  <si>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</si>
  <si>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</si>
  <si>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</si>
  <si>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</si>
  <si>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</si>
  <si>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</si>
  <si>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</si>
  <si>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</si>
  <si>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</si>
  <si>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</si>
  <si>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</si>
  <si>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</si>
  <si>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</si>
  <si>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</si>
  <si>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</si>
  <si>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</si>
  <si>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</si>
  <si>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</si>
  <si>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</si>
  <si>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</si>
  <si>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</si>
  <si>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</si>
  <si>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</si>
  <si>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</si>
  <si>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</si>
  <si>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</si>
  <si>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</si>
  <si>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</si>
  <si>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</si>
  <si>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</si>
  <si>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</si>
  <si>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</si>
  <si>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</si>
  <si>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</si>
  <si>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</si>
  <si>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</si>
  <si>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</si>
  <si>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</si>
  <si>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</si>
  <si>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</si>
  <si>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</si>
  <si>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</si>
  <si>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</si>
  <si>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</si>
  <si>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</si>
  <si>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</si>
  <si>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</si>
  <si>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</si>
  <si>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</si>
  <si>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</si>
  <si>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</si>
  <si>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</si>
  <si>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</si>
  <si>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</si>
  <si>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</si>
  <si>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</si>
  <si>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</si>
  <si>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</si>
  <si>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</si>
  <si>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</si>
  <si>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</si>
  <si>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</si>
  <si>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</si>
  <si>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</si>
  <si>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</si>
  <si>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</si>
  <si>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</si>
  <si>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</si>
  <si>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</si>
  <si>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</si>
  <si>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</si>
  <si>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</si>
  <si>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</si>
  <si>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</si>
  <si>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</si>
  <si>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</si>
  <si>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</si>
  <si>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</si>
  <si>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</si>
  <si>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</si>
  <si>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</si>
  <si>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</si>
  <si>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</si>
  <si>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</si>
  <si>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</si>
  <si>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</si>
  <si>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</si>
  <si>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</si>
  <si>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</si>
  <si>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</si>
  <si>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</si>
  <si>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</si>
  <si>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</si>
  <si>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</si>
  <si>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</si>
  <si>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</si>
  <si>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</si>
  <si>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</si>
  <si>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</si>
  <si>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</si>
  <si>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</si>
  <si>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</si>
  <si>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</si>
  <si>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</si>
  <si>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</si>
  <si>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</si>
  <si>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</si>
  <si>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</si>
  <si>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</si>
  <si>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</si>
  <si>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</si>
  <si>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</si>
  <si>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</si>
  <si>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</si>
  <si>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</si>
  <si>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</si>
  <si>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</si>
  <si>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</si>
  <si>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</si>
  <si>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</si>
  <si>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</si>
  <si>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</si>
  <si>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</si>
  <si>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</si>
  <si>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</si>
  <si>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</si>
  <si>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</si>
  <si>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</si>
  <si>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</si>
  <si>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</si>
  <si>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</si>
  <si>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</si>
  <si>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</si>
  <si>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</si>
  <si>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</si>
  <si>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</si>
  <si>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</si>
  <si>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</si>
  <si>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</si>
  <si>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</si>
  <si>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</si>
  <si>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</si>
  <si>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</si>
  <si>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</si>
  <si>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</si>
  <si>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</si>
  <si>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</si>
  <si>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</si>
  <si>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</si>
  <si>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</si>
  <si>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</si>
  <si>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</si>
  <si>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</si>
  <si>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</si>
  <si>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</si>
  <si>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</si>
  <si>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</si>
  <si>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</si>
  <si>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</si>
  <si>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</si>
  <si>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</si>
  <si>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</si>
  <si>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</si>
  <si>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</si>
  <si>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</si>
  <si>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</si>
  <si>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</si>
  <si>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</si>
  <si>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</si>
  <si>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</si>
  <si>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</si>
  <si>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</si>
  <si>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</si>
  <si>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</si>
  <si>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</si>
  <si>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</si>
  <si>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</si>
  <si>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</si>
  <si>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</si>
  <si>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</si>
  <si>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</si>
  <si>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</si>
  <si>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</si>
  <si>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</si>
  <si>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</si>
  <si>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</si>
  <si>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</si>
  <si>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</si>
  <si>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</si>
  <si>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</si>
  <si>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</si>
  <si>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</si>
  <si>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</si>
  <si>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</si>
  <si>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</si>
  <si>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</si>
  <si>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</si>
  <si>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</si>
  <si>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</si>
  <si>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</si>
  <si>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</si>
  <si>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</si>
  <si>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</si>
  <si>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</si>
  <si>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</si>
  <si>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</si>
  <si>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</si>
  <si>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</si>
  <si>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</si>
  <si>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</si>
  <si>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</si>
  <si>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</si>
  <si>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</si>
  <si>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</si>
  <si>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</si>
  <si>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</si>
  <si>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</si>
  <si>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</si>
  <si>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</si>
  <si>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</si>
  <si>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</si>
  <si>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</si>
  <si>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</si>
  <si>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</si>
  <si>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</si>
  <si>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</si>
  <si>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</si>
  <si>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</si>
  <si>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</si>
  <si>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</si>
  <si>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</si>
  <si>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</si>
  <si>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</si>
  <si>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</si>
  <si>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</si>
  <si>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</si>
  <si>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</si>
  <si>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</si>
  <si>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</si>
  <si>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</si>
  <si>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</si>
  <si>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</si>
  <si>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</si>
  <si>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</si>
  <si>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</si>
  <si>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</si>
  <si>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</si>
  <si>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</si>
  <si>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</si>
  <si>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</si>
  <si>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</si>
  <si>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</si>
  <si>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</si>
  <si>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</si>
  <si>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</si>
  <si>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</si>
  <si>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</si>
  <si>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</si>
  <si>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</si>
  <si>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</si>
  <si>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</si>
  <si>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</si>
  <si>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</si>
  <si>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</si>
  <si>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</si>
  <si>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</si>
  <si>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</si>
  <si>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</si>
  <si>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</si>
  <si>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</si>
  <si>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</si>
  <si>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</si>
  <si>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</si>
  <si>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</si>
  <si>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</si>
  <si>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</si>
  <si>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</si>
  <si>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</si>
  <si>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</si>
  <si>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</si>
  <si>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</si>
  <si>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</si>
  <si>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</si>
  <si>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</si>
  <si>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</si>
  <si>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</si>
  <si>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</si>
  <si>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</si>
  <si>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</si>
  <si>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</si>
  <si>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</si>
  <si>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</si>
  <si>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</si>
  <si>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</si>
  <si>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</si>
  <si>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</si>
  <si>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</si>
  <si>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</si>
  <si>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</si>
  <si>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</si>
  <si>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</si>
  <si>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</si>
  <si>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</si>
  <si>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</si>
  <si>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</si>
  <si>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</si>
  <si>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</si>
  <si>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</si>
  <si>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</si>
  <si>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</si>
  <si>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</si>
  <si>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</si>
  <si>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</si>
  <si>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</si>
  <si>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</si>
  <si>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</si>
  <si>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</si>
  <si>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</si>
  <si>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</si>
  <si>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</si>
  <si>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</si>
  <si>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</si>
  <si>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</si>
  <si>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</si>
  <si>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</si>
  <si>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</si>
  <si>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</si>
  <si>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</si>
  <si>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</si>
  <si>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</si>
  <si>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</si>
  <si>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</si>
  <si>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</si>
  <si>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</si>
  <si>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</si>
  <si>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</si>
  <si>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</si>
  <si>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</si>
  <si>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</si>
  <si>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</si>
  <si>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</si>
  <si>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</si>
  <si>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</si>
  <si>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</si>
  <si>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</si>
  <si>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</si>
  <si>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</si>
  <si>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</si>
  <si>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</si>
  <si>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</si>
  <si>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</si>
  <si>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</si>
  <si>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</si>
  <si>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</si>
  <si>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</si>
  <si>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</si>
  <si>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</si>
  <si>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</si>
  <si>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</si>
  <si>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</si>
  <si>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</si>
  <si>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</si>
  <si>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</si>
  <si>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</si>
  <si>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</si>
  <si>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</si>
  <si>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</si>
  <si>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</si>
  <si>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</si>
  <si>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</si>
  <si>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</si>
  <si>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</si>
  <si>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</si>
  <si>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</si>
  <si>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</si>
  <si>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</si>
  <si>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</si>
  <si>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</si>
  <si>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</si>
  <si>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</si>
  <si>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</si>
  <si>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</si>
  <si>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</si>
  <si>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</si>
  <si>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</si>
  <si>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</si>
  <si>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</si>
  <si>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</si>
  <si>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</si>
  <si>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</si>
  <si>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</si>
  <si>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</si>
  <si>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</si>
  <si>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</si>
  <si>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</si>
  <si>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</si>
  <si>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</si>
  <si>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</si>
  <si>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</si>
  <si>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</si>
  <si>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</si>
  <si>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</si>
  <si>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</si>
  <si>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</si>
  <si>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</si>
  <si>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</si>
  <si>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</si>
  <si>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</si>
  <si>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</si>
  <si>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</si>
  <si>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</si>
  <si>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</si>
  <si>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</si>
  <si>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</si>
  <si>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</si>
  <si>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</si>
  <si>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</si>
  <si>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</si>
  <si>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</si>
  <si>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</si>
  <si>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</si>
  <si>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</si>
  <si>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</si>
  <si>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</si>
  <si>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</si>
  <si>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</si>
  <si>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</si>
  <si>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</si>
  <si>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</si>
  <si>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</si>
  <si>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</si>
  <si>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</si>
  <si>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</si>
  <si>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</si>
  <si>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</si>
  <si>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</si>
  <si>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</si>
  <si>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</si>
  <si>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</si>
  <si>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</si>
  <si>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</si>
  <si>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</si>
  <si>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</si>
  <si>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</si>
  <si>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</si>
  <si>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</si>
  <si>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</si>
  <si>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</si>
  <si>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</si>
  <si>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</si>
  <si>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</si>
  <si>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</si>
  <si>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</si>
  <si>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</si>
  <si>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</si>
  <si>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</si>
  <si>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</si>
  <si>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</si>
  <si>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</si>
  <si>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</si>
  <si>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</si>
  <si>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</si>
  <si>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</si>
  <si>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</si>
  <si>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</si>
  <si>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</si>
  <si>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</si>
  <si>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</si>
  <si>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</si>
  <si>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</si>
  <si>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</si>
  <si>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</si>
  <si>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</si>
  <si>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</si>
  <si>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</si>
  <si>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</si>
  <si>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</si>
  <si>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</si>
  <si>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</si>
  <si>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</si>
  <si>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</si>
  <si>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</si>
  <si>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</si>
  <si>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</si>
  <si>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</si>
  <si>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</si>
  <si>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</si>
  <si>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</si>
  <si>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</si>
  <si>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</si>
  <si>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</si>
  <si>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</si>
  <si>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</si>
  <si>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</si>
  <si>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</si>
  <si>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</si>
  <si>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</si>
  <si>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</si>
  <si>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</si>
  <si>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</si>
  <si>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</si>
  <si>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</si>
  <si>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</si>
  <si>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</si>
  <si>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</si>
  <si>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</si>
  <si>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</si>
  <si>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</si>
  <si>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</si>
  <si>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</si>
  <si>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</si>
  <si>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</si>
  <si>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</si>
  <si>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</si>
  <si>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</si>
  <si>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</si>
  <si>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</si>
  <si>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</si>
  <si>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</si>
  <si>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</si>
  <si>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</si>
  <si>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</si>
  <si>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</si>
  <si>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</si>
  <si>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</si>
  <si>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</si>
  <si>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</si>
  <si>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</si>
  <si>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</si>
  <si>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</si>
  <si>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</si>
  <si>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</si>
  <si>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</si>
  <si>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</si>
  <si>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</si>
  <si>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</si>
  <si>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</si>
  <si>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</si>
  <si>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</si>
  <si>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</si>
  <si>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</si>
  <si>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</si>
  <si>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</si>
  <si>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</si>
  <si>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</si>
  <si>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</si>
  <si>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</si>
  <si>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</si>
  <si>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</si>
  <si>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</si>
  <si>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</si>
  <si>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</si>
  <si>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</si>
  <si>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</si>
  <si>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</si>
  <si>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</si>
  <si>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</si>
  <si>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</si>
  <si>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</si>
  <si>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</si>
  <si>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</si>
  <si>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</si>
  <si>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</si>
  <si>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</si>
  <si>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</si>
  <si>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</si>
  <si>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</si>
  <si>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</si>
  <si>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</si>
  <si>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</si>
  <si>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</si>
  <si>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</si>
  <si>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</si>
  <si>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</si>
  <si>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</si>
  <si>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</si>
  <si>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</si>
  <si>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</si>
  <si>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</si>
  <si>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</si>
  <si>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</si>
  <si>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</si>
  <si>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</si>
  <si>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</si>
  <si>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</si>
  <si>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</si>
  <si>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</si>
  <si>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</si>
  <si>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</si>
  <si>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</si>
  <si>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</si>
  <si>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</si>
  <si>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</si>
  <si>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</si>
  <si>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</si>
  <si>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</si>
  <si>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</si>
  <si>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</si>
  <si>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</si>
  <si>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</si>
  <si>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</si>
  <si>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</si>
  <si>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</si>
  <si>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</si>
  <si>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</si>
  <si>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</si>
  <si>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</si>
  <si>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</si>
  <si>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</si>
  <si>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</si>
  <si>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</si>
  <si>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</si>
  <si>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</si>
  <si>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</si>
  <si>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</si>
  <si>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</si>
  <si>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</si>
  <si>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</si>
  <si>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</si>
  <si>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</si>
  <si>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</si>
  <si>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</si>
  <si>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</si>
  <si>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</si>
  <si>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</si>
  <si>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</si>
  <si>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</si>
  <si>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</si>
  <si>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</si>
  <si>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</si>
  <si>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</si>
  <si>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</si>
  <si>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</si>
  <si>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</si>
  <si>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</si>
  <si>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</si>
  <si>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</si>
  <si>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</si>
  <si>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</si>
  <si>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</si>
  <si>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</si>
  <si>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</si>
  <si>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</si>
  <si>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</si>
  <si>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</si>
  <si>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</si>
  <si>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</si>
  <si>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</si>
  <si>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</si>
  <si>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</si>
  <si>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</si>
  <si>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</si>
  <si>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</si>
  <si>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</si>
  <si>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</si>
  <si>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</si>
  <si>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</si>
  <si>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</si>
  <si>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</si>
  <si>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</si>
  <si>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</si>
  <si>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</si>
  <si>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</si>
  <si>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</si>
  <si>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</si>
  <si>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</si>
  <si>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</si>
  <si>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</si>
  <si>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</si>
  <si>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</si>
  <si>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</si>
  <si>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</si>
  <si>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</si>
  <si>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</si>
  <si>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</si>
  <si>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</si>
  <si>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</si>
  <si>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</si>
  <si>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</si>
  <si>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</si>
  <si>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</si>
  <si>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</si>
  <si>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</si>
  <si>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</si>
  <si>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</si>
  <si>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</si>
  <si>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</si>
  <si>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</si>
  <si>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</si>
  <si>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</si>
  <si>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</si>
  <si>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</si>
  <si>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</si>
  <si>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</si>
  <si>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</si>
  <si>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</si>
  <si>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</si>
  <si>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</si>
  <si>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</si>
  <si>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</si>
  <si>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</si>
  <si>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</si>
  <si>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</si>
  <si>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</si>
  <si>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</si>
  <si>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</si>
  <si>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</si>
  <si>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</si>
  <si>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</si>
  <si>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</si>
  <si>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</si>
  <si>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</si>
  <si>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</si>
  <si>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</si>
  <si>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</si>
  <si>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</si>
  <si>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</si>
  <si>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</si>
  <si>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</si>
  <si>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</si>
  <si>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</si>
  <si>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</si>
  <si>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</si>
  <si>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</si>
  <si>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</si>
  <si>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</si>
  <si>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</si>
  <si>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</si>
  <si>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</si>
  <si>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</si>
  <si>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</si>
  <si>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</si>
  <si>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</si>
  <si>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</si>
  <si>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</si>
  <si>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</si>
  <si>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</si>
  <si>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</si>
  <si>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</si>
  <si>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</si>
  <si>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</si>
  <si>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</si>
  <si>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</si>
  <si>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</si>
  <si>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</si>
  <si>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</si>
  <si>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</si>
  <si>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</si>
  <si>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</si>
  <si>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</si>
  <si>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</si>
  <si>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</si>
  <si>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</si>
  <si>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</si>
  <si>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</si>
  <si>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</si>
  <si>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</si>
  <si>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</si>
  <si>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</si>
  <si>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</si>
  <si>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</si>
  <si>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</si>
  <si>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</si>
  <si>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</si>
  <si>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</si>
  <si>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</si>
  <si>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</si>
  <si>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</si>
  <si>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</si>
  <si>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</si>
  <si>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</si>
  <si>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</si>
  <si>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</si>
  <si>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</si>
  <si>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</si>
  <si>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</si>
  <si>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</si>
  <si>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</si>
  <si>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</si>
  <si>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</si>
  <si>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</si>
  <si>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</si>
  <si>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</si>
  <si>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</si>
  <si>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</si>
  <si>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</si>
  <si>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</si>
  <si>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</si>
  <si>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</si>
  <si>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</si>
  <si>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</si>
  <si>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</si>
  <si>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</si>
  <si>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</si>
  <si>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</si>
  <si>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</si>
  <si>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</si>
  <si>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</si>
  <si>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</si>
  <si>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</si>
  <si>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</si>
  <si>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</si>
  <si>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</si>
  <si>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</si>
  <si>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</si>
  <si>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</si>
  <si>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</si>
  <si>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</si>
  <si>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</si>
  <si>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</si>
  <si>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</si>
  <si>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</si>
  <si>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</si>
  <si>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</si>
  <si>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</si>
  <si>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</si>
  <si>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</si>
  <si>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</si>
  <si>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</si>
  <si>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</si>
  <si>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</si>
  <si>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</si>
  <si>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</si>
  <si>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</si>
  <si>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</si>
  <si>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</si>
  <si>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</si>
  <si>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</si>
  <si>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</si>
  <si>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</si>
  <si>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</si>
  <si>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</si>
  <si>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</si>
  <si>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</si>
  <si>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</si>
  <si>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</si>
  <si>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</si>
  <si>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</si>
  <si>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</si>
  <si>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</si>
  <si>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</si>
  <si>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</si>
  <si>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</si>
  <si>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</si>
  <si>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</si>
  <si>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</si>
  <si>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</si>
  <si>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</si>
  <si>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</si>
  <si>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</si>
  <si>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</si>
  <si>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</si>
  <si>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</si>
  <si>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</si>
  <si>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</si>
  <si>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</si>
  <si>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</si>
  <si>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</si>
  <si>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</si>
  <si>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</si>
  <si>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</si>
  <si>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</si>
  <si>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</si>
  <si>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</si>
  <si>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</si>
  <si>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</si>
  <si>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</si>
  <si>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</si>
  <si>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</si>
  <si>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</si>
  <si>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</si>
  <si>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</si>
  <si>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</si>
  <si>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</si>
  <si>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</si>
  <si>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</si>
  <si>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</si>
  <si>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</si>
  <si>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</si>
  <si>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</si>
  <si>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</si>
  <si>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</si>
  <si>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</si>
  <si>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</si>
  <si>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</si>
  <si>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</si>
  <si>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</si>
  <si>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</si>
  <si>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</si>
  <si>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</si>
  <si>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</si>
  <si>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</si>
  <si>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</si>
  <si>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</si>
  <si>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</si>
  <si>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</si>
  <si>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</si>
  <si>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</si>
  <si>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</si>
  <si>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</si>
  <si>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</si>
  <si>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</si>
  <si>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</si>
  <si>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</si>
  <si>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</si>
  <si>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</si>
  <si>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</si>
  <si>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</si>
  <si>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</si>
  <si>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</si>
  <si>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</si>
  <si>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</si>
  <si>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</si>
  <si>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</si>
  <si>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</si>
  <si>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</si>
  <si>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</si>
  <si>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</si>
  <si>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</si>
  <si>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</si>
  <si>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</si>
  <si>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</si>
  <si>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</si>
  <si>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</si>
  <si>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</si>
  <si>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</si>
  <si>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</si>
  <si>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</si>
  <si>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</si>
  <si>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</si>
  <si>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</si>
  <si>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</si>
  <si>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</si>
  <si>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</si>
  <si>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</si>
  <si>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</si>
  <si>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</si>
  <si>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</si>
  <si>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</si>
  <si>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</si>
  <si>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</si>
  <si>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</si>
  <si>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</si>
  <si>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</si>
  <si>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</si>
  <si>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</si>
  <si>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</si>
  <si>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</si>
  <si>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</si>
  <si>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</si>
  <si>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</si>
  <si>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</si>
  <si>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</si>
  <si>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</si>
  <si>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</si>
  <si>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</si>
  <si>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</si>
  <si>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</si>
  <si>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</si>
  <si>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</si>
  <si>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</si>
  <si>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</si>
  <si>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</si>
  <si>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</si>
  <si>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</si>
  <si>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</si>
  <si>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</si>
  <si>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</si>
  <si>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</si>
  <si>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</si>
  <si>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</si>
  <si>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</si>
  <si>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</si>
  <si>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</si>
  <si>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</si>
  <si>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</si>
  <si>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</si>
  <si>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</si>
  <si>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</si>
  <si>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</si>
  <si>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</si>
  <si>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</si>
  <si>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</si>
  <si>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</si>
  <si>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</si>
  <si>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</si>
  <si>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</si>
  <si>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</si>
  <si>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</si>
  <si>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</si>
  <si>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</si>
  <si>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</si>
  <si>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</si>
  <si>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</si>
  <si>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</si>
  <si>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</si>
  <si>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</si>
  <si>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</si>
  <si>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</si>
  <si>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</si>
  <si>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</si>
  <si>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</si>
  <si>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</si>
  <si>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</si>
  <si>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</si>
  <si>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</si>
  <si>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</si>
  <si>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</si>
  <si>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</si>
  <si>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</si>
  <si>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</si>
  <si>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</si>
  <si>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</si>
  <si>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</si>
  <si>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</si>
  <si>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</si>
  <si>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</si>
  <si>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</si>
  <si>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</si>
  <si>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</si>
  <si>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</si>
  <si>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</si>
  <si>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</si>
  <si>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</si>
  <si>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</si>
  <si>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</si>
  <si>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</si>
  <si>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</si>
  <si>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</si>
  <si>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</si>
  <si>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</si>
  <si>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</si>
  <si>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</si>
  <si>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</si>
  <si>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</si>
  <si>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</si>
  <si>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</si>
  <si>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</si>
  <si>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</si>
  <si>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</si>
  <si>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</si>
  <si>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</si>
  <si>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</si>
  <si>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</si>
  <si>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</si>
  <si>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</si>
  <si>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</si>
  <si>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</si>
  <si>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</si>
  <si>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</si>
  <si>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</si>
  <si>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</si>
  <si>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</si>
  <si>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</si>
  <si>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</si>
  <si>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</si>
  <si>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</si>
  <si>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</si>
  <si>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</si>
  <si>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</si>
  <si>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</si>
  <si>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</si>
  <si>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</si>
  <si>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</si>
  <si>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</si>
  <si>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</si>
  <si>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</si>
  <si>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</si>
  <si>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</si>
  <si>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</si>
  <si>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</si>
  <si>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</si>
  <si>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</si>
  <si>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</si>
  <si>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</si>
  <si>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</si>
  <si>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</si>
  <si>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</si>
  <si>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</si>
  <si>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</si>
  <si>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</si>
  <si>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</si>
  <si>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</si>
  <si>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</si>
  <si>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</si>
  <si>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</si>
  <si>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</si>
  <si>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</si>
  <si>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</si>
  <si>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</si>
  <si>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</si>
  <si>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</si>
  <si>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</si>
  <si>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</si>
  <si>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</si>
  <si>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</si>
  <si>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</si>
  <si>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</si>
  <si>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</si>
  <si>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</si>
  <si>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</si>
  <si>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</si>
  <si>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</si>
  <si>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</si>
  <si>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</si>
  <si>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</si>
  <si>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</si>
  <si>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</si>
  <si>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</si>
  <si>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</si>
  <si>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</si>
  <si>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</si>
  <si>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</si>
  <si>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</si>
  <si>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</si>
  <si>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</si>
  <si>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</si>
  <si>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</si>
  <si>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</si>
  <si>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</si>
  <si>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</si>
  <si>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</si>
  <si>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</si>
  <si>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</si>
  <si>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</si>
  <si>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</si>
  <si>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</si>
  <si>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</si>
  <si>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</si>
  <si>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</si>
  <si>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</si>
  <si>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</si>
  <si>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</si>
  <si>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</si>
  <si>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</si>
  <si>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</si>
  <si>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</si>
  <si>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</si>
  <si>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</si>
  <si>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</si>
  <si>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</si>
  <si>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</si>
  <si>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</si>
  <si>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</si>
  <si>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</si>
  <si>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</si>
  <si>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</si>
  <si>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</si>
  <si>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</si>
  <si>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</si>
  <si>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</si>
  <si>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</si>
  <si>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</si>
  <si>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</si>
  <si>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</si>
  <si>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</si>
  <si>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</si>
  <si>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</si>
  <si>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</si>
  <si>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</si>
  <si>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</si>
  <si>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</si>
  <si>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</si>
  <si>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</si>
  <si>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</si>
  <si>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</si>
  <si>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</si>
  <si>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</si>
  <si>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</si>
  <si>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</si>
  <si>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</si>
  <si>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</si>
  <si>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</si>
  <si>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</si>
  <si>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</si>
  <si>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</si>
  <si>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</si>
  <si>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</si>
  <si>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</si>
  <si>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</si>
  <si>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</si>
  <si>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</si>
  <si>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</si>
  <si>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</si>
  <si>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</si>
  <si>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</si>
  <si>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</si>
  <si>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</si>
  <si>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</si>
  <si>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</si>
  <si>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</si>
  <si>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</si>
  <si>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</si>
  <si>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</si>
  <si>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</si>
  <si>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</si>
  <si>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</si>
  <si>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</si>
  <si>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</si>
  <si>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</si>
  <si>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</si>
  <si>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</si>
  <si>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</si>
  <si>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</si>
  <si>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</si>
  <si>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</si>
  <si>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</si>
  <si>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</si>
  <si>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</si>
  <si>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</si>
  <si>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</si>
  <si>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</si>
  <si>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</si>
  <si>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</si>
  <si>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</si>
  <si>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</si>
  <si>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</si>
  <si>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</si>
  <si>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</si>
  <si>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</si>
  <si>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</si>
  <si>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</si>
  <si>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</si>
  <si>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</si>
  <si>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</si>
  <si>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</si>
  <si>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</si>
  <si>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</si>
  <si>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</si>
  <si>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</si>
  <si>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</si>
  <si>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</si>
  <si>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</si>
  <si>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</si>
  <si>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</si>
  <si>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</si>
  <si>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</si>
  <si>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</si>
  <si>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</si>
  <si>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</si>
  <si>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</si>
  <si>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</si>
  <si>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</si>
  <si>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</si>
  <si>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</si>
  <si>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</si>
  <si>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</si>
  <si>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</si>
  <si>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</si>
  <si>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</si>
  <si>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</si>
  <si>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</si>
  <si>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</si>
  <si>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</si>
  <si>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</si>
  <si>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</si>
  <si>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</si>
  <si>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</si>
  <si>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</si>
  <si>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</si>
  <si>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</si>
  <si>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</si>
  <si>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</si>
  <si>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</si>
  <si>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</si>
  <si>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</si>
  <si>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</si>
  <si>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</si>
  <si>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</si>
  <si>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</si>
  <si>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</si>
  <si>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</si>
  <si>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</si>
  <si>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</si>
  <si>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</si>
  <si>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</si>
  <si>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</si>
  <si>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</si>
  <si>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</si>
  <si>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</si>
  <si>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</si>
  <si>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</si>
  <si>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</si>
  <si>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</si>
  <si>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</si>
  <si>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</si>
  <si>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</si>
  <si>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</si>
  <si>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</si>
  <si>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</si>
  <si>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</si>
  <si>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</si>
  <si>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</si>
  <si>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</si>
  <si>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</si>
  <si>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</si>
  <si>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</si>
  <si>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</si>
  <si>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</si>
  <si>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</si>
  <si>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</si>
  <si>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</si>
  <si>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</si>
  <si>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</si>
  <si>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</si>
  <si>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</si>
  <si>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</si>
  <si>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</si>
  <si>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</si>
  <si>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</si>
  <si>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</si>
  <si>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</si>
  <si>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</si>
  <si>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</si>
  <si>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</si>
  <si>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</si>
  <si>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</si>
  <si>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</si>
  <si>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</si>
  <si>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</si>
  <si>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</si>
  <si>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</si>
  <si>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</si>
  <si>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</si>
  <si>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</si>
  <si>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</si>
  <si>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</si>
  <si>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</si>
  <si>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</si>
  <si>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</si>
  <si>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</si>
  <si>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</si>
  <si>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</si>
  <si>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</si>
  <si>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</si>
  <si>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</si>
  <si>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</si>
  <si>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</si>
  <si>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</si>
  <si>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</si>
  <si>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</si>
  <si>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</si>
  <si>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</si>
  <si>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</si>
  <si>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</si>
  <si>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</si>
  <si>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</si>
  <si>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</si>
  <si>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</si>
  <si>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</si>
  <si>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</si>
  <si>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</si>
  <si>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</si>
  <si>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</si>
  <si>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</si>
  <si>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</si>
  <si>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</si>
  <si>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</si>
  <si>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</si>
  <si>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</si>
  <si>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</si>
  <si>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</si>
  <si>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</si>
  <si>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</si>
  <si>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</si>
  <si>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</si>
  <si>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</si>
  <si>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</si>
  <si>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</si>
  <si>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</si>
  <si>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</si>
  <si>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</si>
  <si>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</si>
  <si>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</si>
  <si>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</si>
  <si>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</si>
  <si>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</si>
  <si>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</si>
  <si>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</si>
  <si>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</si>
  <si>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</si>
  <si>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</si>
  <si>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</si>
  <si>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</si>
  <si>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</si>
  <si>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</si>
  <si>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</si>
  <si>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</si>
  <si>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</si>
  <si>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</si>
  <si>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</si>
  <si>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</si>
  <si>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</si>
  <si>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</si>
  <si>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</si>
  <si>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</si>
  <si>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</si>
  <si>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</si>
  <si>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</si>
  <si>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</si>
  <si>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</si>
  <si>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</si>
  <si>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</si>
  <si>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</si>
  <si>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</si>
  <si>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</si>
  <si>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</si>
  <si>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</si>
  <si>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</si>
  <si>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</si>
  <si>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</si>
  <si>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</si>
  <si>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</si>
  <si>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</si>
  <si>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</si>
  <si>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</si>
  <si>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</si>
  <si>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</si>
  <si>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</si>
  <si>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</si>
  <si>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</si>
  <si>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</si>
  <si>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</si>
  <si>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</si>
  <si>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</si>
  <si>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</si>
  <si>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</si>
  <si>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</si>
  <si>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</si>
  <si>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</si>
  <si>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</si>
  <si>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</si>
  <si>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</si>
  <si>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</si>
  <si>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</si>
  <si>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</si>
  <si>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</si>
  <si>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</si>
  <si>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</si>
  <si>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</si>
  <si>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</si>
  <si>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</si>
  <si>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</si>
  <si>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</si>
  <si>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</si>
  <si>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</si>
  <si>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</si>
  <si>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</si>
  <si>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</si>
  <si>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</si>
  <si>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</si>
  <si>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</si>
  <si>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</si>
  <si>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</si>
  <si>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</si>
  <si>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</si>
  <si>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</si>
  <si>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</si>
  <si>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</si>
  <si>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</si>
  <si>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</si>
  <si>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</si>
  <si>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</si>
  <si>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</si>
  <si>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</si>
  <si>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</si>
  <si>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</si>
  <si>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</si>
  <si>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</si>
  <si>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</si>
  <si>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</si>
  <si>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</si>
  <si>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</si>
  <si>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</si>
  <si>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</si>
  <si>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</si>
  <si>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</si>
  <si>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</si>
  <si>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</si>
  <si>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</si>
  <si>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</si>
  <si>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</si>
  <si>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</si>
  <si>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</si>
  <si>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</si>
  <si>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</si>
  <si>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</si>
  <si>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</si>
  <si>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</si>
  <si>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</si>
  <si>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</si>
  <si>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</si>
  <si>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</si>
  <si>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</si>
  <si>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</si>
  <si>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</si>
  <si>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</si>
  <si>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</si>
  <si>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</si>
  <si>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</si>
  <si>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</si>
  <si>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</si>
  <si>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</si>
  <si>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</si>
  <si>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</si>
  <si>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</si>
  <si>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</si>
  <si>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</si>
  <si>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</si>
  <si>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</si>
  <si>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</si>
  <si>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</si>
  <si>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</si>
  <si>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</si>
  <si>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</si>
  <si>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</si>
  <si>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</si>
  <si>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</si>
  <si>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</si>
  <si>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</si>
  <si>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</si>
  <si>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</si>
  <si>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</si>
  <si>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</si>
  <si>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</si>
  <si>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</si>
  <si>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</si>
  <si>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</si>
  <si>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</si>
  <si>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</si>
  <si>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</si>
  <si>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</si>
  <si>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</si>
  <si>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</si>
  <si>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</si>
  <si>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</si>
  <si>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</si>
  <si>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</si>
  <si>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</si>
  <si>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</si>
  <si>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</si>
  <si>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</si>
  <si>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</si>
  <si>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</si>
  <si>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</si>
  <si>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</si>
  <si>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</si>
  <si>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</si>
  <si>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</si>
  <si>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</si>
  <si>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</si>
  <si>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</si>
  <si>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</si>
  <si>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</si>
  <si>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</si>
  <si>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</si>
  <si>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</si>
  <si>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</si>
  <si>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</si>
  <si>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</si>
  <si>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</si>
  <si>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</si>
  <si>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</si>
  <si>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</si>
  <si>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</si>
  <si>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</si>
  <si>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</si>
  <si>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</si>
  <si>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</si>
  <si>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</si>
  <si>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</si>
  <si>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</si>
  <si>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</si>
  <si>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</si>
  <si>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</si>
  <si>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</si>
  <si>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</si>
  <si>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</si>
  <si>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</si>
  <si>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</si>
  <si>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</si>
  <si>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</si>
  <si>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</si>
  <si>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</si>
  <si>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</si>
  <si>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</si>
  <si>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</si>
  <si>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</si>
  <si>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</si>
  <si>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</si>
  <si>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</si>
  <si>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</si>
  <si>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</si>
  <si>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</si>
  <si>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</si>
  <si>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</si>
  <si>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</si>
  <si>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</si>
  <si>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</si>
  <si>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</si>
  <si>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</si>
  <si>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</si>
  <si>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</si>
  <si>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</si>
  <si>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</si>
  <si>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</si>
  <si>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</si>
  <si>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</si>
  <si>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</si>
  <si>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</si>
  <si>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</si>
  <si>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</si>
  <si>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</si>
  <si>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</si>
  <si>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</si>
  <si>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</si>
  <si>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</si>
  <si>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</si>
  <si>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</si>
  <si>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</si>
  <si>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</si>
  <si>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</si>
  <si>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</si>
  <si>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</si>
  <si>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</si>
  <si>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</si>
  <si>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</si>
  <si>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</si>
  <si>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</si>
  <si>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</si>
  <si>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</si>
  <si>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</si>
  <si>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</si>
  <si>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</si>
  <si>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</si>
  <si>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</si>
  <si>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</si>
  <si>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</si>
  <si>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</si>
  <si>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</si>
  <si>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</si>
  <si>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</si>
  <si>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</si>
  <si>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</si>
  <si>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</si>
  <si>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</si>
  <si>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</si>
  <si>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</si>
  <si>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</si>
  <si>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</si>
  <si>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</si>
  <si>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</si>
  <si>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</si>
  <si>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</si>
  <si>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</si>
  <si>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</si>
  <si>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</si>
  <si>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</si>
  <si>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</si>
  <si>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</si>
  <si>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</si>
  <si>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</si>
  <si>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</si>
  <si>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</si>
  <si>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</si>
  <si>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</si>
  <si>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</si>
  <si>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</si>
  <si>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</si>
  <si>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</si>
  <si>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</si>
  <si>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</si>
  <si>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</si>
  <si>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</si>
  <si>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</si>
  <si>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</si>
  <si>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</si>
  <si>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</si>
  <si>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</si>
  <si>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</si>
  <si>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</si>
  <si>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</si>
  <si>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</si>
  <si>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</si>
  <si>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</si>
  <si>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</si>
  <si>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</si>
  <si>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</si>
  <si>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</si>
  <si>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</si>
  <si>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</si>
  <si>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</si>
  <si>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</si>
  <si>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</si>
  <si>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</si>
  <si>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</si>
  <si>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</si>
  <si>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</si>
  <si>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</si>
  <si>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</si>
  <si>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</si>
  <si>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</si>
  <si>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</si>
  <si>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</si>
  <si>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</si>
  <si>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</si>
  <si>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</si>
  <si>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</si>
  <si>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</si>
  <si>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</si>
  <si>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</si>
  <si>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</si>
  <si>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</si>
  <si>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</si>
  <si>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</si>
  <si>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</si>
  <si>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</si>
  <si>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</si>
  <si>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</si>
  <si>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</si>
  <si>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</si>
  <si>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</si>
  <si>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</si>
  <si>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</si>
  <si>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</si>
  <si>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</si>
  <si>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</si>
  <si>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</si>
  <si>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</si>
  <si>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</si>
  <si>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</si>
  <si>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</si>
  <si>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</si>
  <si>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</si>
  <si>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</si>
  <si>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</si>
  <si>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</si>
  <si>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</si>
  <si>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</si>
  <si>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</si>
  <si>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</si>
  <si>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</si>
  <si>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</si>
  <si>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</si>
  <si>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</si>
  <si>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</si>
  <si>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</si>
  <si>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</si>
  <si>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</si>
  <si>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</si>
  <si>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</si>
  <si>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</si>
  <si>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</si>
  <si>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</si>
  <si>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</si>
  <si>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</si>
  <si>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</si>
  <si>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</si>
  <si>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</si>
  <si>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</si>
  <si>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</si>
  <si>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</si>
  <si>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</si>
  <si>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</si>
  <si>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</si>
  <si>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</si>
  <si>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</si>
  <si>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</si>
  <si>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</si>
  <si>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</si>
  <si>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</si>
  <si>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</si>
  <si>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</si>
  <si>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</si>
  <si>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</si>
  <si>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</si>
  <si>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</si>
  <si>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</si>
  <si>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</si>
  <si>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</si>
  <si>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</si>
  <si>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</si>
  <si>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</si>
  <si>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</si>
  <si>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</si>
  <si>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</si>
  <si>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</si>
  <si>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</si>
  <si>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</si>
  <si>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</si>
  <si>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</si>
  <si>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</si>
  <si>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</si>
  <si>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</si>
  <si>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</si>
  <si>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</si>
  <si>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</si>
  <si>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</si>
  <si>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</si>
  <si>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</si>
  <si>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</si>
  <si>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</si>
  <si>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</si>
  <si>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</si>
  <si>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</si>
  <si>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</si>
  <si>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</si>
  <si>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</si>
  <si>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</si>
  <si>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</si>
  <si>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</si>
  <si>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</si>
  <si>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</si>
  <si>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</si>
  <si>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</si>
  <si>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</si>
  <si>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</si>
  <si>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</si>
  <si>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</si>
  <si>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</si>
  <si>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</si>
  <si>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</si>
  <si>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</si>
  <si>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</si>
  <si>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</si>
  <si>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</si>
  <si>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</si>
  <si>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</si>
  <si>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</si>
  <si>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</si>
  <si>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</si>
  <si>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</si>
  <si>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</si>
  <si>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</si>
  <si>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</si>
  <si>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</si>
  <si>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</si>
  <si>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</si>
  <si>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</si>
  <si>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</si>
  <si>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</si>
  <si>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</si>
  <si>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</si>
  <si>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</si>
  <si>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</si>
  <si>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</si>
  <si>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</si>
  <si>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</si>
  <si>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</si>
  <si>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</si>
  <si>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</si>
  <si>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</si>
  <si>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</si>
  <si>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</si>
  <si>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</si>
  <si>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</si>
  <si>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</si>
  <si>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</si>
  <si>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</si>
  <si>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</si>
  <si>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</si>
  <si>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</si>
  <si>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</si>
  <si>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</si>
  <si>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</si>
  <si>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</si>
  <si>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</si>
  <si>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</si>
  <si>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</si>
  <si>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</si>
  <si>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</si>
  <si>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</si>
  <si>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</si>
  <si>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</si>
  <si>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</si>
  <si>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</si>
  <si>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</si>
  <si>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</si>
  <si>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</si>
  <si>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</si>
  <si>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</si>
  <si>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</si>
  <si>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</si>
  <si>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</si>
  <si>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</si>
  <si>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</si>
  <si>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</si>
  <si>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</si>
  <si>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</si>
  <si>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</si>
  <si>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</si>
  <si>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</si>
  <si>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</si>
  <si>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</si>
  <si>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</si>
  <si>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</si>
  <si>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</si>
  <si>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</si>
  <si>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</si>
  <si>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</si>
  <si>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</si>
  <si>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</si>
  <si>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</si>
  <si>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</si>
  <si>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</si>
  <si>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</si>
  <si>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</si>
  <si>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</si>
  <si>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</si>
  <si>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</si>
  <si>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</si>
  <si>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</si>
  <si>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</si>
  <si>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</si>
  <si>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</si>
  <si>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</si>
  <si>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</si>
  <si>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</si>
  <si>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</si>
  <si>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</si>
  <si>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</si>
  <si>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</si>
  <si>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</si>
  <si>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</si>
  <si>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</si>
  <si>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</si>
  <si>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</si>
  <si>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</si>
  <si>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</si>
  <si>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</si>
  <si>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</si>
  <si>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</si>
  <si>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</si>
  <si>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</si>
  <si>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</si>
  <si>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</si>
  <si>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</si>
  <si>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</si>
  <si>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</si>
  <si>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</si>
  <si>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</si>
  <si>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</si>
  <si>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</si>
  <si>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</si>
  <si>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</si>
  <si>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</si>
  <si>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</si>
  <si>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</si>
  <si>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</si>
  <si>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</si>
  <si>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</si>
  <si>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</si>
  <si>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</si>
  <si>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</si>
  <si>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</si>
  <si>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</si>
  <si>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</si>
  <si>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</si>
  <si>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</si>
  <si>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</si>
  <si>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</si>
  <si>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</si>
  <si>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</si>
  <si>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</si>
  <si>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</si>
  <si>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</si>
  <si>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</si>
  <si>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</si>
  <si>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</si>
  <si>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</si>
  <si>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</si>
  <si>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</si>
  <si>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</si>
  <si>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</si>
  <si>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</si>
  <si>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</si>
  <si>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</si>
  <si>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</si>
  <si>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</si>
  <si>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</si>
  <si>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</si>
  <si>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</si>
  <si>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</si>
  <si>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</si>
  <si>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</si>
  <si>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</si>
  <si>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</si>
  <si>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</si>
  <si>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</si>
  <si>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</si>
  <si>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</si>
  <si>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</si>
  <si>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</si>
  <si>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</si>
  <si>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</si>
  <si>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</si>
  <si>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</si>
  <si>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</si>
  <si>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</si>
  <si>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</si>
  <si>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</si>
  <si>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</si>
  <si>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</si>
  <si>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</si>
  <si>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</si>
  <si>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</si>
  <si>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</si>
  <si>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</si>
  <si>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</si>
  <si>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</si>
  <si>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</si>
  <si>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</si>
  <si>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</si>
  <si>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</si>
  <si>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</si>
  <si>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</si>
  <si>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</si>
  <si>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</si>
  <si>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</si>
  <si>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</si>
  <si>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</si>
  <si>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</si>
  <si>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</si>
  <si>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</si>
  <si>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</si>
  <si>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</si>
  <si>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</si>
  <si>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</si>
  <si>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</si>
  <si>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</si>
  <si>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</si>
  <si>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</si>
  <si>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</si>
  <si>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</si>
  <si>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</si>
  <si>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</si>
  <si>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</si>
  <si>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</si>
  <si>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</si>
  <si>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</si>
  <si>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</si>
  <si>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</si>
  <si>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</si>
  <si>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</si>
  <si>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</si>
  <si>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</si>
  <si>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</si>
  <si>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</si>
  <si>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</si>
  <si>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</si>
  <si>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</si>
  <si>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</si>
  <si>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</si>
  <si>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</si>
  <si>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</si>
  <si>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</si>
  <si>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</si>
  <si>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</si>
  <si>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</si>
  <si>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</si>
  <si>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</si>
  <si>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</si>
  <si>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</si>
  <si>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</si>
  <si>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</si>
  <si>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</si>
  <si>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</si>
  <si>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</si>
  <si>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</si>
  <si>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</si>
  <si>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</si>
  <si>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</si>
  <si>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</si>
  <si>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</si>
  <si>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</si>
  <si>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</si>
  <si>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</si>
  <si>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</si>
  <si>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</si>
  <si>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</si>
  <si>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</si>
  <si>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</si>
  <si>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</si>
  <si>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</si>
  <si>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</si>
  <si>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</si>
  <si>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</si>
  <si>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</si>
  <si>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</si>
  <si>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</si>
  <si>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</si>
  <si>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</si>
  <si>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</si>
  <si>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</si>
  <si>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</si>
  <si>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</si>
  <si>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</si>
  <si>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</si>
  <si>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</si>
  <si>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</si>
  <si>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</si>
  <si>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</si>
  <si>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</si>
  <si>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</si>
  <si>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</si>
  <si>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</si>
  <si>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</si>
  <si>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</si>
  <si>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</si>
  <si>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</si>
  <si>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</si>
  <si>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</si>
  <si>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</si>
  <si>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</si>
  <si>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</si>
  <si>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</si>
  <si>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</si>
  <si>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</si>
  <si>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</si>
  <si>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</si>
  <si>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</si>
  <si>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</si>
  <si>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</si>
  <si>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</si>
  <si>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</si>
  <si>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</si>
  <si>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</si>
  <si>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</si>
  <si>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</si>
  <si>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</si>
  <si>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</si>
  <si>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</si>
  <si>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</si>
  <si>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</si>
  <si>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</si>
  <si>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</si>
  <si>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</si>
  <si>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</si>
  <si>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</si>
  <si>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</si>
  <si>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</si>
  <si>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</si>
  <si>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</si>
  <si>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</si>
  <si>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</si>
  <si>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</si>
  <si>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</si>
  <si>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</si>
  <si>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</si>
  <si>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</si>
  <si>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</si>
  <si>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</si>
  <si>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</si>
  <si>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</si>
  <si>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</si>
  <si>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</si>
  <si>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</si>
  <si>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</si>
  <si>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</si>
  <si>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</si>
  <si>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</si>
  <si>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</si>
  <si>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</si>
  <si>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</si>
  <si>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</si>
  <si>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</si>
  <si>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</si>
  <si>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</si>
  <si>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</si>
  <si>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</si>
  <si>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</si>
  <si>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</si>
  <si>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</si>
  <si>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</si>
  <si>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</si>
  <si>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</si>
  <si>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</si>
  <si>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</si>
  <si>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</si>
  <si>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</si>
  <si>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</si>
  <si>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</si>
  <si>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</si>
  <si>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</si>
  <si>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</si>
  <si>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</si>
  <si>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</si>
  <si>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</si>
  <si>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</si>
  <si>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</si>
  <si>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</si>
  <si>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</si>
  <si>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</si>
  <si>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</si>
  <si>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</si>
  <si>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</si>
  <si>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</si>
  <si>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</si>
  <si>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</si>
  <si>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</si>
  <si>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</si>
  <si>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</si>
  <si>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</si>
  <si>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</si>
  <si>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</si>
  <si>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</si>
  <si>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</si>
  <si>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</si>
  <si>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</si>
  <si>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</si>
  <si>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</si>
  <si>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</si>
  <si>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</si>
  <si>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</si>
  <si>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</si>
  <si>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</si>
  <si>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</si>
  <si>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</si>
  <si>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</si>
  <si>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</si>
  <si>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</si>
  <si>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</si>
  <si>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</si>
  <si>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</si>
  <si>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</si>
  <si>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</si>
  <si>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</si>
  <si>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</si>
  <si>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</si>
  <si>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</si>
  <si>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</si>
  <si>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</si>
  <si>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</si>
  <si>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</si>
  <si>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</si>
  <si>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</si>
  <si>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</si>
  <si>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</si>
  <si>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</si>
  <si>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</si>
  <si>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</si>
  <si>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</si>
  <si>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</si>
  <si>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</si>
  <si>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</si>
  <si>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</si>
  <si>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</si>
  <si>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</si>
  <si>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</si>
  <si>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</si>
  <si>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</si>
  <si>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</si>
  <si>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</si>
  <si>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</si>
  <si>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</si>
  <si>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</si>
  <si>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</si>
  <si>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</si>
  <si>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</si>
  <si>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</si>
  <si>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</si>
  <si>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</si>
  <si>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</si>
  <si>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</si>
  <si>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</si>
  <si>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</si>
  <si>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</si>
  <si>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</si>
  <si>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</si>
  <si>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</si>
  <si>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</si>
  <si>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</si>
  <si>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</si>
  <si>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</si>
  <si>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</si>
  <si>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</si>
  <si>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</si>
  <si>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</si>
  <si>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</si>
  <si>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</si>
  <si>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</si>
  <si>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</si>
  <si>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</si>
  <si>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</si>
  <si>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</si>
  <si>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</si>
  <si>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</si>
  <si>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</si>
  <si>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</si>
  <si>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</si>
  <si>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</si>
  <si>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</si>
  <si>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</si>
  <si>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</si>
  <si>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</si>
  <si>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</si>
  <si>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</si>
  <si>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</si>
  <si>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</si>
  <si>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</si>
  <si>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</si>
  <si>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</si>
  <si>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</si>
  <si>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</si>
  <si>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</si>
  <si>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</si>
  <si>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</si>
  <si>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</si>
  <si>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</si>
  <si>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</si>
  <si>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</si>
  <si>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</si>
  <si>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</si>
  <si>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</si>
  <si>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</si>
  <si>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</si>
  <si>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</si>
  <si>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</si>
  <si>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</si>
  <si>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</si>
  <si>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</si>
  <si>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</si>
  <si>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</si>
  <si>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</si>
  <si>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</si>
  <si>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</si>
  <si>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</si>
  <si>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</si>
  <si>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</si>
  <si>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</si>
  <si>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</si>
  <si>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</si>
  <si>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</si>
  <si>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</si>
  <si>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</si>
  <si>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</si>
  <si>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</si>
  <si>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</si>
  <si>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</si>
  <si>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</si>
  <si>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</si>
  <si>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</si>
  <si>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</si>
  <si>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</si>
  <si>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</si>
  <si>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</si>
  <si>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</si>
  <si>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</si>
  <si>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</si>
  <si>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</si>
  <si>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</si>
  <si>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</si>
  <si>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</si>
  <si>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</si>
  <si>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</si>
  <si>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</si>
  <si>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</si>
  <si>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</si>
  <si>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</si>
  <si>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</si>
  <si>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</si>
  <si>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</si>
  <si>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</si>
  <si>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</si>
  <si>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</si>
  <si>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</si>
  <si>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</si>
  <si>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</si>
  <si>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</si>
  <si>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</si>
  <si>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</si>
  <si>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</si>
  <si>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</si>
  <si>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</si>
  <si>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</si>
  <si>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</si>
  <si>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</si>
  <si>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</si>
  <si>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</si>
  <si>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</si>
  <si>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</si>
  <si>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</si>
  <si>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</si>
  <si>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</si>
  <si>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</si>
  <si>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</si>
  <si>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</si>
  <si>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</si>
  <si>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</si>
  <si>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</si>
  <si>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</si>
  <si>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</si>
  <si>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</si>
  <si>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</si>
  <si>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</si>
  <si>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</si>
  <si>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</si>
  <si>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</si>
  <si>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</si>
  <si>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</si>
  <si>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</si>
  <si>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</si>
  <si>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</si>
  <si>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</si>
  <si>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</si>
  <si>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</si>
  <si>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</si>
  <si>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</si>
  <si>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</si>
  <si>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</si>
  <si>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</si>
  <si>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</si>
  <si>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</si>
  <si>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</si>
  <si>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</si>
  <si>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</si>
  <si>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</si>
  <si>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</si>
  <si>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</si>
  <si>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</si>
  <si>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</si>
  <si>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</si>
  <si>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</si>
  <si>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</si>
  <si>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</si>
  <si>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</si>
  <si>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</si>
  <si>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</si>
  <si>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</si>
  <si>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</si>
  <si>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</si>
  <si>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</si>
  <si>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</si>
  <si>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</si>
  <si>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</si>
  <si>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</si>
  <si>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</si>
  <si>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</si>
  <si>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</si>
  <si>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</si>
  <si>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</si>
  <si>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</si>
  <si>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</si>
  <si>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</si>
  <si>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</si>
  <si>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</si>
  <si>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</si>
  <si>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</si>
  <si>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</si>
  <si>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</si>
  <si>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</si>
  <si>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</si>
  <si>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</si>
  <si>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</si>
  <si>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</si>
  <si>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</si>
  <si>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</si>
  <si>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</si>
  <si>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</si>
  <si>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</si>
  <si>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</si>
  <si>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</si>
  <si>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</si>
  <si>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</si>
  <si>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</si>
  <si>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</si>
  <si>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</si>
  <si>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</si>
  <si>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</si>
  <si>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</si>
  <si>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</si>
  <si>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</si>
  <si>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</si>
  <si>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</si>
  <si>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</si>
  <si>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</si>
  <si>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</si>
  <si>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</si>
  <si>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</si>
  <si>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</si>
  <si>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</si>
  <si>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</si>
  <si>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</si>
  <si>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</si>
  <si>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</si>
  <si>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</si>
  <si>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</si>
  <si>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</si>
  <si>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</si>
  <si>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</si>
  <si>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</si>
  <si>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</si>
  <si>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</si>
  <si>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</si>
  <si>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</si>
  <si>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</si>
  <si>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</si>
  <si>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</si>
  <si>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</si>
  <si>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</si>
  <si>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</si>
  <si>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</si>
  <si>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</si>
  <si>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</si>
  <si>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</si>
  <si>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</si>
  <si>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</si>
  <si>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</si>
  <si>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</si>
  <si>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</si>
  <si>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</si>
  <si>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</si>
  <si>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</si>
  <si>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</si>
  <si>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</si>
  <si>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</si>
  <si>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</si>
  <si>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</si>
  <si>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</si>
  <si>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</si>
  <si>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</si>
  <si>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</si>
  <si>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</si>
  <si>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</si>
  <si>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</si>
  <si>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</si>
  <si>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</si>
  <si>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</si>
  <si>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</si>
  <si>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</si>
  <si>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</si>
  <si>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</si>
  <si>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</si>
  <si>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</si>
  <si>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</si>
  <si>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</si>
  <si>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</si>
  <si>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</si>
  <si>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</si>
  <si>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</si>
  <si>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</si>
  <si>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</si>
  <si>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</si>
  <si>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</si>
  <si>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</si>
  <si>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</si>
  <si>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</si>
  <si>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</si>
  <si>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</si>
  <si>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</si>
  <si>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</si>
  <si>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</si>
  <si>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</si>
  <si>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</si>
  <si>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</si>
  <si>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</si>
  <si>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</si>
  <si>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</si>
  <si>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</si>
  <si>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</si>
  <si>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</si>
  <si>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</si>
  <si>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</si>
  <si>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</si>
  <si>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</si>
  <si>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</si>
  <si>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</si>
  <si>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</si>
  <si>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</si>
  <si>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</si>
  <si>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</si>
  <si>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</si>
  <si>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</si>
  <si>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</si>
  <si>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</si>
  <si>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</si>
  <si>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</si>
  <si>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</si>
  <si>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</si>
  <si>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</si>
  <si>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</si>
  <si>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</si>
  <si>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</si>
  <si>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</si>
  <si>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</si>
  <si>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</si>
  <si>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</si>
  <si>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</si>
  <si>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</si>
  <si>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</si>
  <si>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</si>
  <si>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</si>
  <si>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</si>
  <si>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</si>
  <si>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</si>
  <si>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</si>
  <si>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</si>
  <si>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</si>
  <si>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</si>
  <si>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</si>
  <si>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</si>
  <si>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</si>
  <si>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</si>
  <si>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</si>
  <si>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</si>
  <si>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</si>
  <si>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</si>
  <si>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</si>
  <si>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</si>
  <si>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</si>
  <si>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</si>
  <si>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</si>
  <si>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</si>
  <si>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</si>
  <si>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</si>
  <si>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</si>
  <si>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</si>
  <si>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</si>
  <si>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</si>
  <si>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</si>
  <si>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</si>
  <si>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</si>
  <si>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</si>
  <si>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</si>
  <si>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</si>
  <si>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</si>
  <si>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</si>
  <si>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</si>
  <si>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</si>
  <si>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</si>
  <si>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</si>
  <si>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</si>
  <si>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</si>
  <si>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</si>
  <si>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</si>
  <si>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</si>
  <si>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</si>
  <si>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</si>
  <si>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</si>
  <si>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</si>
  <si>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</si>
  <si>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</si>
  <si>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</si>
  <si>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</si>
  <si>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</si>
  <si>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</si>
  <si>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</si>
  <si>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</si>
  <si>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</si>
  <si>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</si>
  <si>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</si>
  <si>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</si>
  <si>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</si>
  <si>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</si>
  <si>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</si>
  <si>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</si>
  <si>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</si>
  <si>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</si>
  <si>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</si>
  <si>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</si>
  <si>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</si>
  <si>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</si>
  <si>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</si>
  <si>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</si>
  <si>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</si>
  <si>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</si>
  <si>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</si>
  <si>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</si>
  <si>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</si>
  <si>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</si>
  <si>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</si>
  <si>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</si>
  <si>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</si>
  <si>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</si>
  <si>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</si>
  <si>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</si>
  <si>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</si>
  <si>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</si>
  <si>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</si>
  <si>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</si>
  <si>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</si>
  <si>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</si>
  <si>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</si>
  <si>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</si>
  <si>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</si>
  <si>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</si>
  <si>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</si>
  <si>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</si>
  <si>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</si>
  <si>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</si>
  <si>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</si>
  <si>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</si>
  <si>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</si>
  <si>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</si>
  <si>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</si>
  <si>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</si>
  <si>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</si>
  <si>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</si>
  <si>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</si>
  <si>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</si>
  <si>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</si>
  <si>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</si>
  <si>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</si>
  <si>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</si>
  <si>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</si>
  <si>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</si>
  <si>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</si>
  <si>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</si>
  <si>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</si>
  <si>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</si>
  <si>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</si>
  <si>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</si>
  <si>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</si>
  <si>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</si>
  <si>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</si>
  <si>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</si>
  <si>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</si>
  <si>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</si>
  <si>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</si>
  <si>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</si>
  <si>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</si>
  <si>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</si>
  <si>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</si>
  <si>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</si>
  <si>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</si>
  <si>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</si>
  <si>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</si>
  <si>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</si>
  <si>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</si>
  <si>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</si>
  <si>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</si>
  <si>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</si>
  <si>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</si>
  <si>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</si>
  <si>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</si>
  <si>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</si>
  <si>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</si>
  <si>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</si>
  <si>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</si>
  <si>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</si>
  <si>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Rs.7.50/-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</si>
  <si>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</si>
  <si>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</si>
  <si>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</si>
  <si>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</si>
  <si>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</si>
  <si>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</si>
  <si>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</si>
  <si>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</si>
  <si>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</si>
  <si>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</si>
  <si>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</si>
  <si>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</si>
  <si>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</si>
  <si>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</si>
  <si>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</si>
  <si>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</si>
  <si>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</si>
  <si>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</si>
  <si>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</si>
  <si>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</si>
  <si>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</si>
  <si>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</si>
  <si>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</si>
  <si>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</si>
  <si>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</si>
  <si>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</si>
  <si>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</si>
  <si>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</si>
  <si>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</si>
  <si>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</si>
  <si>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</si>
  <si>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</si>
  <si>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</si>
  <si>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GRAVITON RESEARCH CAPITAL LLP</t>
  </si>
  <si>
    <t>Profit of Rs.14.5/-</t>
  </si>
  <si>
    <t>HAVELLS OCT FUT</t>
  </si>
  <si>
    <t>HDFCLIFE OCT FUT</t>
  </si>
  <si>
    <t>801-802</t>
  </si>
  <si>
    <t>835-845</t>
  </si>
  <si>
    <t>BAJFINANCE OCT FUT</t>
  </si>
  <si>
    <t>BANKNIFTY 23000 PE 22-Oct</t>
  </si>
  <si>
    <t>225-235</t>
  </si>
  <si>
    <t>450-500</t>
  </si>
  <si>
    <t>NIFTY 11700 PE 22-Oct</t>
  </si>
  <si>
    <t>Profit of Rs.16/-</t>
  </si>
  <si>
    <t>Loss of Rs.60/-</t>
  </si>
  <si>
    <t>Profit of Rs.1.95/-</t>
  </si>
  <si>
    <t>ALPHA LEON ENTERPRISES LLP</t>
  </si>
  <si>
    <t>Profit of Rs.29.5/-</t>
  </si>
  <si>
    <t>Profit of Rs.4.5/-</t>
  </si>
  <si>
    <t>Loss of Rs.44/-</t>
  </si>
  <si>
    <t>2005-2010</t>
  </si>
  <si>
    <t>980-984</t>
  </si>
  <si>
    <t>1030-1050</t>
  </si>
  <si>
    <t xml:space="preserve"> Profit of Rs.17/-</t>
  </si>
  <si>
    <t>M&amp;MFIN 120 PE Oct</t>
  </si>
  <si>
    <t>RECLTD 92.50 PE OCT</t>
  </si>
  <si>
    <t>1.20-1.30</t>
  </si>
  <si>
    <t>2.5-3</t>
  </si>
  <si>
    <t>424-427</t>
  </si>
  <si>
    <t>3140-3160</t>
  </si>
  <si>
    <t xml:space="preserve">DRREDDY </t>
  </si>
  <si>
    <t>5050-5060</t>
  </si>
  <si>
    <t>5300-5400</t>
  </si>
  <si>
    <t>VOLTAS OCT FUT</t>
  </si>
  <si>
    <t>LUPIN OCT FUT</t>
  </si>
  <si>
    <t xml:space="preserve">Buy </t>
  </si>
  <si>
    <t>Loss of Rs.1.30/-</t>
  </si>
  <si>
    <t>KDLL</t>
  </si>
  <si>
    <t>AKSHAY SHAH (HUF)</t>
  </si>
  <si>
    <t>SSPNFIN</t>
  </si>
  <si>
    <t>SANTOSH DOULAT PASTE</t>
  </si>
  <si>
    <t>Jump Networks Limited</t>
  </si>
  <si>
    <t>SIGMA</t>
  </si>
  <si>
    <t>Sigma Solve Limited</t>
  </si>
  <si>
    <t>Loss of Rs. 15/-</t>
  </si>
  <si>
    <t>Loss of Rs.125/-</t>
  </si>
  <si>
    <t>Profit of Rs.21.5/-</t>
  </si>
  <si>
    <t>Profit of Rs.9.5/-</t>
  </si>
  <si>
    <t xml:space="preserve">NIFTY 11800 PE 22 Oct </t>
  </si>
  <si>
    <t>48-50</t>
  </si>
  <si>
    <t>90-100</t>
  </si>
  <si>
    <t>Profit of Rs.48/-</t>
  </si>
  <si>
    <t>955-958</t>
  </si>
  <si>
    <t xml:space="preserve">EXIDEIND OCT FUT </t>
  </si>
  <si>
    <t>158.4-158.7</t>
  </si>
  <si>
    <t>117-118</t>
  </si>
  <si>
    <t>Profit of Rs.2.05/-</t>
  </si>
  <si>
    <t>Profit of Rs.7.50/-</t>
  </si>
  <si>
    <t>AMRAAGRI</t>
  </si>
  <si>
    <t>YASHWANTBHAI A THAKKER</t>
  </si>
  <si>
    <t>SUNNY RASHMIKANT THAKKAR</t>
  </si>
  <si>
    <t>BESTAGRO</t>
  </si>
  <si>
    <t>VIMAL KUMAR</t>
  </si>
  <si>
    <t>GEETA GARG</t>
  </si>
  <si>
    <t>GOYALASS</t>
  </si>
  <si>
    <t>ANAND PODDAR</t>
  </si>
  <si>
    <t>MATTAPALLI MATTAPALLI NARASIMHA RAO POLA</t>
  </si>
  <si>
    <t>RAVI MANOHARLAL KHARWAD</t>
  </si>
  <si>
    <t>ANJALI RAVI KHARWAD</t>
  </si>
  <si>
    <t>ANISHKUMARKRISHNANKUTTYNAIR</t>
  </si>
  <si>
    <t>NOVATEOR</t>
  </si>
  <si>
    <t>GANESHCHILLAMCHERLA</t>
  </si>
  <si>
    <t>CHILLAMCHERLA SAI SUBRAHMANYAM</t>
  </si>
  <si>
    <t>PANTH</t>
  </si>
  <si>
    <t>TANAY KAMAL SEETHA</t>
  </si>
  <si>
    <t>ASHOK KUMAR SINGH</t>
  </si>
  <si>
    <t>AGC Networks Limited</t>
  </si>
  <si>
    <t>CITOC INVESTMENT SERVICES LLP</t>
  </si>
  <si>
    <t>Alpa Laboratories Limited</t>
  </si>
  <si>
    <t>Dewan Housing Fin Corp</t>
  </si>
  <si>
    <t>HSIL Limited</t>
  </si>
  <si>
    <t>HSIL LIMITED</t>
  </si>
  <si>
    <t>Industrial Inv Trust Ltd</t>
  </si>
  <si>
    <t>CONLECTA CAPITAL ADVISORS PRIVATE LIMITED</t>
  </si>
  <si>
    <t>MINESH JORMALBHAI MEHTA</t>
  </si>
  <si>
    <t>ANUPAM NARAIN GUPTA</t>
  </si>
  <si>
    <t>NUMIV RESEARCH PRIVATE LIMITED</t>
  </si>
  <si>
    <t>TOWER RESEARCH CAPITAL MARKETS INDIA PRIVATE LIMITED</t>
  </si>
  <si>
    <t>LIKHITHA</t>
  </si>
  <si>
    <t>Likhitha Infrastruc Ltd</t>
  </si>
  <si>
    <t>KIRTAN M RUPARELIYA</t>
  </si>
  <si>
    <t>SHAH KOMAL BHAVIN</t>
  </si>
  <si>
    <t>CITOC VENTURES PRIVATE LIMITED</t>
  </si>
  <si>
    <t>ONE EARTH CAPITAL LIMITED</t>
  </si>
  <si>
    <t>PARAMOUNT TRADING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</si>
</sst>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6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69" fontId="7" fillId="61" borderId="5" xfId="0" applyNumberFormat="1" applyFont="1" applyFill="1" applyBorder="1" applyAlignment="1">
      <alignment horizontal="center" vertical="center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E30" sqref="E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44125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9" sqref="F2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44125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53" t="s">
        <v>16</v>
      </c>
      <c r="B9" s="555" t="s">
        <v>17</v>
      </c>
      <c r="C9" s="555" t="s">
        <v>18</v>
      </c>
      <c r="D9" s="274" t="s">
        <v>19</v>
      </c>
      <c r="E9" s="274" t="s">
        <v>20</v>
      </c>
      <c r="F9" s="550" t="s">
        <v>21</v>
      </c>
      <c r="G9" s="551"/>
      <c r="H9" s="552"/>
      <c r="I9" s="550" t="s">
        <v>22</v>
      </c>
      <c r="J9" s="551"/>
      <c r="K9" s="552"/>
      <c r="L9" s="274"/>
      <c r="M9" s="281"/>
      <c r="N9" s="281"/>
      <c r="O9" s="281"/>
    </row>
    <row r="10" spans="1:15" ht="59.25" customHeight="1">
      <c r="A10" s="554"/>
      <c r="B10" s="556" t="s">
        <v>17</v>
      </c>
      <c r="C10" s="55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24351.75</v>
      </c>
      <c r="E11" s="303">
        <v>24299.55</v>
      </c>
      <c r="F11" s="315">
        <v>24138.55</v>
      </c>
      <c r="G11" s="315">
        <v>23925.35</v>
      </c>
      <c r="H11" s="315">
        <v>23764.35</v>
      </c>
      <c r="I11" s="315">
        <v>24512.75</v>
      </c>
      <c r="J11" s="315">
        <v>24673.75</v>
      </c>
      <c r="K11" s="315">
        <v>24886.95</v>
      </c>
      <c r="L11" s="302">
        <v>24460.55</v>
      </c>
      <c r="M11" s="302">
        <v>24086.35</v>
      </c>
      <c r="N11" s="319">
        <v>1718525</v>
      </c>
      <c r="O11" s="320">
        <v>-8.5814007153571011E-3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11895.9</v>
      </c>
      <c r="E12" s="316">
        <v>11890.65</v>
      </c>
      <c r="F12" s="317">
        <v>11836.3</v>
      </c>
      <c r="G12" s="317">
        <v>11776.699999999999</v>
      </c>
      <c r="H12" s="317">
        <v>11722.349999999999</v>
      </c>
      <c r="I12" s="317">
        <v>11950.25</v>
      </c>
      <c r="J12" s="317">
        <v>12004.600000000002</v>
      </c>
      <c r="K12" s="317">
        <v>12064.2</v>
      </c>
      <c r="L12" s="304">
        <v>11945</v>
      </c>
      <c r="M12" s="304">
        <v>11831.05</v>
      </c>
      <c r="N12" s="319">
        <v>12889725</v>
      </c>
      <c r="O12" s="320">
        <v>4.0635293547762061E-2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1583.3</v>
      </c>
      <c r="E13" s="316">
        <v>1590</v>
      </c>
      <c r="F13" s="317">
        <v>1556.05</v>
      </c>
      <c r="G13" s="317">
        <v>1528.8</v>
      </c>
      <c r="H13" s="317">
        <v>1494.85</v>
      </c>
      <c r="I13" s="317">
        <v>1617.25</v>
      </c>
      <c r="J13" s="317">
        <v>1651.1999999999998</v>
      </c>
      <c r="K13" s="317">
        <v>1678.45</v>
      </c>
      <c r="L13" s="304">
        <v>1623.95</v>
      </c>
      <c r="M13" s="304">
        <v>1562.75</v>
      </c>
      <c r="N13" s="319">
        <v>2713000</v>
      </c>
      <c r="O13" s="320">
        <v>-3.6724201248622842E-3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322.45</v>
      </c>
      <c r="E14" s="316">
        <v>321.8</v>
      </c>
      <c r="F14" s="317">
        <v>315.3</v>
      </c>
      <c r="G14" s="317">
        <v>308.14999999999998</v>
      </c>
      <c r="H14" s="317">
        <v>301.64999999999998</v>
      </c>
      <c r="I14" s="317">
        <v>328.95000000000005</v>
      </c>
      <c r="J14" s="317">
        <v>335.45000000000005</v>
      </c>
      <c r="K14" s="317">
        <v>342.60000000000008</v>
      </c>
      <c r="L14" s="304">
        <v>328.3</v>
      </c>
      <c r="M14" s="304">
        <v>314.64999999999998</v>
      </c>
      <c r="N14" s="319">
        <v>17980000</v>
      </c>
      <c r="O14" s="320">
        <v>4.3892243381328376E-2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349.15</v>
      </c>
      <c r="E15" s="316">
        <v>349.06666666666661</v>
      </c>
      <c r="F15" s="317">
        <v>346.48333333333323</v>
      </c>
      <c r="G15" s="317">
        <v>343.81666666666661</v>
      </c>
      <c r="H15" s="317">
        <v>341.23333333333323</v>
      </c>
      <c r="I15" s="317">
        <v>351.73333333333323</v>
      </c>
      <c r="J15" s="317">
        <v>354.31666666666661</v>
      </c>
      <c r="K15" s="317">
        <v>356.98333333333323</v>
      </c>
      <c r="L15" s="304">
        <v>351.65</v>
      </c>
      <c r="M15" s="304">
        <v>346.4</v>
      </c>
      <c r="N15" s="319">
        <v>27907500</v>
      </c>
      <c r="O15" s="320">
        <v>1.884760366182014E-3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734.7</v>
      </c>
      <c r="E16" s="316">
        <v>736.69999999999993</v>
      </c>
      <c r="F16" s="317">
        <v>729.09999999999991</v>
      </c>
      <c r="G16" s="317">
        <v>723.5</v>
      </c>
      <c r="H16" s="317">
        <v>715.9</v>
      </c>
      <c r="I16" s="317">
        <v>742.29999999999984</v>
      </c>
      <c r="J16" s="317">
        <v>749.9</v>
      </c>
      <c r="K16" s="317">
        <v>755.49999999999977</v>
      </c>
      <c r="L16" s="304">
        <v>744.3</v>
      </c>
      <c r="M16" s="304">
        <v>731.1</v>
      </c>
      <c r="N16" s="319">
        <v>1055000</v>
      </c>
      <c r="O16" s="320">
        <v>-2.0427112349117919E-2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251.8</v>
      </c>
      <c r="E17" s="316">
        <v>250.86666666666667</v>
      </c>
      <c r="F17" s="317">
        <v>247.03333333333336</v>
      </c>
      <c r="G17" s="317">
        <v>242.26666666666668</v>
      </c>
      <c r="H17" s="317">
        <v>238.43333333333337</v>
      </c>
      <c r="I17" s="317">
        <v>255.63333333333335</v>
      </c>
      <c r="J17" s="317">
        <v>259.4666666666667</v>
      </c>
      <c r="K17" s="317">
        <v>264.23333333333335</v>
      </c>
      <c r="L17" s="304">
        <v>254.7</v>
      </c>
      <c r="M17" s="304">
        <v>246.1</v>
      </c>
      <c r="N17" s="319">
        <v>22317000</v>
      </c>
      <c r="O17" s="320">
        <v>-4.0376676986584106E-2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2217.5</v>
      </c>
      <c r="E18" s="316">
        <v>2208.35</v>
      </c>
      <c r="F18" s="317">
        <v>2189.1999999999998</v>
      </c>
      <c r="G18" s="317">
        <v>2160.9</v>
      </c>
      <c r="H18" s="317">
        <v>2141.75</v>
      </c>
      <c r="I18" s="317">
        <v>2236.6499999999996</v>
      </c>
      <c r="J18" s="317">
        <v>2255.8000000000002</v>
      </c>
      <c r="K18" s="317">
        <v>2284.0999999999995</v>
      </c>
      <c r="L18" s="304">
        <v>2227.5</v>
      </c>
      <c r="M18" s="304">
        <v>2180.0500000000002</v>
      </c>
      <c r="N18" s="319">
        <v>1761500</v>
      </c>
      <c r="O18" s="320">
        <v>2.275960170697013E-3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132</v>
      </c>
      <c r="E19" s="316">
        <v>131.6</v>
      </c>
      <c r="F19" s="317">
        <v>130.39999999999998</v>
      </c>
      <c r="G19" s="317">
        <v>128.79999999999998</v>
      </c>
      <c r="H19" s="317">
        <v>127.59999999999997</v>
      </c>
      <c r="I19" s="317">
        <v>133.19999999999999</v>
      </c>
      <c r="J19" s="317">
        <v>134.39999999999998</v>
      </c>
      <c r="K19" s="317">
        <v>136</v>
      </c>
      <c r="L19" s="304">
        <v>132.80000000000001</v>
      </c>
      <c r="M19" s="304">
        <v>130</v>
      </c>
      <c r="N19" s="319">
        <v>9185000</v>
      </c>
      <c r="O19" s="320">
        <v>-4.3360433604336043E-3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75.55</v>
      </c>
      <c r="E20" s="316">
        <v>74.983333333333334</v>
      </c>
      <c r="F20" s="317">
        <v>74.266666666666666</v>
      </c>
      <c r="G20" s="317">
        <v>72.983333333333334</v>
      </c>
      <c r="H20" s="317">
        <v>72.266666666666666</v>
      </c>
      <c r="I20" s="317">
        <v>76.266666666666666</v>
      </c>
      <c r="J20" s="317">
        <v>76.983333333333334</v>
      </c>
      <c r="K20" s="317">
        <v>78.266666666666666</v>
      </c>
      <c r="L20" s="304">
        <v>75.7</v>
      </c>
      <c r="M20" s="304">
        <v>73.7</v>
      </c>
      <c r="N20" s="319">
        <v>45450000</v>
      </c>
      <c r="O20" s="320">
        <v>-1.0967489228358794E-2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2125.3000000000002</v>
      </c>
      <c r="E21" s="316">
        <v>2109.15</v>
      </c>
      <c r="F21" s="317">
        <v>2083.5500000000002</v>
      </c>
      <c r="G21" s="317">
        <v>2041.8000000000002</v>
      </c>
      <c r="H21" s="317">
        <v>2016.2000000000003</v>
      </c>
      <c r="I21" s="317">
        <v>2150.9</v>
      </c>
      <c r="J21" s="317">
        <v>2176.4999999999995</v>
      </c>
      <c r="K21" s="317">
        <v>2218.25</v>
      </c>
      <c r="L21" s="304">
        <v>2134.75</v>
      </c>
      <c r="M21" s="304">
        <v>2067.4</v>
      </c>
      <c r="N21" s="319">
        <v>2995800</v>
      </c>
      <c r="O21" s="320">
        <v>0.1782890855457227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802.45</v>
      </c>
      <c r="E22" s="316">
        <v>804.38333333333333</v>
      </c>
      <c r="F22" s="317">
        <v>794.31666666666661</v>
      </c>
      <c r="G22" s="317">
        <v>786.18333333333328</v>
      </c>
      <c r="H22" s="317">
        <v>776.11666666666656</v>
      </c>
      <c r="I22" s="317">
        <v>812.51666666666665</v>
      </c>
      <c r="J22" s="317">
        <v>822.58333333333348</v>
      </c>
      <c r="K22" s="317">
        <v>830.7166666666667</v>
      </c>
      <c r="L22" s="304">
        <v>814.45</v>
      </c>
      <c r="M22" s="304">
        <v>796.25</v>
      </c>
      <c r="N22" s="319">
        <v>14775800</v>
      </c>
      <c r="O22" s="320">
        <v>4.6848758065941836E-3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494.35</v>
      </c>
      <c r="E23" s="316">
        <v>493.2166666666667</v>
      </c>
      <c r="F23" s="317">
        <v>487.43333333333339</v>
      </c>
      <c r="G23" s="317">
        <v>480.51666666666671</v>
      </c>
      <c r="H23" s="317">
        <v>474.73333333333341</v>
      </c>
      <c r="I23" s="317">
        <v>500.13333333333338</v>
      </c>
      <c r="J23" s="317">
        <v>505.91666666666669</v>
      </c>
      <c r="K23" s="317">
        <v>512.83333333333337</v>
      </c>
      <c r="L23" s="304">
        <v>499</v>
      </c>
      <c r="M23" s="304">
        <v>486.3</v>
      </c>
      <c r="N23" s="319">
        <v>50642400</v>
      </c>
      <c r="O23" s="320">
        <v>-1.2449103758131698E-2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3007.4</v>
      </c>
      <c r="E24" s="316">
        <v>2998.6</v>
      </c>
      <c r="F24" s="317">
        <v>2973.7</v>
      </c>
      <c r="G24" s="317">
        <v>2940</v>
      </c>
      <c r="H24" s="317">
        <v>2915.1</v>
      </c>
      <c r="I24" s="317">
        <v>3032.2999999999997</v>
      </c>
      <c r="J24" s="317">
        <v>3057.2000000000003</v>
      </c>
      <c r="K24" s="317">
        <v>3090.8999999999996</v>
      </c>
      <c r="L24" s="304">
        <v>3023.5</v>
      </c>
      <c r="M24" s="304">
        <v>2964.9</v>
      </c>
      <c r="N24" s="319">
        <v>2435250</v>
      </c>
      <c r="O24" s="320">
        <v>-1.1567732115677321E-2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5968</v>
      </c>
      <c r="E25" s="316">
        <v>5980.083333333333</v>
      </c>
      <c r="F25" s="317">
        <v>5917.8166666666657</v>
      </c>
      <c r="G25" s="317">
        <v>5867.6333333333323</v>
      </c>
      <c r="H25" s="317">
        <v>5805.366666666665</v>
      </c>
      <c r="I25" s="317">
        <v>6030.2666666666664</v>
      </c>
      <c r="J25" s="317">
        <v>6092.5333333333347</v>
      </c>
      <c r="K25" s="317">
        <v>6142.7166666666672</v>
      </c>
      <c r="L25" s="304">
        <v>6042.35</v>
      </c>
      <c r="M25" s="304">
        <v>5929.9</v>
      </c>
      <c r="N25" s="319">
        <v>878375</v>
      </c>
      <c r="O25" s="320">
        <v>5.4371154671626846E-3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3269.75</v>
      </c>
      <c r="E26" s="316">
        <v>3268.2166666666667</v>
      </c>
      <c r="F26" s="317">
        <v>3236.6333333333332</v>
      </c>
      <c r="G26" s="317">
        <v>3203.5166666666664</v>
      </c>
      <c r="H26" s="317">
        <v>3171.9333333333329</v>
      </c>
      <c r="I26" s="317">
        <v>3301.3333333333335</v>
      </c>
      <c r="J26" s="317">
        <v>3332.9166666666665</v>
      </c>
      <c r="K26" s="317">
        <v>3366.0333333333338</v>
      </c>
      <c r="L26" s="304">
        <v>3299.8</v>
      </c>
      <c r="M26" s="304">
        <v>3235.1</v>
      </c>
      <c r="N26" s="319">
        <v>4979750</v>
      </c>
      <c r="O26" s="320">
        <v>-2.0553670649555E-2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1386.75</v>
      </c>
      <c r="E27" s="316">
        <v>1393.0166666666667</v>
      </c>
      <c r="F27" s="317">
        <v>1368.0333333333333</v>
      </c>
      <c r="G27" s="317">
        <v>1349.3166666666666</v>
      </c>
      <c r="H27" s="317">
        <v>1324.3333333333333</v>
      </c>
      <c r="I27" s="317">
        <v>1411.7333333333333</v>
      </c>
      <c r="J27" s="317">
        <v>1436.7166666666665</v>
      </c>
      <c r="K27" s="317">
        <v>1455.4333333333334</v>
      </c>
      <c r="L27" s="304">
        <v>1418</v>
      </c>
      <c r="M27" s="304">
        <v>1374.3</v>
      </c>
      <c r="N27" s="319">
        <v>1968800</v>
      </c>
      <c r="O27" s="320">
        <v>1.0262725779967159E-2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319.60000000000002</v>
      </c>
      <c r="E28" s="316">
        <v>318.25</v>
      </c>
      <c r="F28" s="317">
        <v>314.60000000000002</v>
      </c>
      <c r="G28" s="317">
        <v>309.60000000000002</v>
      </c>
      <c r="H28" s="317">
        <v>305.95000000000005</v>
      </c>
      <c r="I28" s="317">
        <v>323.25</v>
      </c>
      <c r="J28" s="317">
        <v>326.89999999999998</v>
      </c>
      <c r="K28" s="317">
        <v>331.9</v>
      </c>
      <c r="L28" s="304">
        <v>321.89999999999998</v>
      </c>
      <c r="M28" s="304">
        <v>313.25</v>
      </c>
      <c r="N28" s="319">
        <v>12861000</v>
      </c>
      <c r="O28" s="320">
        <v>-1.5975760914474592E-2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42.05</v>
      </c>
      <c r="E29" s="316">
        <v>42.316666666666663</v>
      </c>
      <c r="F29" s="317">
        <v>41.233333333333327</v>
      </c>
      <c r="G29" s="317">
        <v>40.416666666666664</v>
      </c>
      <c r="H29" s="317">
        <v>39.333333333333329</v>
      </c>
      <c r="I29" s="317">
        <v>43.133333333333326</v>
      </c>
      <c r="J29" s="317">
        <v>44.216666666666669</v>
      </c>
      <c r="K29" s="317">
        <v>45.033333333333324</v>
      </c>
      <c r="L29" s="304">
        <v>43.4</v>
      </c>
      <c r="M29" s="304">
        <v>41.5</v>
      </c>
      <c r="N29" s="319">
        <v>53144200</v>
      </c>
      <c r="O29" s="320">
        <v>4.5154007418158358E-2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1370.1</v>
      </c>
      <c r="E30" s="316">
        <v>1383.1166666666668</v>
      </c>
      <c r="F30" s="317">
        <v>1348.9833333333336</v>
      </c>
      <c r="G30" s="317">
        <v>1327.8666666666668</v>
      </c>
      <c r="H30" s="317">
        <v>1293.7333333333336</v>
      </c>
      <c r="I30" s="317">
        <v>1404.2333333333336</v>
      </c>
      <c r="J30" s="317">
        <v>1438.3666666666668</v>
      </c>
      <c r="K30" s="317">
        <v>1459.4833333333336</v>
      </c>
      <c r="L30" s="304">
        <v>1417.25</v>
      </c>
      <c r="M30" s="304">
        <v>1362</v>
      </c>
      <c r="N30" s="319">
        <v>1712150</v>
      </c>
      <c r="O30" s="320">
        <v>0.12382671480144404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90.3</v>
      </c>
      <c r="E31" s="316">
        <v>90.433333333333323</v>
      </c>
      <c r="F31" s="317">
        <v>89.516666666666652</v>
      </c>
      <c r="G31" s="317">
        <v>88.733333333333334</v>
      </c>
      <c r="H31" s="317">
        <v>87.816666666666663</v>
      </c>
      <c r="I31" s="317">
        <v>91.21666666666664</v>
      </c>
      <c r="J31" s="317">
        <v>92.133333333333297</v>
      </c>
      <c r="K31" s="317">
        <v>92.916666666666629</v>
      </c>
      <c r="L31" s="304">
        <v>91.35</v>
      </c>
      <c r="M31" s="304">
        <v>89.65</v>
      </c>
      <c r="N31" s="319">
        <v>35218400</v>
      </c>
      <c r="O31" s="320">
        <v>1.7120280948200176E-2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617.35</v>
      </c>
      <c r="E32" s="316">
        <v>615.41666666666663</v>
      </c>
      <c r="F32" s="317">
        <v>610.58333333333326</v>
      </c>
      <c r="G32" s="317">
        <v>603.81666666666661</v>
      </c>
      <c r="H32" s="317">
        <v>598.98333333333323</v>
      </c>
      <c r="I32" s="317">
        <v>622.18333333333328</v>
      </c>
      <c r="J32" s="317">
        <v>627.01666666666654</v>
      </c>
      <c r="K32" s="317">
        <v>633.7833333333333</v>
      </c>
      <c r="L32" s="304">
        <v>620.25</v>
      </c>
      <c r="M32" s="304">
        <v>608.65</v>
      </c>
      <c r="N32" s="319">
        <v>3935800</v>
      </c>
      <c r="O32" s="320">
        <v>3.1718569780853516E-2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461.2</v>
      </c>
      <c r="E33" s="316">
        <v>456.91666666666669</v>
      </c>
      <c r="F33" s="317">
        <v>451.48333333333335</v>
      </c>
      <c r="G33" s="317">
        <v>441.76666666666665</v>
      </c>
      <c r="H33" s="317">
        <v>436.33333333333331</v>
      </c>
      <c r="I33" s="317">
        <v>466.63333333333338</v>
      </c>
      <c r="J33" s="317">
        <v>472.06666666666666</v>
      </c>
      <c r="K33" s="317">
        <v>481.78333333333342</v>
      </c>
      <c r="L33" s="304">
        <v>462.35</v>
      </c>
      <c r="M33" s="304">
        <v>447.2</v>
      </c>
      <c r="N33" s="319">
        <v>6889500</v>
      </c>
      <c r="O33" s="320">
        <v>-4.4915782907049284E-2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406.35</v>
      </c>
      <c r="E34" s="316">
        <v>406.15000000000003</v>
      </c>
      <c r="F34" s="317">
        <v>398.00000000000006</v>
      </c>
      <c r="G34" s="317">
        <v>389.65000000000003</v>
      </c>
      <c r="H34" s="317">
        <v>381.50000000000006</v>
      </c>
      <c r="I34" s="317">
        <v>414.50000000000006</v>
      </c>
      <c r="J34" s="317">
        <v>422.65000000000003</v>
      </c>
      <c r="K34" s="317">
        <v>431.00000000000006</v>
      </c>
      <c r="L34" s="304">
        <v>414.3</v>
      </c>
      <c r="M34" s="304">
        <v>397.8</v>
      </c>
      <c r="N34" s="319">
        <v>128638947</v>
      </c>
      <c r="O34" s="320">
        <v>1.1498100630212352E-2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28.6</v>
      </c>
      <c r="E35" s="316">
        <v>28.75</v>
      </c>
      <c r="F35" s="317">
        <v>28.35</v>
      </c>
      <c r="G35" s="317">
        <v>28.1</v>
      </c>
      <c r="H35" s="317">
        <v>27.700000000000003</v>
      </c>
      <c r="I35" s="317">
        <v>29</v>
      </c>
      <c r="J35" s="317">
        <v>29.4</v>
      </c>
      <c r="K35" s="317">
        <v>29.65</v>
      </c>
      <c r="L35" s="304">
        <v>29.15</v>
      </c>
      <c r="M35" s="304">
        <v>28.5</v>
      </c>
      <c r="N35" s="319">
        <v>68124000</v>
      </c>
      <c r="O35" s="320">
        <v>-3.0731407498463428E-3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441</v>
      </c>
      <c r="E36" s="316">
        <v>440.75</v>
      </c>
      <c r="F36" s="317">
        <v>437.4</v>
      </c>
      <c r="G36" s="317">
        <v>433.79999999999995</v>
      </c>
      <c r="H36" s="317">
        <v>430.44999999999993</v>
      </c>
      <c r="I36" s="317">
        <v>444.35</v>
      </c>
      <c r="J36" s="317">
        <v>447.70000000000005</v>
      </c>
      <c r="K36" s="317">
        <v>451.30000000000007</v>
      </c>
      <c r="L36" s="304">
        <v>444.1</v>
      </c>
      <c r="M36" s="304">
        <v>437.15</v>
      </c>
      <c r="N36" s="319">
        <v>12606300</v>
      </c>
      <c r="O36" s="320">
        <v>-7.2926162260711033E-4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11897.15</v>
      </c>
      <c r="E37" s="316">
        <v>11881.816666666666</v>
      </c>
      <c r="F37" s="317">
        <v>11777.683333333331</v>
      </c>
      <c r="G37" s="317">
        <v>11658.216666666665</v>
      </c>
      <c r="H37" s="317">
        <v>11554.08333333333</v>
      </c>
      <c r="I37" s="317">
        <v>12001.283333333331</v>
      </c>
      <c r="J37" s="317">
        <v>12105.416666666666</v>
      </c>
      <c r="K37" s="317">
        <v>12224.883333333331</v>
      </c>
      <c r="L37" s="304">
        <v>11985.95</v>
      </c>
      <c r="M37" s="304">
        <v>11762.35</v>
      </c>
      <c r="N37" s="319">
        <v>135600</v>
      </c>
      <c r="O37" s="320">
        <v>8.1784386617100371E-3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343.8</v>
      </c>
      <c r="E38" s="316">
        <v>345.5</v>
      </c>
      <c r="F38" s="317">
        <v>340.7</v>
      </c>
      <c r="G38" s="317">
        <v>337.59999999999997</v>
      </c>
      <c r="H38" s="317">
        <v>332.79999999999995</v>
      </c>
      <c r="I38" s="317">
        <v>348.6</v>
      </c>
      <c r="J38" s="317">
        <v>353.4</v>
      </c>
      <c r="K38" s="317">
        <v>356.50000000000006</v>
      </c>
      <c r="L38" s="304">
        <v>350.3</v>
      </c>
      <c r="M38" s="304">
        <v>342.4</v>
      </c>
      <c r="N38" s="319">
        <v>25565400</v>
      </c>
      <c r="O38" s="320">
        <v>2.319717599596571E-2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3564.9</v>
      </c>
      <c r="E39" s="316">
        <v>3603.4</v>
      </c>
      <c r="F39" s="317">
        <v>3517.65</v>
      </c>
      <c r="G39" s="317">
        <v>3470.4</v>
      </c>
      <c r="H39" s="317">
        <v>3384.65</v>
      </c>
      <c r="I39" s="317">
        <v>3650.65</v>
      </c>
      <c r="J39" s="317">
        <v>3736.4</v>
      </c>
      <c r="K39" s="317">
        <v>3783.65</v>
      </c>
      <c r="L39" s="304">
        <v>3689.15</v>
      </c>
      <c r="M39" s="304">
        <v>3556.15</v>
      </c>
      <c r="N39" s="319">
        <v>1601400</v>
      </c>
      <c r="O39" s="320">
        <v>0.5353787152444871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428.5</v>
      </c>
      <c r="E40" s="316">
        <v>425.7166666666667</v>
      </c>
      <c r="F40" s="317">
        <v>420.23333333333341</v>
      </c>
      <c r="G40" s="317">
        <v>411.9666666666667</v>
      </c>
      <c r="H40" s="317">
        <v>406.48333333333341</v>
      </c>
      <c r="I40" s="317">
        <v>433.98333333333341</v>
      </c>
      <c r="J40" s="317">
        <v>439.46666666666675</v>
      </c>
      <c r="K40" s="317">
        <v>447.73333333333341</v>
      </c>
      <c r="L40" s="304">
        <v>431.2</v>
      </c>
      <c r="M40" s="304">
        <v>417.45</v>
      </c>
      <c r="N40" s="319">
        <v>5667200</v>
      </c>
      <c r="O40" s="320">
        <v>-1.9786910197869101E-2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87.2</v>
      </c>
      <c r="E41" s="316">
        <v>87.399999999999991</v>
      </c>
      <c r="F41" s="317">
        <v>86.59999999999998</v>
      </c>
      <c r="G41" s="317">
        <v>85.999999999999986</v>
      </c>
      <c r="H41" s="317">
        <v>85.199999999999974</v>
      </c>
      <c r="I41" s="317">
        <v>87.999999999999986</v>
      </c>
      <c r="J41" s="317">
        <v>88.8</v>
      </c>
      <c r="K41" s="317">
        <v>89.399999999999991</v>
      </c>
      <c r="L41" s="304">
        <v>88.2</v>
      </c>
      <c r="M41" s="304">
        <v>86.8</v>
      </c>
      <c r="N41" s="319">
        <v>16845000</v>
      </c>
      <c r="O41" s="320">
        <v>-4.138338752586462E-3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241</v>
      </c>
      <c r="E42" s="316">
        <v>240.38333333333333</v>
      </c>
      <c r="F42" s="317">
        <v>237.86666666666665</v>
      </c>
      <c r="G42" s="317">
        <v>234.73333333333332</v>
      </c>
      <c r="H42" s="317">
        <v>232.21666666666664</v>
      </c>
      <c r="I42" s="317">
        <v>243.51666666666665</v>
      </c>
      <c r="J42" s="317">
        <v>246.0333333333333</v>
      </c>
      <c r="K42" s="317">
        <v>249.16666666666666</v>
      </c>
      <c r="L42" s="304">
        <v>242.9</v>
      </c>
      <c r="M42" s="304">
        <v>237.25</v>
      </c>
      <c r="N42" s="319">
        <v>6142500</v>
      </c>
      <c r="O42" s="320">
        <v>2.8033472803347281E-2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766.55</v>
      </c>
      <c r="E43" s="316">
        <v>766.9666666666667</v>
      </c>
      <c r="F43" s="317">
        <v>757.98333333333335</v>
      </c>
      <c r="G43" s="317">
        <v>749.41666666666663</v>
      </c>
      <c r="H43" s="317">
        <v>740.43333333333328</v>
      </c>
      <c r="I43" s="317">
        <v>775.53333333333342</v>
      </c>
      <c r="J43" s="317">
        <v>784.51666666666677</v>
      </c>
      <c r="K43" s="317">
        <v>793.08333333333348</v>
      </c>
      <c r="L43" s="304">
        <v>775.95</v>
      </c>
      <c r="M43" s="304">
        <v>758.4</v>
      </c>
      <c r="N43" s="319">
        <v>13146900</v>
      </c>
      <c r="O43" s="320">
        <v>1.8429003021148038E-2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114</v>
      </c>
      <c r="E44" s="316">
        <v>114.61666666666667</v>
      </c>
      <c r="F44" s="317">
        <v>112.63333333333335</v>
      </c>
      <c r="G44" s="317">
        <v>111.26666666666668</v>
      </c>
      <c r="H44" s="317">
        <v>109.28333333333336</v>
      </c>
      <c r="I44" s="317">
        <v>115.98333333333335</v>
      </c>
      <c r="J44" s="317">
        <v>117.96666666666667</v>
      </c>
      <c r="K44" s="317">
        <v>119.33333333333334</v>
      </c>
      <c r="L44" s="304">
        <v>116.6</v>
      </c>
      <c r="M44" s="304">
        <v>113.25</v>
      </c>
      <c r="N44" s="319">
        <v>49898200</v>
      </c>
      <c r="O44" s="320">
        <v>1.2462462462462463E-2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2579.1</v>
      </c>
      <c r="E45" s="316">
        <v>2581.7166666666667</v>
      </c>
      <c r="F45" s="317">
        <v>2527.6833333333334</v>
      </c>
      <c r="G45" s="317">
        <v>2476.2666666666669</v>
      </c>
      <c r="H45" s="317">
        <v>2422.2333333333336</v>
      </c>
      <c r="I45" s="317">
        <v>2633.1333333333332</v>
      </c>
      <c r="J45" s="317">
        <v>2687.166666666667</v>
      </c>
      <c r="K45" s="317">
        <v>2738.583333333333</v>
      </c>
      <c r="L45" s="304">
        <v>2635.75</v>
      </c>
      <c r="M45" s="304">
        <v>2530.3000000000002</v>
      </c>
      <c r="N45" s="319">
        <v>457500</v>
      </c>
      <c r="O45" s="320">
        <v>1.8363939899833055E-2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1456.15</v>
      </c>
      <c r="E46" s="316">
        <v>1461.5666666666666</v>
      </c>
      <c r="F46" s="317">
        <v>1444.6333333333332</v>
      </c>
      <c r="G46" s="317">
        <v>1433.1166666666666</v>
      </c>
      <c r="H46" s="317">
        <v>1416.1833333333332</v>
      </c>
      <c r="I46" s="317">
        <v>1473.0833333333333</v>
      </c>
      <c r="J46" s="317">
        <v>1490.0166666666667</v>
      </c>
      <c r="K46" s="317">
        <v>1501.5333333333333</v>
      </c>
      <c r="L46" s="304">
        <v>1478.5</v>
      </c>
      <c r="M46" s="304">
        <v>1450.05</v>
      </c>
      <c r="N46" s="319">
        <v>3044300</v>
      </c>
      <c r="O46" s="320">
        <v>0.11455663762173245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383.8</v>
      </c>
      <c r="E47" s="316">
        <v>383.39999999999992</v>
      </c>
      <c r="F47" s="317">
        <v>379.54999999999984</v>
      </c>
      <c r="G47" s="317">
        <v>375.2999999999999</v>
      </c>
      <c r="H47" s="317">
        <v>371.44999999999982</v>
      </c>
      <c r="I47" s="317">
        <v>387.64999999999986</v>
      </c>
      <c r="J47" s="317">
        <v>391.49999999999989</v>
      </c>
      <c r="K47" s="317">
        <v>395.74999999999989</v>
      </c>
      <c r="L47" s="304">
        <v>387.25</v>
      </c>
      <c r="M47" s="304">
        <v>379.15</v>
      </c>
      <c r="N47" s="319">
        <v>6339528</v>
      </c>
      <c r="O47" s="320">
        <v>-3.2442748091603052E-2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464.9</v>
      </c>
      <c r="E48" s="316">
        <v>466.11666666666662</v>
      </c>
      <c r="F48" s="317">
        <v>460.33333333333326</v>
      </c>
      <c r="G48" s="317">
        <v>455.76666666666665</v>
      </c>
      <c r="H48" s="317">
        <v>449.98333333333329</v>
      </c>
      <c r="I48" s="317">
        <v>470.68333333333322</v>
      </c>
      <c r="J48" s="317">
        <v>476.46666666666664</v>
      </c>
      <c r="K48" s="317">
        <v>481.03333333333319</v>
      </c>
      <c r="L48" s="304">
        <v>471.9</v>
      </c>
      <c r="M48" s="304">
        <v>461.55</v>
      </c>
      <c r="N48" s="319">
        <v>2000400</v>
      </c>
      <c r="O48" s="320">
        <v>-1.0095011876484561E-2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529.75</v>
      </c>
      <c r="E49" s="316">
        <v>526.9666666666667</v>
      </c>
      <c r="F49" s="317">
        <v>522.78333333333342</v>
      </c>
      <c r="G49" s="317">
        <v>515.81666666666672</v>
      </c>
      <c r="H49" s="317">
        <v>511.63333333333344</v>
      </c>
      <c r="I49" s="317">
        <v>533.93333333333339</v>
      </c>
      <c r="J49" s="317">
        <v>538.11666666666679</v>
      </c>
      <c r="K49" s="317">
        <v>545.08333333333337</v>
      </c>
      <c r="L49" s="304">
        <v>531.15</v>
      </c>
      <c r="M49" s="304">
        <v>520</v>
      </c>
      <c r="N49" s="319">
        <v>11298750</v>
      </c>
      <c r="O49" s="320">
        <v>8.8380493678506922E-2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3096.15</v>
      </c>
      <c r="E50" s="316">
        <v>3101.7833333333333</v>
      </c>
      <c r="F50" s="317">
        <v>3069.3666666666668</v>
      </c>
      <c r="G50" s="317">
        <v>3042.5833333333335</v>
      </c>
      <c r="H50" s="317">
        <v>3010.166666666667</v>
      </c>
      <c r="I50" s="317">
        <v>3128.5666666666666</v>
      </c>
      <c r="J50" s="317">
        <v>3160.9833333333336</v>
      </c>
      <c r="K50" s="317">
        <v>3187.7666666666664</v>
      </c>
      <c r="L50" s="304">
        <v>3134.2</v>
      </c>
      <c r="M50" s="304">
        <v>3075</v>
      </c>
      <c r="N50" s="319">
        <v>3428400</v>
      </c>
      <c r="O50" s="320">
        <v>1.0492808299929261E-2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167.55</v>
      </c>
      <c r="E51" s="316">
        <v>166.9</v>
      </c>
      <c r="F51" s="317">
        <v>164.3</v>
      </c>
      <c r="G51" s="317">
        <v>161.05000000000001</v>
      </c>
      <c r="H51" s="317">
        <v>158.45000000000002</v>
      </c>
      <c r="I51" s="317">
        <v>170.15</v>
      </c>
      <c r="J51" s="317">
        <v>172.74999999999997</v>
      </c>
      <c r="K51" s="317">
        <v>176</v>
      </c>
      <c r="L51" s="304">
        <v>169.5</v>
      </c>
      <c r="M51" s="304">
        <v>163.65</v>
      </c>
      <c r="N51" s="319">
        <v>29970600</v>
      </c>
      <c r="O51" s="320">
        <v>-4.0870208047312284E-2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5087.8</v>
      </c>
      <c r="E52" s="316">
        <v>5082.583333333333</v>
      </c>
      <c r="F52" s="317">
        <v>5043.1666666666661</v>
      </c>
      <c r="G52" s="317">
        <v>4998.5333333333328</v>
      </c>
      <c r="H52" s="317">
        <v>4959.1166666666659</v>
      </c>
      <c r="I52" s="317">
        <v>5127.2166666666662</v>
      </c>
      <c r="J52" s="317">
        <v>5166.6333333333323</v>
      </c>
      <c r="K52" s="317">
        <v>5211.2666666666664</v>
      </c>
      <c r="L52" s="304">
        <v>5122</v>
      </c>
      <c r="M52" s="304">
        <v>5037.95</v>
      </c>
      <c r="N52" s="319">
        <v>3039750</v>
      </c>
      <c r="O52" s="320">
        <v>-1.7772033282171418E-2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2195.9499999999998</v>
      </c>
      <c r="E53" s="316">
        <v>2205.65</v>
      </c>
      <c r="F53" s="317">
        <v>2178.4</v>
      </c>
      <c r="G53" s="317">
        <v>2160.85</v>
      </c>
      <c r="H53" s="317">
        <v>2133.6</v>
      </c>
      <c r="I53" s="317">
        <v>2223.2000000000003</v>
      </c>
      <c r="J53" s="317">
        <v>2250.4500000000003</v>
      </c>
      <c r="K53" s="317">
        <v>2268.0000000000005</v>
      </c>
      <c r="L53" s="304">
        <v>2232.9</v>
      </c>
      <c r="M53" s="304">
        <v>2188.1</v>
      </c>
      <c r="N53" s="319">
        <v>2622550</v>
      </c>
      <c r="O53" s="320">
        <v>5.3867791842475386E-2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1200.45</v>
      </c>
      <c r="E54" s="316">
        <v>1192.9666666666667</v>
      </c>
      <c r="F54" s="317">
        <v>1183.4833333333333</v>
      </c>
      <c r="G54" s="317">
        <v>1166.5166666666667</v>
      </c>
      <c r="H54" s="317">
        <v>1157.0333333333333</v>
      </c>
      <c r="I54" s="317">
        <v>1209.9333333333334</v>
      </c>
      <c r="J54" s="317">
        <v>1219.416666666667</v>
      </c>
      <c r="K54" s="317">
        <v>1236.3833333333334</v>
      </c>
      <c r="L54" s="304">
        <v>1202.45</v>
      </c>
      <c r="M54" s="304">
        <v>1176</v>
      </c>
      <c r="N54" s="319">
        <v>2812700</v>
      </c>
      <c r="O54" s="320">
        <v>-5.4453520031116295E-3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158.65</v>
      </c>
      <c r="E55" s="316">
        <v>159.68333333333334</v>
      </c>
      <c r="F55" s="317">
        <v>157.26666666666668</v>
      </c>
      <c r="G55" s="317">
        <v>155.88333333333335</v>
      </c>
      <c r="H55" s="317">
        <v>153.4666666666667</v>
      </c>
      <c r="I55" s="317">
        <v>161.06666666666666</v>
      </c>
      <c r="J55" s="317">
        <v>163.48333333333329</v>
      </c>
      <c r="K55" s="317">
        <v>164.86666666666665</v>
      </c>
      <c r="L55" s="304">
        <v>162.1</v>
      </c>
      <c r="M55" s="304">
        <v>158.30000000000001</v>
      </c>
      <c r="N55" s="319">
        <v>9867600</v>
      </c>
      <c r="O55" s="320">
        <v>5.4230769230769228E-2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56.95</v>
      </c>
      <c r="E56" s="316">
        <v>56.533333333333339</v>
      </c>
      <c r="F56" s="317">
        <v>55.716666666666676</v>
      </c>
      <c r="G56" s="317">
        <v>54.483333333333334</v>
      </c>
      <c r="H56" s="317">
        <v>53.666666666666671</v>
      </c>
      <c r="I56" s="317">
        <v>57.76666666666668</v>
      </c>
      <c r="J56" s="317">
        <v>58.583333333333343</v>
      </c>
      <c r="K56" s="317">
        <v>59.816666666666684</v>
      </c>
      <c r="L56" s="304">
        <v>57.35</v>
      </c>
      <c r="M56" s="304">
        <v>55.3</v>
      </c>
      <c r="N56" s="319">
        <v>85136000</v>
      </c>
      <c r="O56" s="320">
        <v>-4.1806180044006505E-2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85.75</v>
      </c>
      <c r="E57" s="316">
        <v>86.183333333333337</v>
      </c>
      <c r="F57" s="317">
        <v>84.716666666666669</v>
      </c>
      <c r="G57" s="317">
        <v>83.683333333333337</v>
      </c>
      <c r="H57" s="317">
        <v>82.216666666666669</v>
      </c>
      <c r="I57" s="317">
        <v>87.216666666666669</v>
      </c>
      <c r="J57" s="317">
        <v>88.683333333333337</v>
      </c>
      <c r="K57" s="317">
        <v>89.716666666666669</v>
      </c>
      <c r="L57" s="304">
        <v>87.65</v>
      </c>
      <c r="M57" s="304">
        <v>85.15</v>
      </c>
      <c r="N57" s="319">
        <v>25473600</v>
      </c>
      <c r="O57" s="320">
        <v>-2.1505376344086021E-3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482.9</v>
      </c>
      <c r="E58" s="316">
        <v>480.56666666666666</v>
      </c>
      <c r="F58" s="317">
        <v>474.5333333333333</v>
      </c>
      <c r="G58" s="317">
        <v>466.16666666666663</v>
      </c>
      <c r="H58" s="317">
        <v>460.13333333333327</v>
      </c>
      <c r="I58" s="317">
        <v>488.93333333333334</v>
      </c>
      <c r="J58" s="317">
        <v>494.96666666666675</v>
      </c>
      <c r="K58" s="317">
        <v>503.33333333333337</v>
      </c>
      <c r="L58" s="304">
        <v>486.6</v>
      </c>
      <c r="M58" s="304">
        <v>472.2</v>
      </c>
      <c r="N58" s="319">
        <v>7019600</v>
      </c>
      <c r="O58" s="320">
        <v>-4.5056320400500623E-2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23.65</v>
      </c>
      <c r="E59" s="316">
        <v>23.633333333333336</v>
      </c>
      <c r="F59" s="317">
        <v>23.466666666666672</v>
      </c>
      <c r="G59" s="317">
        <v>23.283333333333335</v>
      </c>
      <c r="H59" s="317">
        <v>23.116666666666671</v>
      </c>
      <c r="I59" s="317">
        <v>23.816666666666674</v>
      </c>
      <c r="J59" s="317">
        <v>23.983333333333338</v>
      </c>
      <c r="K59" s="317">
        <v>24.166666666666675</v>
      </c>
      <c r="L59" s="304">
        <v>23.8</v>
      </c>
      <c r="M59" s="304">
        <v>23.45</v>
      </c>
      <c r="N59" s="319">
        <v>68580000</v>
      </c>
      <c r="O59" s="320">
        <v>-1.038961038961039E-2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691.45</v>
      </c>
      <c r="E60" s="316">
        <v>687.75</v>
      </c>
      <c r="F60" s="317">
        <v>681.8</v>
      </c>
      <c r="G60" s="317">
        <v>672.15</v>
      </c>
      <c r="H60" s="317">
        <v>666.19999999999993</v>
      </c>
      <c r="I60" s="317">
        <v>697.4</v>
      </c>
      <c r="J60" s="317">
        <v>703.35</v>
      </c>
      <c r="K60" s="317">
        <v>713</v>
      </c>
      <c r="L60" s="304">
        <v>693.7</v>
      </c>
      <c r="M60" s="304">
        <v>678.1</v>
      </c>
      <c r="N60" s="319">
        <v>5973000</v>
      </c>
      <c r="O60" s="320">
        <v>-1.8889618922470434E-2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933.9</v>
      </c>
      <c r="E61" s="316">
        <v>919.80000000000007</v>
      </c>
      <c r="F61" s="317">
        <v>902.75000000000011</v>
      </c>
      <c r="G61" s="317">
        <v>871.6</v>
      </c>
      <c r="H61" s="317">
        <v>854.55000000000007</v>
      </c>
      <c r="I61" s="317">
        <v>950.95000000000016</v>
      </c>
      <c r="J61" s="317">
        <v>968.00000000000011</v>
      </c>
      <c r="K61" s="317">
        <v>999.1500000000002</v>
      </c>
      <c r="L61" s="304">
        <v>936.85</v>
      </c>
      <c r="M61" s="304">
        <v>888.65</v>
      </c>
      <c r="N61" s="319">
        <v>826800</v>
      </c>
      <c r="O61" s="320">
        <v>0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778.9</v>
      </c>
      <c r="E62" s="316">
        <v>775.15</v>
      </c>
      <c r="F62" s="317">
        <v>769.65</v>
      </c>
      <c r="G62" s="317">
        <v>760.4</v>
      </c>
      <c r="H62" s="317">
        <v>754.9</v>
      </c>
      <c r="I62" s="317">
        <v>784.4</v>
      </c>
      <c r="J62" s="317">
        <v>789.9</v>
      </c>
      <c r="K62" s="317">
        <v>799.15</v>
      </c>
      <c r="L62" s="304">
        <v>780.65</v>
      </c>
      <c r="M62" s="304">
        <v>765.9</v>
      </c>
      <c r="N62" s="319">
        <v>18029100</v>
      </c>
      <c r="O62" s="320">
        <v>2.1650736653112952E-3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711.1</v>
      </c>
      <c r="E63" s="316">
        <v>709.16666666666663</v>
      </c>
      <c r="F63" s="317">
        <v>703.98333333333323</v>
      </c>
      <c r="G63" s="317">
        <v>696.86666666666656</v>
      </c>
      <c r="H63" s="317">
        <v>691.68333333333317</v>
      </c>
      <c r="I63" s="317">
        <v>716.2833333333333</v>
      </c>
      <c r="J63" s="317">
        <v>721.4666666666667</v>
      </c>
      <c r="K63" s="317">
        <v>728.58333333333337</v>
      </c>
      <c r="L63" s="304">
        <v>714.35</v>
      </c>
      <c r="M63" s="304">
        <v>702.05</v>
      </c>
      <c r="N63" s="319">
        <v>5766000</v>
      </c>
      <c r="O63" s="320">
        <v>-1.1147316069284856E-2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875.7</v>
      </c>
      <c r="E64" s="316">
        <v>866.08333333333337</v>
      </c>
      <c r="F64" s="317">
        <v>850.16666666666674</v>
      </c>
      <c r="G64" s="317">
        <v>824.63333333333333</v>
      </c>
      <c r="H64" s="317">
        <v>808.7166666666667</v>
      </c>
      <c r="I64" s="317">
        <v>891.61666666666679</v>
      </c>
      <c r="J64" s="317">
        <v>907.53333333333353</v>
      </c>
      <c r="K64" s="317">
        <v>933.06666666666683</v>
      </c>
      <c r="L64" s="304">
        <v>882</v>
      </c>
      <c r="M64" s="304">
        <v>840.55</v>
      </c>
      <c r="N64" s="319">
        <v>15440600</v>
      </c>
      <c r="O64" s="320">
        <v>-2.181818181818182E-2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2017.3</v>
      </c>
      <c r="E65" s="316">
        <v>2022.5166666666667</v>
      </c>
      <c r="F65" s="317">
        <v>2002.2333333333333</v>
      </c>
      <c r="G65" s="317">
        <v>1987.1666666666667</v>
      </c>
      <c r="H65" s="317">
        <v>1966.8833333333334</v>
      </c>
      <c r="I65" s="317">
        <v>2037.5833333333333</v>
      </c>
      <c r="J65" s="317">
        <v>2057.8666666666668</v>
      </c>
      <c r="K65" s="317">
        <v>2072.9333333333334</v>
      </c>
      <c r="L65" s="304">
        <v>2042.8</v>
      </c>
      <c r="M65" s="304">
        <v>2007.45</v>
      </c>
      <c r="N65" s="319">
        <v>24435000</v>
      </c>
      <c r="O65" s="320">
        <v>-6.2952931703389213E-3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1225.2</v>
      </c>
      <c r="E66" s="316">
        <v>1220.8833333333334</v>
      </c>
      <c r="F66" s="317">
        <v>1213.3166666666668</v>
      </c>
      <c r="G66" s="317">
        <v>1201.4333333333334</v>
      </c>
      <c r="H66" s="317">
        <v>1193.8666666666668</v>
      </c>
      <c r="I66" s="317">
        <v>1232.7666666666669</v>
      </c>
      <c r="J66" s="317">
        <v>1240.3333333333335</v>
      </c>
      <c r="K66" s="317">
        <v>1252.2166666666669</v>
      </c>
      <c r="L66" s="304">
        <v>1228.45</v>
      </c>
      <c r="M66" s="304">
        <v>1209</v>
      </c>
      <c r="N66" s="319">
        <v>38289900</v>
      </c>
      <c r="O66" s="320">
        <v>1.1816001744059298E-2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572.20000000000005</v>
      </c>
      <c r="E67" s="316">
        <v>573.80000000000007</v>
      </c>
      <c r="F67" s="317">
        <v>565.90000000000009</v>
      </c>
      <c r="G67" s="317">
        <v>559.6</v>
      </c>
      <c r="H67" s="317">
        <v>551.70000000000005</v>
      </c>
      <c r="I67" s="317">
        <v>580.10000000000014</v>
      </c>
      <c r="J67" s="317">
        <v>588</v>
      </c>
      <c r="K67" s="317">
        <v>594.30000000000018</v>
      </c>
      <c r="L67" s="304">
        <v>581.70000000000005</v>
      </c>
      <c r="M67" s="304">
        <v>567.5</v>
      </c>
      <c r="N67" s="319">
        <v>12010900</v>
      </c>
      <c r="O67" s="320">
        <v>-4.4372483808856993E-2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3247.75</v>
      </c>
      <c r="E68" s="316">
        <v>3252.25</v>
      </c>
      <c r="F68" s="317">
        <v>3215.5</v>
      </c>
      <c r="G68" s="317">
        <v>3183.25</v>
      </c>
      <c r="H68" s="317">
        <v>3146.5</v>
      </c>
      <c r="I68" s="317">
        <v>3284.5</v>
      </c>
      <c r="J68" s="317">
        <v>3321.25</v>
      </c>
      <c r="K68" s="317">
        <v>3353.5</v>
      </c>
      <c r="L68" s="304">
        <v>3289</v>
      </c>
      <c r="M68" s="304">
        <v>3220</v>
      </c>
      <c r="N68" s="319">
        <v>2254200</v>
      </c>
      <c r="O68" s="320">
        <v>-1.2744711601629221E-2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181.3</v>
      </c>
      <c r="E69" s="316">
        <v>181.60000000000002</v>
      </c>
      <c r="F69" s="317">
        <v>179.55000000000004</v>
      </c>
      <c r="G69" s="317">
        <v>177.8</v>
      </c>
      <c r="H69" s="317">
        <v>175.75000000000003</v>
      </c>
      <c r="I69" s="317">
        <v>183.35000000000005</v>
      </c>
      <c r="J69" s="317">
        <v>185.4</v>
      </c>
      <c r="K69" s="317">
        <v>187.15000000000006</v>
      </c>
      <c r="L69" s="304">
        <v>183.65</v>
      </c>
      <c r="M69" s="304">
        <v>179.85</v>
      </c>
      <c r="N69" s="319">
        <v>29889300</v>
      </c>
      <c r="O69" s="320">
        <v>-2.1399408700549065E-2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172.4</v>
      </c>
      <c r="E70" s="316">
        <v>173.6</v>
      </c>
      <c r="F70" s="317">
        <v>170.35</v>
      </c>
      <c r="G70" s="317">
        <v>168.3</v>
      </c>
      <c r="H70" s="317">
        <v>165.05</v>
      </c>
      <c r="I70" s="317">
        <v>175.64999999999998</v>
      </c>
      <c r="J70" s="317">
        <v>178.89999999999998</v>
      </c>
      <c r="K70" s="317">
        <v>180.94999999999996</v>
      </c>
      <c r="L70" s="304">
        <v>176.85</v>
      </c>
      <c r="M70" s="304">
        <v>171.55</v>
      </c>
      <c r="N70" s="319">
        <v>33396300</v>
      </c>
      <c r="O70" s="320">
        <v>-3.8656680357574292E-3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2161.1</v>
      </c>
      <c r="E71" s="316">
        <v>2159.8833333333332</v>
      </c>
      <c r="F71" s="317">
        <v>2122.0666666666666</v>
      </c>
      <c r="G71" s="317">
        <v>2083.0333333333333</v>
      </c>
      <c r="H71" s="317">
        <v>2045.2166666666667</v>
      </c>
      <c r="I71" s="317">
        <v>2198.9166666666665</v>
      </c>
      <c r="J71" s="317">
        <v>2236.7333333333331</v>
      </c>
      <c r="K71" s="317">
        <v>2275.7666666666664</v>
      </c>
      <c r="L71" s="304">
        <v>2197.6999999999998</v>
      </c>
      <c r="M71" s="304">
        <v>2120.85</v>
      </c>
      <c r="N71" s="319">
        <v>5596800</v>
      </c>
      <c r="O71" s="320">
        <v>-4.5826513911620292E-2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152.4</v>
      </c>
      <c r="E72" s="316">
        <v>152.46666666666667</v>
      </c>
      <c r="F72" s="317">
        <v>151.68333333333334</v>
      </c>
      <c r="G72" s="317">
        <v>150.96666666666667</v>
      </c>
      <c r="H72" s="317">
        <v>150.18333333333334</v>
      </c>
      <c r="I72" s="317">
        <v>153.18333333333334</v>
      </c>
      <c r="J72" s="317">
        <v>153.9666666666667</v>
      </c>
      <c r="K72" s="317">
        <v>154.68333333333334</v>
      </c>
      <c r="L72" s="304">
        <v>153.25</v>
      </c>
      <c r="M72" s="304">
        <v>151.75</v>
      </c>
      <c r="N72" s="319">
        <v>15751100</v>
      </c>
      <c r="O72" s="320">
        <v>-7.423324868138308E-3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414.65</v>
      </c>
      <c r="E73" s="316">
        <v>414.66666666666669</v>
      </c>
      <c r="F73" s="317">
        <v>411.98333333333335</v>
      </c>
      <c r="G73" s="317">
        <v>409.31666666666666</v>
      </c>
      <c r="H73" s="317">
        <v>406.63333333333333</v>
      </c>
      <c r="I73" s="317">
        <v>417.33333333333337</v>
      </c>
      <c r="J73" s="317">
        <v>420.01666666666665</v>
      </c>
      <c r="K73" s="317">
        <v>422.68333333333339</v>
      </c>
      <c r="L73" s="304">
        <v>417.35</v>
      </c>
      <c r="M73" s="304">
        <v>412</v>
      </c>
      <c r="N73" s="319">
        <v>117658750</v>
      </c>
      <c r="O73" s="320">
        <v>-1.8962670824543705E-2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422.45</v>
      </c>
      <c r="E74" s="316">
        <v>422.68333333333334</v>
      </c>
      <c r="F74" s="317">
        <v>418.7166666666667</v>
      </c>
      <c r="G74" s="317">
        <v>414.98333333333335</v>
      </c>
      <c r="H74" s="317">
        <v>411.01666666666671</v>
      </c>
      <c r="I74" s="317">
        <v>426.41666666666669</v>
      </c>
      <c r="J74" s="317">
        <v>430.38333333333327</v>
      </c>
      <c r="K74" s="317">
        <v>434.11666666666667</v>
      </c>
      <c r="L74" s="304">
        <v>426.65</v>
      </c>
      <c r="M74" s="304">
        <v>418.95</v>
      </c>
      <c r="N74" s="319">
        <v>6819000</v>
      </c>
      <c r="O74" s="320">
        <v>4.4014084507042255E-4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8.6999999999999993</v>
      </c>
      <c r="E75" s="316">
        <v>8.4666666666666668</v>
      </c>
      <c r="F75" s="317">
        <v>8.0833333333333339</v>
      </c>
      <c r="G75" s="317">
        <v>7.4666666666666668</v>
      </c>
      <c r="H75" s="317">
        <v>7.0833333333333339</v>
      </c>
      <c r="I75" s="317">
        <v>9.0833333333333339</v>
      </c>
      <c r="J75" s="317">
        <v>9.4666666666666668</v>
      </c>
      <c r="K75" s="317">
        <v>10.083333333333334</v>
      </c>
      <c r="L75" s="304">
        <v>8.85</v>
      </c>
      <c r="M75" s="304">
        <v>7.85</v>
      </c>
      <c r="N75" s="319">
        <v>325500000</v>
      </c>
      <c r="O75" s="320">
        <v>-1.2738853503184714E-2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31.75</v>
      </c>
      <c r="E76" s="316">
        <v>31.583333333333332</v>
      </c>
      <c r="F76" s="317">
        <v>31.366666666666664</v>
      </c>
      <c r="G76" s="317">
        <v>30.983333333333331</v>
      </c>
      <c r="H76" s="317">
        <v>30.766666666666662</v>
      </c>
      <c r="I76" s="317">
        <v>31.966666666666665</v>
      </c>
      <c r="J76" s="317">
        <v>32.183333333333337</v>
      </c>
      <c r="K76" s="317">
        <v>32.566666666666663</v>
      </c>
      <c r="L76" s="304">
        <v>31.8</v>
      </c>
      <c r="M76" s="304">
        <v>31.2</v>
      </c>
      <c r="N76" s="319">
        <v>172843000</v>
      </c>
      <c r="O76" s="320">
        <v>1.5413409666409777E-3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377.75</v>
      </c>
      <c r="E77" s="316">
        <v>378.15000000000003</v>
      </c>
      <c r="F77" s="317">
        <v>374.60000000000008</v>
      </c>
      <c r="G77" s="317">
        <v>371.45000000000005</v>
      </c>
      <c r="H77" s="317">
        <v>367.90000000000009</v>
      </c>
      <c r="I77" s="317">
        <v>381.30000000000007</v>
      </c>
      <c r="J77" s="317">
        <v>384.85</v>
      </c>
      <c r="K77" s="317">
        <v>388.00000000000006</v>
      </c>
      <c r="L77" s="304">
        <v>381.7</v>
      </c>
      <c r="M77" s="304">
        <v>375</v>
      </c>
      <c r="N77" s="319">
        <v>6448750</v>
      </c>
      <c r="O77" s="320">
        <v>-1.9238812212463405E-2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1377.8</v>
      </c>
      <c r="E78" s="316">
        <v>1370.2333333333333</v>
      </c>
      <c r="F78" s="317">
        <v>1357.2666666666667</v>
      </c>
      <c r="G78" s="317">
        <v>1336.7333333333333</v>
      </c>
      <c r="H78" s="317">
        <v>1323.7666666666667</v>
      </c>
      <c r="I78" s="317">
        <v>1390.7666666666667</v>
      </c>
      <c r="J78" s="317">
        <v>1403.7333333333333</v>
      </c>
      <c r="K78" s="317">
        <v>1424.2666666666667</v>
      </c>
      <c r="L78" s="304">
        <v>1383.2</v>
      </c>
      <c r="M78" s="304">
        <v>1349.7</v>
      </c>
      <c r="N78" s="319">
        <v>2615000</v>
      </c>
      <c r="O78" s="320">
        <v>-2.4253731343283583E-2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627.20000000000005</v>
      </c>
      <c r="E79" s="316">
        <v>625.38333333333333</v>
      </c>
      <c r="F79" s="317">
        <v>619.76666666666665</v>
      </c>
      <c r="G79" s="317">
        <v>612.33333333333337</v>
      </c>
      <c r="H79" s="317">
        <v>606.7166666666667</v>
      </c>
      <c r="I79" s="317">
        <v>632.81666666666661</v>
      </c>
      <c r="J79" s="317">
        <v>638.43333333333317</v>
      </c>
      <c r="K79" s="317">
        <v>645.86666666666656</v>
      </c>
      <c r="L79" s="304">
        <v>631</v>
      </c>
      <c r="M79" s="304">
        <v>617.95000000000005</v>
      </c>
      <c r="N79" s="319">
        <v>26084000</v>
      </c>
      <c r="O79" s="320">
        <v>-1.0170006071645416E-2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190.05</v>
      </c>
      <c r="E80" s="316">
        <v>187.68333333333331</v>
      </c>
      <c r="F80" s="317">
        <v>184.41666666666663</v>
      </c>
      <c r="G80" s="317">
        <v>178.78333333333333</v>
      </c>
      <c r="H80" s="317">
        <v>175.51666666666665</v>
      </c>
      <c r="I80" s="317">
        <v>193.31666666666661</v>
      </c>
      <c r="J80" s="317">
        <v>196.58333333333331</v>
      </c>
      <c r="K80" s="317">
        <v>202.21666666666658</v>
      </c>
      <c r="L80" s="304">
        <v>190.95</v>
      </c>
      <c r="M80" s="304">
        <v>182.05</v>
      </c>
      <c r="N80" s="319">
        <v>10794000</v>
      </c>
      <c r="O80" s="320">
        <v>-2.9944640161046806E-2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1126.25</v>
      </c>
      <c r="E81" s="316">
        <v>1113.5666666666666</v>
      </c>
      <c r="F81" s="317">
        <v>1092.6833333333332</v>
      </c>
      <c r="G81" s="317">
        <v>1059.1166666666666</v>
      </c>
      <c r="H81" s="317">
        <v>1038.2333333333331</v>
      </c>
      <c r="I81" s="317">
        <v>1147.1333333333332</v>
      </c>
      <c r="J81" s="317">
        <v>1168.0166666666664</v>
      </c>
      <c r="K81" s="317">
        <v>1201.5833333333333</v>
      </c>
      <c r="L81" s="304">
        <v>1134.45</v>
      </c>
      <c r="M81" s="304">
        <v>1080</v>
      </c>
      <c r="N81" s="319">
        <v>35702400</v>
      </c>
      <c r="O81" s="320">
        <v>-1.9089380501796843E-2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75.25</v>
      </c>
      <c r="E82" s="316">
        <v>75.7</v>
      </c>
      <c r="F82" s="317">
        <v>74.600000000000009</v>
      </c>
      <c r="G82" s="317">
        <v>73.95</v>
      </c>
      <c r="H82" s="317">
        <v>72.850000000000009</v>
      </c>
      <c r="I82" s="317">
        <v>76.350000000000009</v>
      </c>
      <c r="J82" s="317">
        <v>77.45</v>
      </c>
      <c r="K82" s="317">
        <v>78.100000000000009</v>
      </c>
      <c r="L82" s="304">
        <v>76.8</v>
      </c>
      <c r="M82" s="304">
        <v>75.05</v>
      </c>
      <c r="N82" s="319">
        <v>60300300</v>
      </c>
      <c r="O82" s="320">
        <v>9.6951472418083787E-2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167.85</v>
      </c>
      <c r="E83" s="316">
        <v>167.85</v>
      </c>
      <c r="F83" s="317">
        <v>167</v>
      </c>
      <c r="G83" s="317">
        <v>166.15</v>
      </c>
      <c r="H83" s="317">
        <v>165.3</v>
      </c>
      <c r="I83" s="317">
        <v>168.7</v>
      </c>
      <c r="J83" s="317">
        <v>169.54999999999995</v>
      </c>
      <c r="K83" s="317">
        <v>170.39999999999998</v>
      </c>
      <c r="L83" s="304">
        <v>168.7</v>
      </c>
      <c r="M83" s="304">
        <v>167</v>
      </c>
      <c r="N83" s="319">
        <v>146576000</v>
      </c>
      <c r="O83" s="320">
        <v>4.9143283385621201E-3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201</v>
      </c>
      <c r="E84" s="316">
        <v>200.88333333333333</v>
      </c>
      <c r="F84" s="317">
        <v>198.76666666666665</v>
      </c>
      <c r="G84" s="317">
        <v>196.53333333333333</v>
      </c>
      <c r="H84" s="317">
        <v>194.41666666666666</v>
      </c>
      <c r="I84" s="317">
        <v>203.11666666666665</v>
      </c>
      <c r="J84" s="317">
        <v>205.23333333333332</v>
      </c>
      <c r="K84" s="317">
        <v>207.46666666666664</v>
      </c>
      <c r="L84" s="304">
        <v>203</v>
      </c>
      <c r="M84" s="304">
        <v>198.65</v>
      </c>
      <c r="N84" s="319">
        <v>25420000</v>
      </c>
      <c r="O84" s="320">
        <v>-6.2548866301798279E-3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319.60000000000002</v>
      </c>
      <c r="E85" s="316">
        <v>316.73333333333335</v>
      </c>
      <c r="F85" s="317">
        <v>312.56666666666672</v>
      </c>
      <c r="G85" s="317">
        <v>305.53333333333336</v>
      </c>
      <c r="H85" s="317">
        <v>301.36666666666673</v>
      </c>
      <c r="I85" s="317">
        <v>323.76666666666671</v>
      </c>
      <c r="J85" s="317">
        <v>327.93333333333334</v>
      </c>
      <c r="K85" s="317">
        <v>334.9666666666667</v>
      </c>
      <c r="L85" s="304">
        <v>320.89999999999998</v>
      </c>
      <c r="M85" s="304">
        <v>309.7</v>
      </c>
      <c r="N85" s="319">
        <v>44390700</v>
      </c>
      <c r="O85" s="320">
        <v>3.5849294354838711E-2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2297.4499999999998</v>
      </c>
      <c r="E86" s="316">
        <v>2282.3166666666666</v>
      </c>
      <c r="F86" s="317">
        <v>2254.583333333333</v>
      </c>
      <c r="G86" s="317">
        <v>2211.7166666666662</v>
      </c>
      <c r="H86" s="317">
        <v>2183.9833333333327</v>
      </c>
      <c r="I86" s="317">
        <v>2325.1833333333334</v>
      </c>
      <c r="J86" s="317">
        <v>2352.916666666667</v>
      </c>
      <c r="K86" s="317">
        <v>2395.7833333333338</v>
      </c>
      <c r="L86" s="304">
        <v>2310.0500000000002</v>
      </c>
      <c r="M86" s="304">
        <v>2239.4499999999998</v>
      </c>
      <c r="N86" s="319">
        <v>1775000</v>
      </c>
      <c r="O86" s="320">
        <v>-9.4866071428571421E-3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1369.55</v>
      </c>
      <c r="E87" s="316">
        <v>1370.6666666666667</v>
      </c>
      <c r="F87" s="317">
        <v>1356.0333333333335</v>
      </c>
      <c r="G87" s="317">
        <v>1342.5166666666669</v>
      </c>
      <c r="H87" s="317">
        <v>1327.8833333333337</v>
      </c>
      <c r="I87" s="317">
        <v>1384.1833333333334</v>
      </c>
      <c r="J87" s="317">
        <v>1398.8166666666666</v>
      </c>
      <c r="K87" s="317">
        <v>1412.3333333333333</v>
      </c>
      <c r="L87" s="304">
        <v>1385.3</v>
      </c>
      <c r="M87" s="304">
        <v>1357.15</v>
      </c>
      <c r="N87" s="319">
        <v>11394800</v>
      </c>
      <c r="O87" s="320">
        <v>1.4413274274063137E-3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63.35</v>
      </c>
      <c r="E88" s="316">
        <v>63.4</v>
      </c>
      <c r="F88" s="317">
        <v>62.8</v>
      </c>
      <c r="G88" s="317">
        <v>62.25</v>
      </c>
      <c r="H88" s="317">
        <v>61.65</v>
      </c>
      <c r="I88" s="317">
        <v>63.949999999999996</v>
      </c>
      <c r="J88" s="317">
        <v>64.550000000000011</v>
      </c>
      <c r="K88" s="317">
        <v>65.099999999999994</v>
      </c>
      <c r="L88" s="304">
        <v>64</v>
      </c>
      <c r="M88" s="304">
        <v>62.85</v>
      </c>
      <c r="N88" s="319">
        <v>29620800</v>
      </c>
      <c r="O88" s="320">
        <v>1.1491611123879567E-3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290.8</v>
      </c>
      <c r="E89" s="316">
        <v>291.5</v>
      </c>
      <c r="F89" s="317">
        <v>287.8</v>
      </c>
      <c r="G89" s="317">
        <v>284.8</v>
      </c>
      <c r="H89" s="317">
        <v>281.10000000000002</v>
      </c>
      <c r="I89" s="317">
        <v>294.5</v>
      </c>
      <c r="J89" s="317">
        <v>298.20000000000005</v>
      </c>
      <c r="K89" s="317">
        <v>301.2</v>
      </c>
      <c r="L89" s="304">
        <v>295.2</v>
      </c>
      <c r="M89" s="304">
        <v>288.5</v>
      </c>
      <c r="N89" s="319">
        <v>11732000</v>
      </c>
      <c r="O89" s="320">
        <v>1.6990291262135922E-2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920.2</v>
      </c>
      <c r="E90" s="316">
        <v>924.30000000000007</v>
      </c>
      <c r="F90" s="317">
        <v>910.25000000000011</v>
      </c>
      <c r="G90" s="317">
        <v>900.30000000000007</v>
      </c>
      <c r="H90" s="317">
        <v>886.25000000000011</v>
      </c>
      <c r="I90" s="317">
        <v>934.25000000000011</v>
      </c>
      <c r="J90" s="317">
        <v>948.30000000000007</v>
      </c>
      <c r="K90" s="317">
        <v>958.25000000000011</v>
      </c>
      <c r="L90" s="304">
        <v>938.35</v>
      </c>
      <c r="M90" s="304">
        <v>914.35</v>
      </c>
      <c r="N90" s="319">
        <v>16486800</v>
      </c>
      <c r="O90" s="320">
        <v>-9.3525893122707298E-3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1011.95</v>
      </c>
      <c r="E91" s="316">
        <v>1016.7666666666668</v>
      </c>
      <c r="F91" s="317">
        <v>1000.7333333333336</v>
      </c>
      <c r="G91" s="317">
        <v>989.51666666666677</v>
      </c>
      <c r="H91" s="317">
        <v>973.48333333333358</v>
      </c>
      <c r="I91" s="317">
        <v>1027.9833333333336</v>
      </c>
      <c r="J91" s="317">
        <v>1044.0166666666667</v>
      </c>
      <c r="K91" s="317">
        <v>1055.2333333333336</v>
      </c>
      <c r="L91" s="304">
        <v>1032.8</v>
      </c>
      <c r="M91" s="304">
        <v>1005.55</v>
      </c>
      <c r="N91" s="319">
        <v>7322750</v>
      </c>
      <c r="O91" s="320">
        <v>1.1268928277966897E-2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603.95000000000005</v>
      </c>
      <c r="E92" s="316">
        <v>602.50000000000011</v>
      </c>
      <c r="F92" s="317">
        <v>594.6500000000002</v>
      </c>
      <c r="G92" s="317">
        <v>585.35000000000014</v>
      </c>
      <c r="H92" s="317">
        <v>577.50000000000023</v>
      </c>
      <c r="I92" s="317">
        <v>611.80000000000018</v>
      </c>
      <c r="J92" s="317">
        <v>619.65000000000009</v>
      </c>
      <c r="K92" s="317">
        <v>628.95000000000016</v>
      </c>
      <c r="L92" s="304">
        <v>610.35</v>
      </c>
      <c r="M92" s="304">
        <v>593.20000000000005</v>
      </c>
      <c r="N92" s="319">
        <v>15380400</v>
      </c>
      <c r="O92" s="320">
        <v>-7.4984190080404738E-3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131.15</v>
      </c>
      <c r="E93" s="316">
        <v>130.75</v>
      </c>
      <c r="F93" s="317">
        <v>128.9</v>
      </c>
      <c r="G93" s="317">
        <v>126.65</v>
      </c>
      <c r="H93" s="317">
        <v>124.80000000000001</v>
      </c>
      <c r="I93" s="317">
        <v>133</v>
      </c>
      <c r="J93" s="317">
        <v>134.85000000000002</v>
      </c>
      <c r="K93" s="317">
        <v>137.1</v>
      </c>
      <c r="L93" s="304">
        <v>132.6</v>
      </c>
      <c r="M93" s="304">
        <v>128.5</v>
      </c>
      <c r="N93" s="319">
        <v>18976440</v>
      </c>
      <c r="O93" s="320">
        <v>5.1727428898644782E-2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165.45</v>
      </c>
      <c r="E94" s="316">
        <v>164.88333333333333</v>
      </c>
      <c r="F94" s="317">
        <v>163.31666666666666</v>
      </c>
      <c r="G94" s="317">
        <v>161.18333333333334</v>
      </c>
      <c r="H94" s="317">
        <v>159.61666666666667</v>
      </c>
      <c r="I94" s="317">
        <v>167.01666666666665</v>
      </c>
      <c r="J94" s="317">
        <v>168.58333333333331</v>
      </c>
      <c r="K94" s="317">
        <v>170.71666666666664</v>
      </c>
      <c r="L94" s="304">
        <v>166.45</v>
      </c>
      <c r="M94" s="304">
        <v>162.75</v>
      </c>
      <c r="N94" s="319">
        <v>17070000</v>
      </c>
      <c r="O94" s="320">
        <v>-2.8040658955485456E-3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367.7</v>
      </c>
      <c r="E95" s="316">
        <v>366.90000000000003</v>
      </c>
      <c r="F95" s="317">
        <v>364.80000000000007</v>
      </c>
      <c r="G95" s="317">
        <v>361.90000000000003</v>
      </c>
      <c r="H95" s="317">
        <v>359.80000000000007</v>
      </c>
      <c r="I95" s="317">
        <v>369.80000000000007</v>
      </c>
      <c r="J95" s="317">
        <v>371.90000000000009</v>
      </c>
      <c r="K95" s="317">
        <v>374.80000000000007</v>
      </c>
      <c r="L95" s="304">
        <v>369</v>
      </c>
      <c r="M95" s="304">
        <v>364</v>
      </c>
      <c r="N95" s="319">
        <v>10032000</v>
      </c>
      <c r="O95" s="320">
        <v>-1.2598425196850394E-2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6867.8</v>
      </c>
      <c r="E96" s="316">
        <v>6886.9666666666672</v>
      </c>
      <c r="F96" s="317">
        <v>6804.5833333333339</v>
      </c>
      <c r="G96" s="317">
        <v>6741.3666666666668</v>
      </c>
      <c r="H96" s="317">
        <v>6658.9833333333336</v>
      </c>
      <c r="I96" s="317">
        <v>6950.1833333333343</v>
      </c>
      <c r="J96" s="317">
        <v>7032.5666666666675</v>
      </c>
      <c r="K96" s="317">
        <v>7095.7833333333347</v>
      </c>
      <c r="L96" s="304">
        <v>6969.35</v>
      </c>
      <c r="M96" s="304">
        <v>6823.75</v>
      </c>
      <c r="N96" s="319">
        <v>2487700</v>
      </c>
      <c r="O96" s="320">
        <v>5.7408530422478274E-3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515.15</v>
      </c>
      <c r="E97" s="316">
        <v>515.58333333333326</v>
      </c>
      <c r="F97" s="317">
        <v>512.11666666666656</v>
      </c>
      <c r="G97" s="317">
        <v>509.08333333333326</v>
      </c>
      <c r="H97" s="317">
        <v>505.61666666666656</v>
      </c>
      <c r="I97" s="317">
        <v>518.61666666666656</v>
      </c>
      <c r="J97" s="317">
        <v>522.08333333333326</v>
      </c>
      <c r="K97" s="317">
        <v>525.11666666666656</v>
      </c>
      <c r="L97" s="304">
        <v>519.04999999999995</v>
      </c>
      <c r="M97" s="304">
        <v>512.54999999999995</v>
      </c>
      <c r="N97" s="319">
        <v>13635000</v>
      </c>
      <c r="O97" s="320">
        <v>2.7510316368638239E-4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581.85</v>
      </c>
      <c r="E98" s="316">
        <v>581.91666666666663</v>
      </c>
      <c r="F98" s="317">
        <v>575.48333333333323</v>
      </c>
      <c r="G98" s="317">
        <v>569.11666666666656</v>
      </c>
      <c r="H98" s="317">
        <v>562.68333333333317</v>
      </c>
      <c r="I98" s="317">
        <v>588.2833333333333</v>
      </c>
      <c r="J98" s="317">
        <v>594.7166666666667</v>
      </c>
      <c r="K98" s="317">
        <v>601.08333333333337</v>
      </c>
      <c r="L98" s="304">
        <v>588.35</v>
      </c>
      <c r="M98" s="304">
        <v>575.54999999999995</v>
      </c>
      <c r="N98" s="319">
        <v>2304900</v>
      </c>
      <c r="O98" s="320">
        <v>7.9590676520750435E-3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830.15</v>
      </c>
      <c r="E99" s="316">
        <v>831.66666666666663</v>
      </c>
      <c r="F99" s="317">
        <v>823.58333333333326</v>
      </c>
      <c r="G99" s="317">
        <v>817.01666666666665</v>
      </c>
      <c r="H99" s="317">
        <v>808.93333333333328</v>
      </c>
      <c r="I99" s="317">
        <v>838.23333333333323</v>
      </c>
      <c r="J99" s="317">
        <v>846.31666666666649</v>
      </c>
      <c r="K99" s="317">
        <v>852.88333333333321</v>
      </c>
      <c r="L99" s="304">
        <v>839.75</v>
      </c>
      <c r="M99" s="304">
        <v>825.1</v>
      </c>
      <c r="N99" s="319">
        <v>1632000</v>
      </c>
      <c r="O99" s="320">
        <v>-7.952622673434856E-2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1420.7</v>
      </c>
      <c r="E100" s="316">
        <v>1395.5833333333333</v>
      </c>
      <c r="F100" s="317">
        <v>1351.2166666666665</v>
      </c>
      <c r="G100" s="317">
        <v>1281.7333333333331</v>
      </c>
      <c r="H100" s="317">
        <v>1237.3666666666663</v>
      </c>
      <c r="I100" s="317">
        <v>1465.0666666666666</v>
      </c>
      <c r="J100" s="317">
        <v>1509.4333333333334</v>
      </c>
      <c r="K100" s="317">
        <v>1578.9166666666667</v>
      </c>
      <c r="L100" s="304">
        <v>1439.95</v>
      </c>
      <c r="M100" s="304">
        <v>1326.1</v>
      </c>
      <c r="N100" s="319">
        <v>1582400</v>
      </c>
      <c r="O100" s="320">
        <v>-0.12593901900132567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109.2</v>
      </c>
      <c r="E101" s="316">
        <v>108.43333333333334</v>
      </c>
      <c r="F101" s="317">
        <v>106.96666666666667</v>
      </c>
      <c r="G101" s="317">
        <v>104.73333333333333</v>
      </c>
      <c r="H101" s="317">
        <v>103.26666666666667</v>
      </c>
      <c r="I101" s="317">
        <v>110.66666666666667</v>
      </c>
      <c r="J101" s="317">
        <v>112.13333333333334</v>
      </c>
      <c r="K101" s="317">
        <v>114.36666666666667</v>
      </c>
      <c r="L101" s="304">
        <v>109.9</v>
      </c>
      <c r="M101" s="304">
        <v>106.2</v>
      </c>
      <c r="N101" s="319">
        <v>25046000</v>
      </c>
      <c r="O101" s="320">
        <v>-3.5059331175836032E-2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59905.75</v>
      </c>
      <c r="E102" s="316">
        <v>59888.783333333333</v>
      </c>
      <c r="F102" s="317">
        <v>59279.616666666669</v>
      </c>
      <c r="G102" s="317">
        <v>58653.483333333337</v>
      </c>
      <c r="H102" s="317">
        <v>58044.316666666673</v>
      </c>
      <c r="I102" s="317">
        <v>60514.916666666664</v>
      </c>
      <c r="J102" s="317">
        <v>61124.083333333336</v>
      </c>
      <c r="K102" s="317">
        <v>61750.21666666666</v>
      </c>
      <c r="L102" s="304">
        <v>60497.95</v>
      </c>
      <c r="M102" s="304">
        <v>59262.65</v>
      </c>
      <c r="N102" s="319">
        <v>38000</v>
      </c>
      <c r="O102" s="320">
        <v>-2.4890941750064153E-2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1228.95</v>
      </c>
      <c r="E103" s="316">
        <v>1223.5833333333333</v>
      </c>
      <c r="F103" s="317">
        <v>1212.3666666666666</v>
      </c>
      <c r="G103" s="317">
        <v>1195.7833333333333</v>
      </c>
      <c r="H103" s="317">
        <v>1184.5666666666666</v>
      </c>
      <c r="I103" s="317">
        <v>1240.1666666666665</v>
      </c>
      <c r="J103" s="317">
        <v>1251.3833333333332</v>
      </c>
      <c r="K103" s="317">
        <v>1267.9666666666665</v>
      </c>
      <c r="L103" s="304">
        <v>1234.8</v>
      </c>
      <c r="M103" s="304">
        <v>1207</v>
      </c>
      <c r="N103" s="319">
        <v>3535500</v>
      </c>
      <c r="O103" s="320">
        <v>-4.8445700444085589E-2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31.2</v>
      </c>
      <c r="E104" s="316">
        <v>31.099999999999998</v>
      </c>
      <c r="F104" s="317">
        <v>30.849999999999994</v>
      </c>
      <c r="G104" s="317">
        <v>30.499999999999996</v>
      </c>
      <c r="H104" s="317">
        <v>30.249999999999993</v>
      </c>
      <c r="I104" s="317">
        <v>31.449999999999996</v>
      </c>
      <c r="J104" s="317">
        <v>31.700000000000003</v>
      </c>
      <c r="K104" s="317">
        <v>32.049999999999997</v>
      </c>
      <c r="L104" s="304">
        <v>31.35</v>
      </c>
      <c r="M104" s="304">
        <v>30.75</v>
      </c>
      <c r="N104" s="319">
        <v>55080000</v>
      </c>
      <c r="O104" s="320">
        <v>-2.2624434389140271E-2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3482.35</v>
      </c>
      <c r="E105" s="316">
        <v>3486.25</v>
      </c>
      <c r="F105" s="317">
        <v>3447.5</v>
      </c>
      <c r="G105" s="317">
        <v>3412.65</v>
      </c>
      <c r="H105" s="317">
        <v>3373.9</v>
      </c>
      <c r="I105" s="317">
        <v>3521.1</v>
      </c>
      <c r="J105" s="317">
        <v>3559.85</v>
      </c>
      <c r="K105" s="317">
        <v>3594.7</v>
      </c>
      <c r="L105" s="304">
        <v>3525</v>
      </c>
      <c r="M105" s="304">
        <v>3451.4</v>
      </c>
      <c r="N105" s="319">
        <v>690750</v>
      </c>
      <c r="O105" s="320">
        <v>3.0970149253731344E-2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16178.5</v>
      </c>
      <c r="E106" s="316">
        <v>16117.6</v>
      </c>
      <c r="F106" s="317">
        <v>15911.050000000001</v>
      </c>
      <c r="G106" s="317">
        <v>15643.6</v>
      </c>
      <c r="H106" s="317">
        <v>15437.050000000001</v>
      </c>
      <c r="I106" s="317">
        <v>16385.050000000003</v>
      </c>
      <c r="J106" s="317">
        <v>16591.599999999999</v>
      </c>
      <c r="K106" s="317">
        <v>16859.050000000003</v>
      </c>
      <c r="L106" s="304">
        <v>16324.15</v>
      </c>
      <c r="M106" s="304">
        <v>15850.15</v>
      </c>
      <c r="N106" s="319">
        <v>400700</v>
      </c>
      <c r="O106" s="320">
        <v>-3.1657805703238277E-2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84</v>
      </c>
      <c r="E107" s="316">
        <v>84.183333333333323</v>
      </c>
      <c r="F107" s="317">
        <v>83.166666666666643</v>
      </c>
      <c r="G107" s="317">
        <v>82.333333333333314</v>
      </c>
      <c r="H107" s="317">
        <v>81.316666666666634</v>
      </c>
      <c r="I107" s="317">
        <v>85.016666666666652</v>
      </c>
      <c r="J107" s="317">
        <v>86.033333333333331</v>
      </c>
      <c r="K107" s="317">
        <v>86.86666666666666</v>
      </c>
      <c r="L107" s="304">
        <v>85.2</v>
      </c>
      <c r="M107" s="304">
        <v>83.35</v>
      </c>
      <c r="N107" s="319">
        <v>36347500</v>
      </c>
      <c r="O107" s="320">
        <v>-5.5268975681650701E-4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80.849999999999994</v>
      </c>
      <c r="E108" s="316">
        <v>81.2</v>
      </c>
      <c r="F108" s="317">
        <v>80.2</v>
      </c>
      <c r="G108" s="317">
        <v>79.55</v>
      </c>
      <c r="H108" s="317">
        <v>78.55</v>
      </c>
      <c r="I108" s="317">
        <v>81.850000000000009</v>
      </c>
      <c r="J108" s="317">
        <v>82.850000000000009</v>
      </c>
      <c r="K108" s="317">
        <v>83.500000000000014</v>
      </c>
      <c r="L108" s="304">
        <v>82.2</v>
      </c>
      <c r="M108" s="304">
        <v>80.55</v>
      </c>
      <c r="N108" s="319">
        <v>61480200</v>
      </c>
      <c r="O108" s="320">
        <v>2.3232041631818605E-3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67.599999999999994</v>
      </c>
      <c r="E109" s="316">
        <v>68.183333333333323</v>
      </c>
      <c r="F109" s="317">
        <v>66.766666666666652</v>
      </c>
      <c r="G109" s="317">
        <v>65.933333333333323</v>
      </c>
      <c r="H109" s="317">
        <v>64.516666666666652</v>
      </c>
      <c r="I109" s="317">
        <v>69.016666666666652</v>
      </c>
      <c r="J109" s="317">
        <v>70.433333333333309</v>
      </c>
      <c r="K109" s="317">
        <v>71.266666666666652</v>
      </c>
      <c r="L109" s="304">
        <v>69.599999999999994</v>
      </c>
      <c r="M109" s="304">
        <v>67.349999999999994</v>
      </c>
      <c r="N109" s="319">
        <v>56618100</v>
      </c>
      <c r="O109" s="320">
        <v>4.4757033248081841E-2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20656.55</v>
      </c>
      <c r="E110" s="316">
        <v>20676.650000000001</v>
      </c>
      <c r="F110" s="317">
        <v>20545.300000000003</v>
      </c>
      <c r="G110" s="317">
        <v>20434.050000000003</v>
      </c>
      <c r="H110" s="317">
        <v>20302.700000000004</v>
      </c>
      <c r="I110" s="317">
        <v>20787.900000000001</v>
      </c>
      <c r="J110" s="317">
        <v>20919.25</v>
      </c>
      <c r="K110" s="317">
        <v>21030.5</v>
      </c>
      <c r="L110" s="304">
        <v>20808</v>
      </c>
      <c r="M110" s="304">
        <v>20565.400000000001</v>
      </c>
      <c r="N110" s="319">
        <v>90750</v>
      </c>
      <c r="O110" s="320">
        <v>-1.1760862463247305E-2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1318</v>
      </c>
      <c r="E111" s="316">
        <v>1329.0666666666666</v>
      </c>
      <c r="F111" s="317">
        <v>1300.7833333333333</v>
      </c>
      <c r="G111" s="317">
        <v>1283.5666666666666</v>
      </c>
      <c r="H111" s="317">
        <v>1255.2833333333333</v>
      </c>
      <c r="I111" s="317">
        <v>1346.2833333333333</v>
      </c>
      <c r="J111" s="317">
        <v>1374.5666666666666</v>
      </c>
      <c r="K111" s="317">
        <v>1391.7833333333333</v>
      </c>
      <c r="L111" s="304">
        <v>1357.35</v>
      </c>
      <c r="M111" s="304">
        <v>1311.85</v>
      </c>
      <c r="N111" s="319">
        <v>3040400</v>
      </c>
      <c r="O111" s="320">
        <v>-7.7185424519834863E-3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221.8</v>
      </c>
      <c r="E112" s="316">
        <v>221.86666666666667</v>
      </c>
      <c r="F112" s="317">
        <v>218.23333333333335</v>
      </c>
      <c r="G112" s="317">
        <v>214.66666666666669</v>
      </c>
      <c r="H112" s="317">
        <v>211.03333333333336</v>
      </c>
      <c r="I112" s="317">
        <v>225.43333333333334</v>
      </c>
      <c r="J112" s="317">
        <v>229.06666666666666</v>
      </c>
      <c r="K112" s="317">
        <v>232.63333333333333</v>
      </c>
      <c r="L112" s="304">
        <v>225.5</v>
      </c>
      <c r="M112" s="304">
        <v>218.3</v>
      </c>
      <c r="N112" s="319">
        <v>12366000</v>
      </c>
      <c r="O112" s="320">
        <v>5.6111246645523302E-3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87.65</v>
      </c>
      <c r="E113" s="316">
        <v>87.616666666666674</v>
      </c>
      <c r="F113" s="317">
        <v>86.983333333333348</v>
      </c>
      <c r="G113" s="317">
        <v>86.316666666666677</v>
      </c>
      <c r="H113" s="317">
        <v>85.683333333333351</v>
      </c>
      <c r="I113" s="317">
        <v>88.283333333333346</v>
      </c>
      <c r="J113" s="317">
        <v>88.916666666666671</v>
      </c>
      <c r="K113" s="317">
        <v>89.583333333333343</v>
      </c>
      <c r="L113" s="304">
        <v>88.25</v>
      </c>
      <c r="M113" s="304">
        <v>86.95</v>
      </c>
      <c r="N113" s="319">
        <v>44100600</v>
      </c>
      <c r="O113" s="320">
        <v>-3.3627574611181169E-3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1530.8</v>
      </c>
      <c r="E114" s="316">
        <v>1535.3833333333332</v>
      </c>
      <c r="F114" s="317">
        <v>1518.0166666666664</v>
      </c>
      <c r="G114" s="317">
        <v>1505.2333333333331</v>
      </c>
      <c r="H114" s="317">
        <v>1487.8666666666663</v>
      </c>
      <c r="I114" s="317">
        <v>1548.1666666666665</v>
      </c>
      <c r="J114" s="317">
        <v>1565.5333333333333</v>
      </c>
      <c r="K114" s="317">
        <v>1578.3166666666666</v>
      </c>
      <c r="L114" s="304">
        <v>1552.75</v>
      </c>
      <c r="M114" s="304">
        <v>1522.6</v>
      </c>
      <c r="N114" s="319">
        <v>3829000</v>
      </c>
      <c r="O114" s="320">
        <v>6.6573816155988855E-2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27.6</v>
      </c>
      <c r="E115" s="316">
        <v>27.616666666666671</v>
      </c>
      <c r="F115" s="317">
        <v>27.433333333333341</v>
      </c>
      <c r="G115" s="317">
        <v>27.266666666666669</v>
      </c>
      <c r="H115" s="317">
        <v>27.083333333333339</v>
      </c>
      <c r="I115" s="317">
        <v>27.783333333333342</v>
      </c>
      <c r="J115" s="317">
        <v>27.966666666666672</v>
      </c>
      <c r="K115" s="317">
        <v>28.133333333333344</v>
      </c>
      <c r="L115" s="304">
        <v>27.8</v>
      </c>
      <c r="M115" s="304">
        <v>27.45</v>
      </c>
      <c r="N115" s="319">
        <v>70812000</v>
      </c>
      <c r="O115" s="320">
        <v>-1.7100660707345512E-2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157.75</v>
      </c>
      <c r="E116" s="316">
        <v>158.61666666666667</v>
      </c>
      <c r="F116" s="317">
        <v>156.53333333333336</v>
      </c>
      <c r="G116" s="317">
        <v>155.31666666666669</v>
      </c>
      <c r="H116" s="317">
        <v>153.23333333333338</v>
      </c>
      <c r="I116" s="317">
        <v>159.83333333333334</v>
      </c>
      <c r="J116" s="317">
        <v>161.91666666666666</v>
      </c>
      <c r="K116" s="317">
        <v>163.13333333333333</v>
      </c>
      <c r="L116" s="304">
        <v>160.69999999999999</v>
      </c>
      <c r="M116" s="304">
        <v>157.4</v>
      </c>
      <c r="N116" s="319">
        <v>18948000</v>
      </c>
      <c r="O116" s="320">
        <v>1.8271711092003439E-2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1205.75</v>
      </c>
      <c r="E117" s="316">
        <v>1182.8333333333333</v>
      </c>
      <c r="F117" s="317">
        <v>1150.6666666666665</v>
      </c>
      <c r="G117" s="317">
        <v>1095.5833333333333</v>
      </c>
      <c r="H117" s="317">
        <v>1063.4166666666665</v>
      </c>
      <c r="I117" s="317">
        <v>1237.9166666666665</v>
      </c>
      <c r="J117" s="317">
        <v>1270.083333333333</v>
      </c>
      <c r="K117" s="317">
        <v>1325.1666666666665</v>
      </c>
      <c r="L117" s="304">
        <v>1215</v>
      </c>
      <c r="M117" s="304">
        <v>1127.75</v>
      </c>
      <c r="N117" s="319">
        <v>1577532</v>
      </c>
      <c r="O117" s="320">
        <v>-9.4556606184513156E-3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782.5</v>
      </c>
      <c r="E118" s="316">
        <v>784.06666666666661</v>
      </c>
      <c r="F118" s="317">
        <v>771.78333333333319</v>
      </c>
      <c r="G118" s="317">
        <v>761.06666666666661</v>
      </c>
      <c r="H118" s="317">
        <v>748.78333333333319</v>
      </c>
      <c r="I118" s="317">
        <v>794.78333333333319</v>
      </c>
      <c r="J118" s="317">
        <v>807.06666666666649</v>
      </c>
      <c r="K118" s="317">
        <v>817.78333333333319</v>
      </c>
      <c r="L118" s="304">
        <v>796.35</v>
      </c>
      <c r="M118" s="304">
        <v>773.35</v>
      </c>
      <c r="N118" s="319">
        <v>1565700</v>
      </c>
      <c r="O118" s="320">
        <v>5.4585152838427945E-3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179.7</v>
      </c>
      <c r="E119" s="316">
        <v>179.06666666666669</v>
      </c>
      <c r="F119" s="317">
        <v>176.13333333333338</v>
      </c>
      <c r="G119" s="317">
        <v>172.56666666666669</v>
      </c>
      <c r="H119" s="317">
        <v>169.63333333333338</v>
      </c>
      <c r="I119" s="317">
        <v>182.63333333333338</v>
      </c>
      <c r="J119" s="317">
        <v>185.56666666666672</v>
      </c>
      <c r="K119" s="317">
        <v>189.13333333333338</v>
      </c>
      <c r="L119" s="304">
        <v>182</v>
      </c>
      <c r="M119" s="304">
        <v>175.5</v>
      </c>
      <c r="N119" s="319">
        <v>15748200</v>
      </c>
      <c r="O119" s="320">
        <v>-3.9333862014274384E-2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97.45</v>
      </c>
      <c r="E120" s="316">
        <v>96.95</v>
      </c>
      <c r="F120" s="317">
        <v>95.9</v>
      </c>
      <c r="G120" s="317">
        <v>94.350000000000009</v>
      </c>
      <c r="H120" s="317">
        <v>93.300000000000011</v>
      </c>
      <c r="I120" s="317">
        <v>98.5</v>
      </c>
      <c r="J120" s="317">
        <v>99.549999999999983</v>
      </c>
      <c r="K120" s="317">
        <v>101.1</v>
      </c>
      <c r="L120" s="304">
        <v>98</v>
      </c>
      <c r="M120" s="304">
        <v>95.4</v>
      </c>
      <c r="N120" s="319">
        <v>25992000</v>
      </c>
      <c r="O120" s="320">
        <v>-7.3327222731439049E-3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2161.6999999999998</v>
      </c>
      <c r="E121" s="316">
        <v>2171.5833333333335</v>
      </c>
      <c r="F121" s="317">
        <v>2148.1166666666668</v>
      </c>
      <c r="G121" s="317">
        <v>2134.5333333333333</v>
      </c>
      <c r="H121" s="317">
        <v>2111.0666666666666</v>
      </c>
      <c r="I121" s="317">
        <v>2185.166666666667</v>
      </c>
      <c r="J121" s="317">
        <v>2208.6333333333332</v>
      </c>
      <c r="K121" s="317">
        <v>2222.2166666666672</v>
      </c>
      <c r="L121" s="304">
        <v>2195.0500000000002</v>
      </c>
      <c r="M121" s="304">
        <v>2158</v>
      </c>
      <c r="N121" s="319">
        <v>32235665</v>
      </c>
      <c r="O121" s="320">
        <v>3.2980014564285134E-2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34.65</v>
      </c>
      <c r="E122" s="316">
        <v>34.666666666666664</v>
      </c>
      <c r="F122" s="317">
        <v>34.43333333333333</v>
      </c>
      <c r="G122" s="317">
        <v>34.216666666666669</v>
      </c>
      <c r="H122" s="317">
        <v>33.983333333333334</v>
      </c>
      <c r="I122" s="317">
        <v>34.883333333333326</v>
      </c>
      <c r="J122" s="317">
        <v>35.11666666666666</v>
      </c>
      <c r="K122" s="317">
        <v>35.333333333333321</v>
      </c>
      <c r="L122" s="304">
        <v>34.9</v>
      </c>
      <c r="M122" s="304">
        <v>34.450000000000003</v>
      </c>
      <c r="N122" s="319">
        <v>50065000</v>
      </c>
      <c r="O122" s="320">
        <v>-9.3984962406015032E-3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803.9</v>
      </c>
      <c r="E123" s="316">
        <v>801.44999999999993</v>
      </c>
      <c r="F123" s="317">
        <v>794.84999999999991</v>
      </c>
      <c r="G123" s="317">
        <v>785.8</v>
      </c>
      <c r="H123" s="317">
        <v>779.19999999999993</v>
      </c>
      <c r="I123" s="317">
        <v>810.49999999999989</v>
      </c>
      <c r="J123" s="317">
        <v>817.1</v>
      </c>
      <c r="K123" s="317">
        <v>826.14999999999986</v>
      </c>
      <c r="L123" s="304">
        <v>808.05</v>
      </c>
      <c r="M123" s="304">
        <v>792.4</v>
      </c>
      <c r="N123" s="319">
        <v>5499000</v>
      </c>
      <c r="O123" s="320">
        <v>2.7610371408549404E-2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203.45</v>
      </c>
      <c r="E124" s="316">
        <v>203.25</v>
      </c>
      <c r="F124" s="317">
        <v>201.5</v>
      </c>
      <c r="G124" s="317">
        <v>199.55</v>
      </c>
      <c r="H124" s="317">
        <v>197.8</v>
      </c>
      <c r="I124" s="317">
        <v>205.2</v>
      </c>
      <c r="J124" s="317">
        <v>206.95</v>
      </c>
      <c r="K124" s="317">
        <v>208.89999999999998</v>
      </c>
      <c r="L124" s="304">
        <v>205</v>
      </c>
      <c r="M124" s="304">
        <v>201.3</v>
      </c>
      <c r="N124" s="319">
        <v>113670000</v>
      </c>
      <c r="O124" s="320">
        <v>-1.7426482028940409E-2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21206.799999999999</v>
      </c>
      <c r="E125" s="316">
        <v>21300.699999999997</v>
      </c>
      <c r="F125" s="317">
        <v>21006.799999999996</v>
      </c>
      <c r="G125" s="317">
        <v>20806.8</v>
      </c>
      <c r="H125" s="317">
        <v>20512.899999999998</v>
      </c>
      <c r="I125" s="317">
        <v>21500.699999999993</v>
      </c>
      <c r="J125" s="317">
        <v>21794.599999999995</v>
      </c>
      <c r="K125" s="317">
        <v>21994.599999999991</v>
      </c>
      <c r="L125" s="304">
        <v>21594.6</v>
      </c>
      <c r="M125" s="304">
        <v>21100.7</v>
      </c>
      <c r="N125" s="319">
        <v>145900</v>
      </c>
      <c r="O125" s="320">
        <v>3.7695590327169272E-2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1288.45</v>
      </c>
      <c r="E126" s="316">
        <v>1287</v>
      </c>
      <c r="F126" s="317">
        <v>1275.8</v>
      </c>
      <c r="G126" s="317">
        <v>1263.1499999999999</v>
      </c>
      <c r="H126" s="317">
        <v>1251.9499999999998</v>
      </c>
      <c r="I126" s="317">
        <v>1299.6500000000001</v>
      </c>
      <c r="J126" s="317">
        <v>1310.85</v>
      </c>
      <c r="K126" s="317">
        <v>1323.5000000000002</v>
      </c>
      <c r="L126" s="304">
        <v>1298.2</v>
      </c>
      <c r="M126" s="304">
        <v>1274.3499999999999</v>
      </c>
      <c r="N126" s="319">
        <v>1933800</v>
      </c>
      <c r="O126" s="320">
        <v>3.5335689045936397E-2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4497.8999999999996</v>
      </c>
      <c r="E127" s="316">
        <v>4491.6333333333332</v>
      </c>
      <c r="F127" s="317">
        <v>4452.0166666666664</v>
      </c>
      <c r="G127" s="317">
        <v>4406.1333333333332</v>
      </c>
      <c r="H127" s="317">
        <v>4366.5166666666664</v>
      </c>
      <c r="I127" s="317">
        <v>4537.5166666666664</v>
      </c>
      <c r="J127" s="317">
        <v>4577.1333333333332</v>
      </c>
      <c r="K127" s="317">
        <v>4623.0166666666664</v>
      </c>
      <c r="L127" s="304">
        <v>4531.25</v>
      </c>
      <c r="M127" s="304">
        <v>4445.75</v>
      </c>
      <c r="N127" s="319">
        <v>604750</v>
      </c>
      <c r="O127" s="320">
        <v>3.7344398340248964E-3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660.7</v>
      </c>
      <c r="E128" s="316">
        <v>658.1</v>
      </c>
      <c r="F128" s="317">
        <v>652.6</v>
      </c>
      <c r="G128" s="317">
        <v>644.5</v>
      </c>
      <c r="H128" s="317">
        <v>639</v>
      </c>
      <c r="I128" s="317">
        <v>666.2</v>
      </c>
      <c r="J128" s="317">
        <v>671.7</v>
      </c>
      <c r="K128" s="317">
        <v>679.80000000000007</v>
      </c>
      <c r="L128" s="304">
        <v>663.6</v>
      </c>
      <c r="M128" s="304">
        <v>650</v>
      </c>
      <c r="N128" s="319">
        <v>4372185</v>
      </c>
      <c r="O128" s="320">
        <v>-5.9144676979071883E-3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487.45</v>
      </c>
      <c r="E129" s="316">
        <v>486.13333333333338</v>
      </c>
      <c r="F129" s="317">
        <v>482.46666666666675</v>
      </c>
      <c r="G129" s="317">
        <v>477.48333333333335</v>
      </c>
      <c r="H129" s="317">
        <v>473.81666666666672</v>
      </c>
      <c r="I129" s="317">
        <v>491.11666666666679</v>
      </c>
      <c r="J129" s="317">
        <v>494.78333333333342</v>
      </c>
      <c r="K129" s="317">
        <v>499.76666666666682</v>
      </c>
      <c r="L129" s="304">
        <v>489.8</v>
      </c>
      <c r="M129" s="304">
        <v>481.15</v>
      </c>
      <c r="N129" s="319">
        <v>40143600</v>
      </c>
      <c r="O129" s="320">
        <v>3.6050540758111372E-3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429.8</v>
      </c>
      <c r="E130" s="316">
        <v>429.40000000000003</v>
      </c>
      <c r="F130" s="317">
        <v>424.40000000000009</v>
      </c>
      <c r="G130" s="317">
        <v>419.00000000000006</v>
      </c>
      <c r="H130" s="317">
        <v>414.00000000000011</v>
      </c>
      <c r="I130" s="317">
        <v>434.80000000000007</v>
      </c>
      <c r="J130" s="317">
        <v>439.79999999999995</v>
      </c>
      <c r="K130" s="317">
        <v>445.20000000000005</v>
      </c>
      <c r="L130" s="304">
        <v>434.4</v>
      </c>
      <c r="M130" s="304">
        <v>424</v>
      </c>
      <c r="N130" s="319">
        <v>4621500</v>
      </c>
      <c r="O130" s="320">
        <v>-2.8688524590163935E-2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321.64999999999998</v>
      </c>
      <c r="E131" s="316">
        <v>320.2833333333333</v>
      </c>
      <c r="F131" s="317">
        <v>316.36666666666662</v>
      </c>
      <c r="G131" s="317">
        <v>311.08333333333331</v>
      </c>
      <c r="H131" s="317">
        <v>307.16666666666663</v>
      </c>
      <c r="I131" s="317">
        <v>325.56666666666661</v>
      </c>
      <c r="J131" s="317">
        <v>329.48333333333335</v>
      </c>
      <c r="K131" s="317">
        <v>334.76666666666659</v>
      </c>
      <c r="L131" s="304">
        <v>324.2</v>
      </c>
      <c r="M131" s="304">
        <v>315</v>
      </c>
      <c r="N131" s="319">
        <v>5380000</v>
      </c>
      <c r="O131" s="320">
        <v>-7.3800738007380072E-3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479.5</v>
      </c>
      <c r="E132" s="316">
        <v>480.0333333333333</v>
      </c>
      <c r="F132" s="317">
        <v>475.66666666666663</v>
      </c>
      <c r="G132" s="317">
        <v>471.83333333333331</v>
      </c>
      <c r="H132" s="317">
        <v>467.46666666666664</v>
      </c>
      <c r="I132" s="317">
        <v>483.86666666666662</v>
      </c>
      <c r="J132" s="317">
        <v>488.23333333333329</v>
      </c>
      <c r="K132" s="317">
        <v>492.06666666666661</v>
      </c>
      <c r="L132" s="304">
        <v>484.4</v>
      </c>
      <c r="M132" s="304">
        <v>476.2</v>
      </c>
      <c r="N132" s="319">
        <v>22185900</v>
      </c>
      <c r="O132" s="320">
        <v>2.8069319013912619E-3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129.65</v>
      </c>
      <c r="E133" s="316">
        <v>128.9</v>
      </c>
      <c r="F133" s="317">
        <v>127.55000000000001</v>
      </c>
      <c r="G133" s="317">
        <v>125.45</v>
      </c>
      <c r="H133" s="317">
        <v>124.10000000000001</v>
      </c>
      <c r="I133" s="317">
        <v>131</v>
      </c>
      <c r="J133" s="317">
        <v>132.34999999999997</v>
      </c>
      <c r="K133" s="317">
        <v>134.45000000000002</v>
      </c>
      <c r="L133" s="304">
        <v>130.25</v>
      </c>
      <c r="M133" s="304">
        <v>126.8</v>
      </c>
      <c r="N133" s="319">
        <v>72105000</v>
      </c>
      <c r="O133" s="320">
        <v>-4.6937391697430872E-2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54.85</v>
      </c>
      <c r="E134" s="316">
        <v>55.216666666666669</v>
      </c>
      <c r="F134" s="317">
        <v>54.233333333333334</v>
      </c>
      <c r="G134" s="317">
        <v>53.616666666666667</v>
      </c>
      <c r="H134" s="317">
        <v>52.633333333333333</v>
      </c>
      <c r="I134" s="317">
        <v>55.833333333333336</v>
      </c>
      <c r="J134" s="317">
        <v>56.81666666666667</v>
      </c>
      <c r="K134" s="317">
        <v>57.433333333333337</v>
      </c>
      <c r="L134" s="304">
        <v>56.2</v>
      </c>
      <c r="M134" s="304">
        <v>54.6</v>
      </c>
      <c r="N134" s="319">
        <v>74020500</v>
      </c>
      <c r="O134" s="320">
        <v>-2.8869996457669148E-2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393.6</v>
      </c>
      <c r="E135" s="316">
        <v>393.93333333333334</v>
      </c>
      <c r="F135" s="317">
        <v>389.66666666666669</v>
      </c>
      <c r="G135" s="317">
        <v>385.73333333333335</v>
      </c>
      <c r="H135" s="317">
        <v>381.4666666666667</v>
      </c>
      <c r="I135" s="317">
        <v>397.86666666666667</v>
      </c>
      <c r="J135" s="317">
        <v>402.13333333333333</v>
      </c>
      <c r="K135" s="317">
        <v>406.06666666666666</v>
      </c>
      <c r="L135" s="304">
        <v>398.2</v>
      </c>
      <c r="M135" s="304">
        <v>390</v>
      </c>
      <c r="N135" s="319">
        <v>24321900</v>
      </c>
      <c r="O135" s="320">
        <v>8.1031567080045094E-3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2743.3</v>
      </c>
      <c r="E136" s="316">
        <v>2747.1166666666663</v>
      </c>
      <c r="F136" s="317">
        <v>2718.6333333333328</v>
      </c>
      <c r="G136" s="317">
        <v>2693.9666666666662</v>
      </c>
      <c r="H136" s="317">
        <v>2665.4833333333327</v>
      </c>
      <c r="I136" s="317">
        <v>2771.7833333333328</v>
      </c>
      <c r="J136" s="317">
        <v>2800.2666666666664</v>
      </c>
      <c r="K136" s="317">
        <v>2824.9333333333329</v>
      </c>
      <c r="L136" s="304">
        <v>2775.6</v>
      </c>
      <c r="M136" s="304">
        <v>2722.45</v>
      </c>
      <c r="N136" s="319">
        <v>8047500</v>
      </c>
      <c r="O136" s="320">
        <v>-2.2590635817088724E-2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845.85</v>
      </c>
      <c r="E137" s="316">
        <v>838.65</v>
      </c>
      <c r="F137" s="317">
        <v>828.19999999999993</v>
      </c>
      <c r="G137" s="317">
        <v>810.55</v>
      </c>
      <c r="H137" s="317">
        <v>800.09999999999991</v>
      </c>
      <c r="I137" s="317">
        <v>856.3</v>
      </c>
      <c r="J137" s="317">
        <v>866.75</v>
      </c>
      <c r="K137" s="317">
        <v>884.4</v>
      </c>
      <c r="L137" s="304">
        <v>849.1</v>
      </c>
      <c r="M137" s="304">
        <v>821</v>
      </c>
      <c r="N137" s="319">
        <v>12109200</v>
      </c>
      <c r="O137" s="320">
        <v>2.6551373346897254E-2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1234.8499999999999</v>
      </c>
      <c r="E138" s="316">
        <v>1234.8</v>
      </c>
      <c r="F138" s="317">
        <v>1222.05</v>
      </c>
      <c r="G138" s="317">
        <v>1209.25</v>
      </c>
      <c r="H138" s="317">
        <v>1196.5</v>
      </c>
      <c r="I138" s="317">
        <v>1247.5999999999999</v>
      </c>
      <c r="J138" s="317">
        <v>1260.3499999999999</v>
      </c>
      <c r="K138" s="317">
        <v>1273.1499999999999</v>
      </c>
      <c r="L138" s="304">
        <v>1247.55</v>
      </c>
      <c r="M138" s="304">
        <v>1222</v>
      </c>
      <c r="N138" s="319">
        <v>5473500</v>
      </c>
      <c r="O138" s="320">
        <v>1.2347372753464124E-3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2713.5</v>
      </c>
      <c r="E139" s="316">
        <v>2698.4</v>
      </c>
      <c r="F139" s="317">
        <v>2666.8</v>
      </c>
      <c r="G139" s="317">
        <v>2620.1</v>
      </c>
      <c r="H139" s="317">
        <v>2588.5</v>
      </c>
      <c r="I139" s="317">
        <v>2745.1000000000004</v>
      </c>
      <c r="J139" s="317">
        <v>2776.7</v>
      </c>
      <c r="K139" s="317">
        <v>2823.4000000000005</v>
      </c>
      <c r="L139" s="304">
        <v>2730</v>
      </c>
      <c r="M139" s="304">
        <v>2651.7</v>
      </c>
      <c r="N139" s="319">
        <v>977500</v>
      </c>
      <c r="O139" s="320">
        <v>-5.3268765133171914E-2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303.05</v>
      </c>
      <c r="E140" s="316">
        <v>303.38333333333338</v>
      </c>
      <c r="F140" s="317">
        <v>300.96666666666675</v>
      </c>
      <c r="G140" s="317">
        <v>298.88333333333338</v>
      </c>
      <c r="H140" s="317">
        <v>296.46666666666675</v>
      </c>
      <c r="I140" s="317">
        <v>305.46666666666675</v>
      </c>
      <c r="J140" s="317">
        <v>307.88333333333338</v>
      </c>
      <c r="K140" s="317">
        <v>309.96666666666675</v>
      </c>
      <c r="L140" s="304">
        <v>305.8</v>
      </c>
      <c r="M140" s="304">
        <v>301.3</v>
      </c>
      <c r="N140" s="319">
        <v>2862000</v>
      </c>
      <c r="O140" s="320">
        <v>-1.344364012409514E-2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453.8</v>
      </c>
      <c r="E141" s="316">
        <v>455.11666666666662</v>
      </c>
      <c r="F141" s="317">
        <v>449.48333333333323</v>
      </c>
      <c r="G141" s="317">
        <v>445.16666666666663</v>
      </c>
      <c r="H141" s="317">
        <v>439.53333333333325</v>
      </c>
      <c r="I141" s="317">
        <v>459.43333333333322</v>
      </c>
      <c r="J141" s="317">
        <v>465.06666666666655</v>
      </c>
      <c r="K141" s="317">
        <v>469.38333333333321</v>
      </c>
      <c r="L141" s="304">
        <v>460.75</v>
      </c>
      <c r="M141" s="304">
        <v>450.8</v>
      </c>
      <c r="N141" s="319">
        <v>5506200</v>
      </c>
      <c r="O141" s="320">
        <v>-4.051658647758926E-3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968.55</v>
      </c>
      <c r="E142" s="316">
        <v>965.51666666666677</v>
      </c>
      <c r="F142" s="317">
        <v>958.23333333333358</v>
      </c>
      <c r="G142" s="317">
        <v>947.91666666666686</v>
      </c>
      <c r="H142" s="317">
        <v>940.63333333333367</v>
      </c>
      <c r="I142" s="317">
        <v>975.83333333333348</v>
      </c>
      <c r="J142" s="317">
        <v>983.11666666666656</v>
      </c>
      <c r="K142" s="317">
        <v>993.43333333333339</v>
      </c>
      <c r="L142" s="304">
        <v>972.8</v>
      </c>
      <c r="M142" s="304">
        <v>955.2</v>
      </c>
      <c r="N142" s="319">
        <v>1365700</v>
      </c>
      <c r="O142" s="320">
        <v>6.2057702776265648E-2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4563.3999999999996</v>
      </c>
      <c r="E143" s="316">
        <v>4551.4666666666662</v>
      </c>
      <c r="F143" s="317">
        <v>4506.0333333333328</v>
      </c>
      <c r="G143" s="317">
        <v>4448.666666666667</v>
      </c>
      <c r="H143" s="317">
        <v>4403.2333333333336</v>
      </c>
      <c r="I143" s="317">
        <v>4608.8333333333321</v>
      </c>
      <c r="J143" s="317">
        <v>4654.2666666666646</v>
      </c>
      <c r="K143" s="317">
        <v>4711.6333333333314</v>
      </c>
      <c r="L143" s="304">
        <v>4596.8999999999996</v>
      </c>
      <c r="M143" s="304">
        <v>4494.1000000000004</v>
      </c>
      <c r="N143" s="319">
        <v>2061800</v>
      </c>
      <c r="O143" s="320">
        <v>4.1628776396887945E-2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457.55</v>
      </c>
      <c r="E144" s="316">
        <v>460.5333333333333</v>
      </c>
      <c r="F144" s="317">
        <v>452.56666666666661</v>
      </c>
      <c r="G144" s="317">
        <v>447.58333333333331</v>
      </c>
      <c r="H144" s="317">
        <v>439.61666666666662</v>
      </c>
      <c r="I144" s="317">
        <v>465.51666666666659</v>
      </c>
      <c r="J144" s="317">
        <v>473.48333333333329</v>
      </c>
      <c r="K144" s="317">
        <v>478.46666666666658</v>
      </c>
      <c r="L144" s="304">
        <v>468.5</v>
      </c>
      <c r="M144" s="304">
        <v>455.55</v>
      </c>
      <c r="N144" s="319">
        <v>16686800</v>
      </c>
      <c r="O144" s="320">
        <v>8.074429569756672E-2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99.35</v>
      </c>
      <c r="E145" s="316">
        <v>98.633333333333326</v>
      </c>
      <c r="F145" s="317">
        <v>96.866666666666646</v>
      </c>
      <c r="G145" s="317">
        <v>94.383333333333326</v>
      </c>
      <c r="H145" s="317">
        <v>92.616666666666646</v>
      </c>
      <c r="I145" s="317">
        <v>101.11666666666665</v>
      </c>
      <c r="J145" s="317">
        <v>102.88333333333333</v>
      </c>
      <c r="K145" s="317">
        <v>105.36666666666665</v>
      </c>
      <c r="L145" s="304">
        <v>100.4</v>
      </c>
      <c r="M145" s="304">
        <v>96.15</v>
      </c>
      <c r="N145" s="319">
        <v>88697200</v>
      </c>
      <c r="O145" s="320">
        <v>2.6476286144794432E-2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700.25</v>
      </c>
      <c r="E146" s="316">
        <v>694.65</v>
      </c>
      <c r="F146" s="317">
        <v>687.55</v>
      </c>
      <c r="G146" s="317">
        <v>674.85</v>
      </c>
      <c r="H146" s="317">
        <v>667.75</v>
      </c>
      <c r="I146" s="317">
        <v>707.34999999999991</v>
      </c>
      <c r="J146" s="317">
        <v>714.45</v>
      </c>
      <c r="K146" s="317">
        <v>727.14999999999986</v>
      </c>
      <c r="L146" s="304">
        <v>701.75</v>
      </c>
      <c r="M146" s="304">
        <v>681.95</v>
      </c>
      <c r="N146" s="319">
        <v>2395000</v>
      </c>
      <c r="O146" s="320">
        <v>-5.4853985793212309E-2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346.85</v>
      </c>
      <c r="E147" s="316">
        <v>346.58333333333331</v>
      </c>
      <c r="F147" s="317">
        <v>343.36666666666662</v>
      </c>
      <c r="G147" s="317">
        <v>339.88333333333333</v>
      </c>
      <c r="H147" s="317">
        <v>336.66666666666663</v>
      </c>
      <c r="I147" s="317">
        <v>350.06666666666661</v>
      </c>
      <c r="J147" s="317">
        <v>353.2833333333333</v>
      </c>
      <c r="K147" s="317">
        <v>356.76666666666659</v>
      </c>
      <c r="L147" s="304">
        <v>349.8</v>
      </c>
      <c r="M147" s="304">
        <v>343.1</v>
      </c>
      <c r="N147" s="319">
        <v>34912000</v>
      </c>
      <c r="O147" s="320">
        <v>1.7628952523085533E-2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183.25</v>
      </c>
      <c r="E148" s="316">
        <v>180.33333333333334</v>
      </c>
      <c r="F148" s="317">
        <v>176.26666666666668</v>
      </c>
      <c r="G148" s="317">
        <v>169.28333333333333</v>
      </c>
      <c r="H148" s="317">
        <v>165.21666666666667</v>
      </c>
      <c r="I148" s="317">
        <v>187.31666666666669</v>
      </c>
      <c r="J148" s="317">
        <v>191.38333333333335</v>
      </c>
      <c r="K148" s="317">
        <v>198.3666666666667</v>
      </c>
      <c r="L148" s="304">
        <v>184.4</v>
      </c>
      <c r="M148" s="304">
        <v>173.35</v>
      </c>
      <c r="N148" s="319">
        <v>34095000</v>
      </c>
      <c r="O148" s="320">
        <v>-5.7784778643674352E-2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31" sqref="F3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44125</v>
      </c>
    </row>
    <row r="7" spans="1:15">
      <c r="A7"/>
    </row>
    <row r="8" spans="1:15" ht="28.5" customHeight="1">
      <c r="A8" s="558" t="s">
        <v>16</v>
      </c>
      <c r="B8" s="559" t="s">
        <v>18</v>
      </c>
      <c r="C8" s="557" t="s">
        <v>19</v>
      </c>
      <c r="D8" s="557" t="s">
        <v>20</v>
      </c>
      <c r="E8" s="557" t="s">
        <v>21</v>
      </c>
      <c r="F8" s="557"/>
      <c r="G8" s="557"/>
      <c r="H8" s="557" t="s">
        <v>22</v>
      </c>
      <c r="I8" s="557"/>
      <c r="J8" s="557"/>
      <c r="K8" s="274"/>
      <c r="L8" s="282"/>
      <c r="M8" s="282"/>
    </row>
    <row r="9" spans="1:15" ht="36" customHeight="1">
      <c r="A9" s="553"/>
      <c r="B9" s="555"/>
      <c r="C9" s="560" t="s">
        <v>23</v>
      </c>
      <c r="D9" s="56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11896.8</v>
      </c>
      <c r="D10" s="303">
        <v>11894.433333333334</v>
      </c>
      <c r="E10" s="303">
        <v>11839.616666666669</v>
      </c>
      <c r="F10" s="303">
        <v>11782.433333333334</v>
      </c>
      <c r="G10" s="303">
        <v>11727.616666666669</v>
      </c>
      <c r="H10" s="303">
        <v>11951.616666666669</v>
      </c>
      <c r="I10" s="303">
        <v>12006.433333333334</v>
      </c>
      <c r="J10" s="303">
        <v>12063.616666666669</v>
      </c>
      <c r="K10" s="302">
        <v>11949.25</v>
      </c>
      <c r="L10" s="302">
        <v>11837.25</v>
      </c>
      <c r="M10" s="307"/>
    </row>
    <row r="11" spans="1:15">
      <c r="A11" s="301">
        <v>2</v>
      </c>
      <c r="B11" s="277" t="s">
        <v>220</v>
      </c>
      <c r="C11" s="304">
        <v>24311.8</v>
      </c>
      <c r="D11" s="279">
        <v>24254.183333333331</v>
      </c>
      <c r="E11" s="279">
        <v>24097.46666666666</v>
      </c>
      <c r="F11" s="279">
        <v>23883.133333333328</v>
      </c>
      <c r="G11" s="279">
        <v>23726.416666666657</v>
      </c>
      <c r="H11" s="279">
        <v>24468.516666666663</v>
      </c>
      <c r="I11" s="279">
        <v>24625.23333333333</v>
      </c>
      <c r="J11" s="279">
        <v>24839.566666666666</v>
      </c>
      <c r="K11" s="304">
        <v>24410.9</v>
      </c>
      <c r="L11" s="304">
        <v>24039.85</v>
      </c>
      <c r="M11" s="307"/>
    </row>
    <row r="12" spans="1:15">
      <c r="A12" s="301">
        <v>3</v>
      </c>
      <c r="B12" s="285" t="s">
        <v>221</v>
      </c>
      <c r="C12" s="304">
        <v>1282</v>
      </c>
      <c r="D12" s="279">
        <v>1287.7</v>
      </c>
      <c r="E12" s="279">
        <v>1274.3000000000002</v>
      </c>
      <c r="F12" s="279">
        <v>1266.6000000000001</v>
      </c>
      <c r="G12" s="279">
        <v>1253.2000000000003</v>
      </c>
      <c r="H12" s="279">
        <v>1295.4000000000001</v>
      </c>
      <c r="I12" s="279">
        <v>1308.8000000000002</v>
      </c>
      <c r="J12" s="279">
        <v>1316.5</v>
      </c>
      <c r="K12" s="304">
        <v>1301.0999999999999</v>
      </c>
      <c r="L12" s="304">
        <v>1280</v>
      </c>
      <c r="M12" s="307"/>
    </row>
    <row r="13" spans="1:15">
      <c r="A13" s="301">
        <v>4</v>
      </c>
      <c r="B13" s="277" t="s">
        <v>222</v>
      </c>
      <c r="C13" s="304">
        <v>3093.15</v>
      </c>
      <c r="D13" s="279">
        <v>3099.2666666666669</v>
      </c>
      <c r="E13" s="279">
        <v>3083.9833333333336</v>
      </c>
      <c r="F13" s="279">
        <v>3074.8166666666666</v>
      </c>
      <c r="G13" s="279">
        <v>3059.5333333333333</v>
      </c>
      <c r="H13" s="279">
        <v>3108.4333333333338</v>
      </c>
      <c r="I13" s="279">
        <v>3123.7166666666676</v>
      </c>
      <c r="J13" s="279">
        <v>3132.8833333333341</v>
      </c>
      <c r="K13" s="304">
        <v>3114.55</v>
      </c>
      <c r="L13" s="304">
        <v>3090.1</v>
      </c>
      <c r="M13" s="307"/>
    </row>
    <row r="14" spans="1:15">
      <c r="A14" s="301">
        <v>5</v>
      </c>
      <c r="B14" s="277" t="s">
        <v>223</v>
      </c>
      <c r="C14" s="304">
        <v>21694.35</v>
      </c>
      <c r="D14" s="279">
        <v>21606.733333333334</v>
      </c>
      <c r="E14" s="279">
        <v>21433.666666666668</v>
      </c>
      <c r="F14" s="279">
        <v>21172.983333333334</v>
      </c>
      <c r="G14" s="279">
        <v>20999.916666666668</v>
      </c>
      <c r="H14" s="279">
        <v>21867.416666666668</v>
      </c>
      <c r="I14" s="279">
        <v>22040.483333333334</v>
      </c>
      <c r="J14" s="279">
        <v>22301.166666666668</v>
      </c>
      <c r="K14" s="304">
        <v>21779.8</v>
      </c>
      <c r="L14" s="304">
        <v>21346.05</v>
      </c>
      <c r="M14" s="307"/>
    </row>
    <row r="15" spans="1:15">
      <c r="A15" s="301">
        <v>6</v>
      </c>
      <c r="B15" s="277" t="s">
        <v>224</v>
      </c>
      <c r="C15" s="304">
        <v>2211.35</v>
      </c>
      <c r="D15" s="279">
        <v>2218.8166666666666</v>
      </c>
      <c r="E15" s="279">
        <v>2200.333333333333</v>
      </c>
      <c r="F15" s="279">
        <v>2189.3166666666666</v>
      </c>
      <c r="G15" s="279">
        <v>2170.833333333333</v>
      </c>
      <c r="H15" s="279">
        <v>2229.833333333333</v>
      </c>
      <c r="I15" s="279">
        <v>2248.3166666666666</v>
      </c>
      <c r="J15" s="279">
        <v>2259.333333333333</v>
      </c>
      <c r="K15" s="304">
        <v>2237.3000000000002</v>
      </c>
      <c r="L15" s="304">
        <v>2207.8000000000002</v>
      </c>
      <c r="M15" s="307"/>
    </row>
    <row r="16" spans="1:15">
      <c r="A16" s="301">
        <v>7</v>
      </c>
      <c r="B16" s="277" t="s">
        <v>225</v>
      </c>
      <c r="C16" s="304">
        <v>4690.5</v>
      </c>
      <c r="D16" s="279">
        <v>4670.6333333333332</v>
      </c>
      <c r="E16" s="279">
        <v>4645.7166666666662</v>
      </c>
      <c r="F16" s="279">
        <v>4600.9333333333334</v>
      </c>
      <c r="G16" s="279">
        <v>4576.0166666666664</v>
      </c>
      <c r="H16" s="279">
        <v>4715.4166666666661</v>
      </c>
      <c r="I16" s="279">
        <v>4740.3333333333339</v>
      </c>
      <c r="J16" s="279">
        <v>4785.1166666666659</v>
      </c>
      <c r="K16" s="304">
        <v>4695.55</v>
      </c>
      <c r="L16" s="304">
        <v>4625.8500000000004</v>
      </c>
      <c r="M16" s="307"/>
    </row>
    <row r="17" spans="1:13">
      <c r="A17" s="301">
        <v>8</v>
      </c>
      <c r="B17" s="277" t="s">
        <v>802</v>
      </c>
      <c r="C17" s="277">
        <v>976.7</v>
      </c>
      <c r="D17" s="279">
        <v>977.6</v>
      </c>
      <c r="E17" s="279">
        <v>967.65000000000009</v>
      </c>
      <c r="F17" s="279">
        <v>958.6</v>
      </c>
      <c r="G17" s="279">
        <v>948.65000000000009</v>
      </c>
      <c r="H17" s="279">
        <v>986.65000000000009</v>
      </c>
      <c r="I17" s="279">
        <v>996.60000000000014</v>
      </c>
      <c r="J17" s="279">
        <v>1005.6500000000001</v>
      </c>
      <c r="K17" s="277">
        <v>987.55</v>
      </c>
      <c r="L17" s="277">
        <v>968.55</v>
      </c>
      <c r="M17" s="277">
        <v>1.9972300000000001</v>
      </c>
    </row>
    <row r="18" spans="1:13">
      <c r="A18" s="301">
        <v>9</v>
      </c>
      <c r="B18" s="277" t="s">
        <v>295</v>
      </c>
      <c r="C18" s="277">
        <v>15796.05</v>
      </c>
      <c r="D18" s="279">
        <v>15805.716666666667</v>
      </c>
      <c r="E18" s="279">
        <v>15721.333333333334</v>
      </c>
      <c r="F18" s="279">
        <v>15646.616666666667</v>
      </c>
      <c r="G18" s="279">
        <v>15562.233333333334</v>
      </c>
      <c r="H18" s="279">
        <v>15880.433333333334</v>
      </c>
      <c r="I18" s="279">
        <v>15964.816666666666</v>
      </c>
      <c r="J18" s="279">
        <v>16039.533333333335</v>
      </c>
      <c r="K18" s="277">
        <v>15890.1</v>
      </c>
      <c r="L18" s="277">
        <v>15731</v>
      </c>
      <c r="M18" s="277">
        <v>0.18997</v>
      </c>
    </row>
    <row r="19" spans="1:13">
      <c r="A19" s="301">
        <v>10</v>
      </c>
      <c r="B19" s="277" t="s">
        <v>227</v>
      </c>
      <c r="C19" s="277">
        <v>62.1</v>
      </c>
      <c r="D19" s="279">
        <v>61.75</v>
      </c>
      <c r="E19" s="279">
        <v>60.8</v>
      </c>
      <c r="F19" s="279">
        <v>59.5</v>
      </c>
      <c r="G19" s="279">
        <v>58.55</v>
      </c>
      <c r="H19" s="279">
        <v>63.05</v>
      </c>
      <c r="I19" s="279">
        <v>64</v>
      </c>
      <c r="J19" s="279">
        <v>65.3</v>
      </c>
      <c r="K19" s="277">
        <v>62.7</v>
      </c>
      <c r="L19" s="277">
        <v>60.45</v>
      </c>
      <c r="M19" s="277">
        <v>15.360860000000001</v>
      </c>
    </row>
    <row r="20" spans="1:13">
      <c r="A20" s="301">
        <v>11</v>
      </c>
      <c r="B20" s="277" t="s">
        <v>228</v>
      </c>
      <c r="C20" s="277">
        <v>144.55000000000001</v>
      </c>
      <c r="D20" s="279">
        <v>145.18333333333334</v>
      </c>
      <c r="E20" s="279">
        <v>141.56666666666666</v>
      </c>
      <c r="F20" s="279">
        <v>138.58333333333331</v>
      </c>
      <c r="G20" s="279">
        <v>134.96666666666664</v>
      </c>
      <c r="H20" s="279">
        <v>148.16666666666669</v>
      </c>
      <c r="I20" s="279">
        <v>151.78333333333336</v>
      </c>
      <c r="J20" s="279">
        <v>154.76666666666671</v>
      </c>
      <c r="K20" s="277">
        <v>148.80000000000001</v>
      </c>
      <c r="L20" s="277">
        <v>142.19999999999999</v>
      </c>
      <c r="M20" s="277">
        <v>40.456139999999998</v>
      </c>
    </row>
    <row r="21" spans="1:13">
      <c r="A21" s="301">
        <v>12</v>
      </c>
      <c r="B21" s="277" t="s">
        <v>38</v>
      </c>
      <c r="C21" s="277">
        <v>1579.55</v>
      </c>
      <c r="D21" s="279">
        <v>1587.8833333333332</v>
      </c>
      <c r="E21" s="279">
        <v>1553.6666666666665</v>
      </c>
      <c r="F21" s="279">
        <v>1527.7833333333333</v>
      </c>
      <c r="G21" s="279">
        <v>1493.5666666666666</v>
      </c>
      <c r="H21" s="279">
        <v>1613.7666666666664</v>
      </c>
      <c r="I21" s="279">
        <v>1647.9833333333331</v>
      </c>
      <c r="J21" s="279">
        <v>1673.8666666666663</v>
      </c>
      <c r="K21" s="277">
        <v>1622.1</v>
      </c>
      <c r="L21" s="277">
        <v>1562</v>
      </c>
      <c r="M21" s="277">
        <v>64.3339</v>
      </c>
    </row>
    <row r="22" spans="1:13">
      <c r="A22" s="301">
        <v>13</v>
      </c>
      <c r="B22" s="277" t="s">
        <v>296</v>
      </c>
      <c r="C22" s="277">
        <v>191.2</v>
      </c>
      <c r="D22" s="279">
        <v>189.28333333333333</v>
      </c>
      <c r="E22" s="279">
        <v>186.56666666666666</v>
      </c>
      <c r="F22" s="279">
        <v>181.93333333333334</v>
      </c>
      <c r="G22" s="279">
        <v>179.21666666666667</v>
      </c>
      <c r="H22" s="279">
        <v>193.91666666666666</v>
      </c>
      <c r="I22" s="279">
        <v>196.6333333333333</v>
      </c>
      <c r="J22" s="279">
        <v>201.26666666666665</v>
      </c>
      <c r="K22" s="277">
        <v>192</v>
      </c>
      <c r="L22" s="277">
        <v>184.65</v>
      </c>
      <c r="M22" s="277">
        <v>14.21782</v>
      </c>
    </row>
    <row r="23" spans="1:13">
      <c r="A23" s="301">
        <v>14</v>
      </c>
      <c r="B23" s="277" t="s">
        <v>41</v>
      </c>
      <c r="C23" s="277">
        <v>348.95</v>
      </c>
      <c r="D23" s="279">
        <v>348.9666666666667</v>
      </c>
      <c r="E23" s="279">
        <v>345.63333333333338</v>
      </c>
      <c r="F23" s="279">
        <v>342.31666666666666</v>
      </c>
      <c r="G23" s="279">
        <v>338.98333333333335</v>
      </c>
      <c r="H23" s="279">
        <v>352.28333333333342</v>
      </c>
      <c r="I23" s="279">
        <v>355.61666666666667</v>
      </c>
      <c r="J23" s="279">
        <v>358.93333333333345</v>
      </c>
      <c r="K23" s="277">
        <v>352.3</v>
      </c>
      <c r="L23" s="277">
        <v>345.65</v>
      </c>
      <c r="M23" s="277">
        <v>19.99765</v>
      </c>
    </row>
    <row r="24" spans="1:13">
      <c r="A24" s="301">
        <v>15</v>
      </c>
      <c r="B24" s="277" t="s">
        <v>43</v>
      </c>
      <c r="C24" s="277">
        <v>35.450000000000003</v>
      </c>
      <c r="D24" s="279">
        <v>35.516666666666673</v>
      </c>
      <c r="E24" s="279">
        <v>35.283333333333346</v>
      </c>
      <c r="F24" s="279">
        <v>35.116666666666674</v>
      </c>
      <c r="G24" s="279">
        <v>34.883333333333347</v>
      </c>
      <c r="H24" s="279">
        <v>35.683333333333344</v>
      </c>
      <c r="I24" s="279">
        <v>35.916666666666679</v>
      </c>
      <c r="J24" s="279">
        <v>36.083333333333343</v>
      </c>
      <c r="K24" s="277">
        <v>35.75</v>
      </c>
      <c r="L24" s="277">
        <v>35.35</v>
      </c>
      <c r="M24" s="277">
        <v>9.3741400000000006</v>
      </c>
    </row>
    <row r="25" spans="1:13">
      <c r="A25" s="301">
        <v>16</v>
      </c>
      <c r="B25" s="277" t="s">
        <v>298</v>
      </c>
      <c r="C25" s="277">
        <v>289.64999999999998</v>
      </c>
      <c r="D25" s="279">
        <v>289.21666666666664</v>
      </c>
      <c r="E25" s="279">
        <v>286.43333333333328</v>
      </c>
      <c r="F25" s="279">
        <v>283.21666666666664</v>
      </c>
      <c r="G25" s="279">
        <v>280.43333333333328</v>
      </c>
      <c r="H25" s="279">
        <v>292.43333333333328</v>
      </c>
      <c r="I25" s="279">
        <v>295.2166666666667</v>
      </c>
      <c r="J25" s="279">
        <v>298.43333333333328</v>
      </c>
      <c r="K25" s="277">
        <v>292</v>
      </c>
      <c r="L25" s="277">
        <v>286</v>
      </c>
      <c r="M25" s="277">
        <v>2.6310199999999999</v>
      </c>
    </row>
    <row r="26" spans="1:13">
      <c r="A26" s="301">
        <v>17</v>
      </c>
      <c r="B26" s="277" t="s">
        <v>229</v>
      </c>
      <c r="C26" s="277">
        <v>1574.9</v>
      </c>
      <c r="D26" s="279">
        <v>1562.9166666666667</v>
      </c>
      <c r="E26" s="279">
        <v>1540.8833333333334</v>
      </c>
      <c r="F26" s="279">
        <v>1506.8666666666668</v>
      </c>
      <c r="G26" s="279">
        <v>1484.8333333333335</v>
      </c>
      <c r="H26" s="279">
        <v>1596.9333333333334</v>
      </c>
      <c r="I26" s="279">
        <v>1618.9666666666667</v>
      </c>
      <c r="J26" s="279">
        <v>1652.9833333333333</v>
      </c>
      <c r="K26" s="277">
        <v>1584.95</v>
      </c>
      <c r="L26" s="277">
        <v>1528.9</v>
      </c>
      <c r="M26" s="277">
        <v>0.69018999999999997</v>
      </c>
    </row>
    <row r="27" spans="1:13">
      <c r="A27" s="301">
        <v>18</v>
      </c>
      <c r="B27" s="277" t="s">
        <v>230</v>
      </c>
      <c r="C27" s="277">
        <v>2665.7</v>
      </c>
      <c r="D27" s="279">
        <v>2666.8833333333332</v>
      </c>
      <c r="E27" s="279">
        <v>2628.8166666666666</v>
      </c>
      <c r="F27" s="279">
        <v>2591.9333333333334</v>
      </c>
      <c r="G27" s="279">
        <v>2553.8666666666668</v>
      </c>
      <c r="H27" s="279">
        <v>2703.7666666666664</v>
      </c>
      <c r="I27" s="279">
        <v>2741.833333333333</v>
      </c>
      <c r="J27" s="279">
        <v>2778.7166666666662</v>
      </c>
      <c r="K27" s="277">
        <v>2704.95</v>
      </c>
      <c r="L27" s="277">
        <v>2630</v>
      </c>
      <c r="M27" s="277">
        <v>0.89441000000000004</v>
      </c>
    </row>
    <row r="28" spans="1:13">
      <c r="A28" s="301">
        <v>19</v>
      </c>
      <c r="B28" s="277" t="s">
        <v>45</v>
      </c>
      <c r="C28" s="277">
        <v>733.7</v>
      </c>
      <c r="D28" s="279">
        <v>735.28333333333342</v>
      </c>
      <c r="E28" s="279">
        <v>726.96666666666681</v>
      </c>
      <c r="F28" s="279">
        <v>720.23333333333335</v>
      </c>
      <c r="G28" s="279">
        <v>711.91666666666674</v>
      </c>
      <c r="H28" s="279">
        <v>742.01666666666688</v>
      </c>
      <c r="I28" s="279">
        <v>750.33333333333348</v>
      </c>
      <c r="J28" s="279">
        <v>757.06666666666695</v>
      </c>
      <c r="K28" s="277">
        <v>743.6</v>
      </c>
      <c r="L28" s="277">
        <v>728.55</v>
      </c>
      <c r="M28" s="277">
        <v>7.4289100000000001</v>
      </c>
    </row>
    <row r="29" spans="1:13">
      <c r="A29" s="301">
        <v>20</v>
      </c>
      <c r="B29" s="277" t="s">
        <v>46</v>
      </c>
      <c r="C29" s="277">
        <v>251.45</v>
      </c>
      <c r="D29" s="279">
        <v>251.13333333333335</v>
      </c>
      <c r="E29" s="279">
        <v>247.3666666666667</v>
      </c>
      <c r="F29" s="279">
        <v>243.28333333333336</v>
      </c>
      <c r="G29" s="279">
        <v>239.51666666666671</v>
      </c>
      <c r="H29" s="279">
        <v>255.2166666666667</v>
      </c>
      <c r="I29" s="279">
        <v>258.98333333333335</v>
      </c>
      <c r="J29" s="279">
        <v>263.06666666666672</v>
      </c>
      <c r="K29" s="277">
        <v>254.9</v>
      </c>
      <c r="L29" s="277">
        <v>247.05</v>
      </c>
      <c r="M29" s="277">
        <v>201.95023</v>
      </c>
    </row>
    <row r="30" spans="1:13">
      <c r="A30" s="301">
        <v>21</v>
      </c>
      <c r="B30" s="277" t="s">
        <v>47</v>
      </c>
      <c r="C30" s="277">
        <v>2212.25</v>
      </c>
      <c r="D30" s="279">
        <v>2204.4500000000003</v>
      </c>
      <c r="E30" s="279">
        <v>2183.9000000000005</v>
      </c>
      <c r="F30" s="279">
        <v>2155.5500000000002</v>
      </c>
      <c r="G30" s="279">
        <v>2135.0000000000005</v>
      </c>
      <c r="H30" s="279">
        <v>2232.8000000000006</v>
      </c>
      <c r="I30" s="279">
        <v>2253.3500000000008</v>
      </c>
      <c r="J30" s="279">
        <v>2281.7000000000007</v>
      </c>
      <c r="K30" s="277">
        <v>2225</v>
      </c>
      <c r="L30" s="277">
        <v>2176.1</v>
      </c>
      <c r="M30" s="277">
        <v>8.6977399999999996</v>
      </c>
    </row>
    <row r="31" spans="1:13">
      <c r="A31" s="301">
        <v>22</v>
      </c>
      <c r="B31" s="277" t="s">
        <v>48</v>
      </c>
      <c r="C31" s="277">
        <v>131.69999999999999</v>
      </c>
      <c r="D31" s="279">
        <v>131.33333333333334</v>
      </c>
      <c r="E31" s="279">
        <v>130.16666666666669</v>
      </c>
      <c r="F31" s="279">
        <v>128.63333333333335</v>
      </c>
      <c r="G31" s="279">
        <v>127.4666666666667</v>
      </c>
      <c r="H31" s="279">
        <v>132.86666666666667</v>
      </c>
      <c r="I31" s="279">
        <v>134.03333333333336</v>
      </c>
      <c r="J31" s="279">
        <v>135.56666666666666</v>
      </c>
      <c r="K31" s="277">
        <v>132.5</v>
      </c>
      <c r="L31" s="277">
        <v>129.80000000000001</v>
      </c>
      <c r="M31" s="277">
        <v>35.578960000000002</v>
      </c>
    </row>
    <row r="32" spans="1:13">
      <c r="A32" s="301">
        <v>23</v>
      </c>
      <c r="B32" s="277" t="s">
        <v>49</v>
      </c>
      <c r="C32" s="277">
        <v>75.349999999999994</v>
      </c>
      <c r="D32" s="279">
        <v>74.8</v>
      </c>
      <c r="E32" s="279">
        <v>74.05</v>
      </c>
      <c r="F32" s="279">
        <v>72.75</v>
      </c>
      <c r="G32" s="279">
        <v>72</v>
      </c>
      <c r="H32" s="279">
        <v>76.099999999999994</v>
      </c>
      <c r="I32" s="279">
        <v>76.849999999999994</v>
      </c>
      <c r="J32" s="279">
        <v>78.149999999999991</v>
      </c>
      <c r="K32" s="277">
        <v>75.55</v>
      </c>
      <c r="L32" s="277">
        <v>73.5</v>
      </c>
      <c r="M32" s="277">
        <v>181.12640999999999</v>
      </c>
    </row>
    <row r="33" spans="1:13">
      <c r="A33" s="301">
        <v>24</v>
      </c>
      <c r="B33" s="277" t="s">
        <v>51</v>
      </c>
      <c r="C33" s="277">
        <v>2118.5</v>
      </c>
      <c r="D33" s="279">
        <v>2105.8833333333332</v>
      </c>
      <c r="E33" s="279">
        <v>2079.9666666666662</v>
      </c>
      <c r="F33" s="279">
        <v>2041.4333333333329</v>
      </c>
      <c r="G33" s="279">
        <v>2015.516666666666</v>
      </c>
      <c r="H33" s="279">
        <v>2144.4166666666665</v>
      </c>
      <c r="I33" s="279">
        <v>2170.3333333333335</v>
      </c>
      <c r="J33" s="279">
        <v>2208.8666666666668</v>
      </c>
      <c r="K33" s="277">
        <v>2131.8000000000002</v>
      </c>
      <c r="L33" s="277">
        <v>2067.35</v>
      </c>
      <c r="M33" s="277">
        <v>23.777229999999999</v>
      </c>
    </row>
    <row r="34" spans="1:13">
      <c r="A34" s="301">
        <v>25</v>
      </c>
      <c r="B34" s="277" t="s">
        <v>226</v>
      </c>
      <c r="C34" s="277">
        <v>788.45</v>
      </c>
      <c r="D34" s="279">
        <v>780.11666666666667</v>
      </c>
      <c r="E34" s="279">
        <v>763.33333333333337</v>
      </c>
      <c r="F34" s="279">
        <v>738.2166666666667</v>
      </c>
      <c r="G34" s="279">
        <v>721.43333333333339</v>
      </c>
      <c r="H34" s="279">
        <v>805.23333333333335</v>
      </c>
      <c r="I34" s="279">
        <v>822.01666666666665</v>
      </c>
      <c r="J34" s="279">
        <v>847.13333333333333</v>
      </c>
      <c r="K34" s="277">
        <v>796.9</v>
      </c>
      <c r="L34" s="277">
        <v>755</v>
      </c>
      <c r="M34" s="277">
        <v>6.5546300000000004</v>
      </c>
    </row>
    <row r="35" spans="1:13">
      <c r="A35" s="301">
        <v>26</v>
      </c>
      <c r="B35" s="277" t="s">
        <v>53</v>
      </c>
      <c r="C35" s="277">
        <v>800.3</v>
      </c>
      <c r="D35" s="279">
        <v>802.80000000000007</v>
      </c>
      <c r="E35" s="279">
        <v>793.00000000000011</v>
      </c>
      <c r="F35" s="279">
        <v>785.7</v>
      </c>
      <c r="G35" s="279">
        <v>775.90000000000009</v>
      </c>
      <c r="H35" s="279">
        <v>810.10000000000014</v>
      </c>
      <c r="I35" s="279">
        <v>819.90000000000009</v>
      </c>
      <c r="J35" s="279">
        <v>827.20000000000016</v>
      </c>
      <c r="K35" s="277">
        <v>812.6</v>
      </c>
      <c r="L35" s="277">
        <v>795.5</v>
      </c>
      <c r="M35" s="277">
        <v>20.48537</v>
      </c>
    </row>
    <row r="36" spans="1:13">
      <c r="A36" s="301">
        <v>27</v>
      </c>
      <c r="B36" s="277" t="s">
        <v>55</v>
      </c>
      <c r="C36" s="277">
        <v>493.95</v>
      </c>
      <c r="D36" s="279">
        <v>492.56666666666661</v>
      </c>
      <c r="E36" s="279">
        <v>486.48333333333323</v>
      </c>
      <c r="F36" s="279">
        <v>479.01666666666665</v>
      </c>
      <c r="G36" s="279">
        <v>472.93333333333328</v>
      </c>
      <c r="H36" s="279">
        <v>500.03333333333319</v>
      </c>
      <c r="I36" s="279">
        <v>506.11666666666656</v>
      </c>
      <c r="J36" s="279">
        <v>513.58333333333314</v>
      </c>
      <c r="K36" s="277">
        <v>498.65</v>
      </c>
      <c r="L36" s="277">
        <v>485.1</v>
      </c>
      <c r="M36" s="277">
        <v>213.76085</v>
      </c>
    </row>
    <row r="37" spans="1:13">
      <c r="A37" s="301">
        <v>28</v>
      </c>
      <c r="B37" s="277" t="s">
        <v>56</v>
      </c>
      <c r="C37" s="277">
        <v>3004.2</v>
      </c>
      <c r="D37" s="279">
        <v>2993.25</v>
      </c>
      <c r="E37" s="279">
        <v>2967.95</v>
      </c>
      <c r="F37" s="279">
        <v>2931.7</v>
      </c>
      <c r="G37" s="279">
        <v>2906.3999999999996</v>
      </c>
      <c r="H37" s="279">
        <v>3029.5</v>
      </c>
      <c r="I37" s="279">
        <v>3054.8</v>
      </c>
      <c r="J37" s="279">
        <v>3091.05</v>
      </c>
      <c r="K37" s="277">
        <v>3018.55</v>
      </c>
      <c r="L37" s="277">
        <v>2957</v>
      </c>
      <c r="M37" s="277">
        <v>8.9977400000000003</v>
      </c>
    </row>
    <row r="38" spans="1:13">
      <c r="A38" s="301">
        <v>29</v>
      </c>
      <c r="B38" s="277" t="s">
        <v>58</v>
      </c>
      <c r="C38" s="277">
        <v>5951.85</v>
      </c>
      <c r="D38" s="279">
        <v>5962.7</v>
      </c>
      <c r="E38" s="279">
        <v>5900.4</v>
      </c>
      <c r="F38" s="279">
        <v>5848.95</v>
      </c>
      <c r="G38" s="279">
        <v>5786.65</v>
      </c>
      <c r="H38" s="279">
        <v>6014.15</v>
      </c>
      <c r="I38" s="279">
        <v>6076.4500000000007</v>
      </c>
      <c r="J38" s="279">
        <v>6127.9</v>
      </c>
      <c r="K38" s="277">
        <v>6025</v>
      </c>
      <c r="L38" s="277">
        <v>5911.25</v>
      </c>
      <c r="M38" s="277">
        <v>3.1112199999999999</v>
      </c>
    </row>
    <row r="39" spans="1:13">
      <c r="A39" s="301">
        <v>30</v>
      </c>
      <c r="B39" s="277" t="s">
        <v>232</v>
      </c>
      <c r="C39" s="277">
        <v>2350</v>
      </c>
      <c r="D39" s="279">
        <v>2355.7999999999997</v>
      </c>
      <c r="E39" s="279">
        <v>2335.1999999999994</v>
      </c>
      <c r="F39" s="279">
        <v>2320.3999999999996</v>
      </c>
      <c r="G39" s="279">
        <v>2299.7999999999993</v>
      </c>
      <c r="H39" s="279">
        <v>2370.5999999999995</v>
      </c>
      <c r="I39" s="279">
        <v>2391.1999999999998</v>
      </c>
      <c r="J39" s="279">
        <v>2405.9999999999995</v>
      </c>
      <c r="K39" s="277">
        <v>2376.4</v>
      </c>
      <c r="L39" s="277">
        <v>2341</v>
      </c>
      <c r="M39" s="277">
        <v>0.54247999999999996</v>
      </c>
    </row>
    <row r="40" spans="1:13">
      <c r="A40" s="301">
        <v>31</v>
      </c>
      <c r="B40" s="277" t="s">
        <v>59</v>
      </c>
      <c r="C40" s="277">
        <v>3262.15</v>
      </c>
      <c r="D40" s="279">
        <v>3259.4833333333336</v>
      </c>
      <c r="E40" s="279">
        <v>3229.4666666666672</v>
      </c>
      <c r="F40" s="279">
        <v>3196.7833333333338</v>
      </c>
      <c r="G40" s="279">
        <v>3166.7666666666673</v>
      </c>
      <c r="H40" s="279">
        <v>3292.166666666667</v>
      </c>
      <c r="I40" s="279">
        <v>3322.1833333333334</v>
      </c>
      <c r="J40" s="279">
        <v>3354.8666666666668</v>
      </c>
      <c r="K40" s="277">
        <v>3289.5</v>
      </c>
      <c r="L40" s="277">
        <v>3226.8</v>
      </c>
      <c r="M40" s="277">
        <v>32.524929999999998</v>
      </c>
    </row>
    <row r="41" spans="1:13">
      <c r="A41" s="301">
        <v>32</v>
      </c>
      <c r="B41" s="277" t="s">
        <v>60</v>
      </c>
      <c r="C41" s="277">
        <v>1381.8</v>
      </c>
      <c r="D41" s="279">
        <v>1389.95</v>
      </c>
      <c r="E41" s="279">
        <v>1361.9</v>
      </c>
      <c r="F41" s="279">
        <v>1342</v>
      </c>
      <c r="G41" s="279">
        <v>1313.95</v>
      </c>
      <c r="H41" s="279">
        <v>1409.8500000000001</v>
      </c>
      <c r="I41" s="279">
        <v>1437.8999999999999</v>
      </c>
      <c r="J41" s="279">
        <v>1457.8000000000002</v>
      </c>
      <c r="K41" s="277">
        <v>1418</v>
      </c>
      <c r="L41" s="277">
        <v>1370.05</v>
      </c>
      <c r="M41" s="277">
        <v>11.80602</v>
      </c>
    </row>
    <row r="42" spans="1:13">
      <c r="A42" s="301">
        <v>33</v>
      </c>
      <c r="B42" s="277" t="s">
        <v>233</v>
      </c>
      <c r="C42" s="277">
        <v>319.14999999999998</v>
      </c>
      <c r="D42" s="279">
        <v>317.76666666666665</v>
      </c>
      <c r="E42" s="279">
        <v>314.08333333333331</v>
      </c>
      <c r="F42" s="279">
        <v>309.01666666666665</v>
      </c>
      <c r="G42" s="279">
        <v>305.33333333333331</v>
      </c>
      <c r="H42" s="279">
        <v>322.83333333333331</v>
      </c>
      <c r="I42" s="279">
        <v>326.51666666666671</v>
      </c>
      <c r="J42" s="279">
        <v>331.58333333333331</v>
      </c>
      <c r="K42" s="277">
        <v>321.45</v>
      </c>
      <c r="L42" s="277">
        <v>312.7</v>
      </c>
      <c r="M42" s="277">
        <v>63.201799999999999</v>
      </c>
    </row>
    <row r="43" spans="1:13">
      <c r="A43" s="301">
        <v>34</v>
      </c>
      <c r="B43" s="277" t="s">
        <v>61</v>
      </c>
      <c r="C43" s="277">
        <v>41.85</v>
      </c>
      <c r="D43" s="279">
        <v>42.18333333333333</v>
      </c>
      <c r="E43" s="279">
        <v>41.11666666666666</v>
      </c>
      <c r="F43" s="279">
        <v>40.383333333333333</v>
      </c>
      <c r="G43" s="279">
        <v>39.316666666666663</v>
      </c>
      <c r="H43" s="279">
        <v>42.916666666666657</v>
      </c>
      <c r="I43" s="279">
        <v>43.983333333333334</v>
      </c>
      <c r="J43" s="279">
        <v>44.716666666666654</v>
      </c>
      <c r="K43" s="277">
        <v>43.25</v>
      </c>
      <c r="L43" s="277">
        <v>41.45</v>
      </c>
      <c r="M43" s="277">
        <v>380.22298999999998</v>
      </c>
    </row>
    <row r="44" spans="1:13">
      <c r="A44" s="301">
        <v>35</v>
      </c>
      <c r="B44" s="277" t="s">
        <v>62</v>
      </c>
      <c r="C44" s="277">
        <v>40.049999999999997</v>
      </c>
      <c r="D44" s="279">
        <v>40.15</v>
      </c>
      <c r="E44" s="279">
        <v>39.65</v>
      </c>
      <c r="F44" s="279">
        <v>39.25</v>
      </c>
      <c r="G44" s="279">
        <v>38.75</v>
      </c>
      <c r="H44" s="279">
        <v>40.549999999999997</v>
      </c>
      <c r="I44" s="279">
        <v>41.05</v>
      </c>
      <c r="J44" s="279">
        <v>41.449999999999996</v>
      </c>
      <c r="K44" s="277">
        <v>40.65</v>
      </c>
      <c r="L44" s="277">
        <v>39.75</v>
      </c>
      <c r="M44" s="277">
        <v>10.537100000000001</v>
      </c>
    </row>
    <row r="45" spans="1:13">
      <c r="A45" s="301">
        <v>36</v>
      </c>
      <c r="B45" s="277" t="s">
        <v>63</v>
      </c>
      <c r="C45" s="277">
        <v>1369.05</v>
      </c>
      <c r="D45" s="279">
        <v>1382.0166666666667</v>
      </c>
      <c r="E45" s="279">
        <v>1347.0833333333333</v>
      </c>
      <c r="F45" s="279">
        <v>1325.1166666666666</v>
      </c>
      <c r="G45" s="279">
        <v>1290.1833333333332</v>
      </c>
      <c r="H45" s="279">
        <v>1403.9833333333333</v>
      </c>
      <c r="I45" s="279">
        <v>1438.9166666666667</v>
      </c>
      <c r="J45" s="279">
        <v>1460.8833333333334</v>
      </c>
      <c r="K45" s="277">
        <v>1416.95</v>
      </c>
      <c r="L45" s="277">
        <v>1360.05</v>
      </c>
      <c r="M45" s="277">
        <v>16.54945</v>
      </c>
    </row>
    <row r="46" spans="1:13">
      <c r="A46" s="301">
        <v>37</v>
      </c>
      <c r="B46" s="277" t="s">
        <v>234</v>
      </c>
      <c r="C46" s="277">
        <v>1207.6500000000001</v>
      </c>
      <c r="D46" s="279">
        <v>1211.3500000000001</v>
      </c>
      <c r="E46" s="279">
        <v>1198.7000000000003</v>
      </c>
      <c r="F46" s="279">
        <v>1189.7500000000002</v>
      </c>
      <c r="G46" s="279">
        <v>1177.1000000000004</v>
      </c>
      <c r="H46" s="279">
        <v>1220.3000000000002</v>
      </c>
      <c r="I46" s="279">
        <v>1232.9500000000003</v>
      </c>
      <c r="J46" s="279">
        <v>1241.9000000000001</v>
      </c>
      <c r="K46" s="277">
        <v>1224</v>
      </c>
      <c r="L46" s="277">
        <v>1202.4000000000001</v>
      </c>
      <c r="M46" s="277">
        <v>0.56076999999999999</v>
      </c>
    </row>
    <row r="47" spans="1:13">
      <c r="A47" s="301">
        <v>38</v>
      </c>
      <c r="B47" s="277" t="s">
        <v>65</v>
      </c>
      <c r="C47" s="277">
        <v>89.95</v>
      </c>
      <c r="D47" s="279">
        <v>90.033333333333346</v>
      </c>
      <c r="E47" s="279">
        <v>88.966666666666697</v>
      </c>
      <c r="F47" s="279">
        <v>87.983333333333348</v>
      </c>
      <c r="G47" s="279">
        <v>86.9166666666667</v>
      </c>
      <c r="H47" s="279">
        <v>91.016666666666694</v>
      </c>
      <c r="I47" s="279">
        <v>92.083333333333329</v>
      </c>
      <c r="J47" s="279">
        <v>93.066666666666691</v>
      </c>
      <c r="K47" s="277">
        <v>91.1</v>
      </c>
      <c r="L47" s="277">
        <v>89.05</v>
      </c>
      <c r="M47" s="277">
        <v>48.954099999999997</v>
      </c>
    </row>
    <row r="48" spans="1:13">
      <c r="A48" s="301">
        <v>39</v>
      </c>
      <c r="B48" s="277" t="s">
        <v>66</v>
      </c>
      <c r="C48" s="277">
        <v>615.20000000000005</v>
      </c>
      <c r="D48" s="279">
        <v>613.7166666666667</v>
      </c>
      <c r="E48" s="279">
        <v>608.43333333333339</v>
      </c>
      <c r="F48" s="279">
        <v>601.66666666666674</v>
      </c>
      <c r="G48" s="279">
        <v>596.38333333333344</v>
      </c>
      <c r="H48" s="279">
        <v>620.48333333333335</v>
      </c>
      <c r="I48" s="279">
        <v>625.76666666666665</v>
      </c>
      <c r="J48" s="279">
        <v>632.5333333333333</v>
      </c>
      <c r="K48" s="277">
        <v>619</v>
      </c>
      <c r="L48" s="277">
        <v>606.95000000000005</v>
      </c>
      <c r="M48" s="277">
        <v>6.7709599999999996</v>
      </c>
    </row>
    <row r="49" spans="1:13">
      <c r="A49" s="301">
        <v>40</v>
      </c>
      <c r="B49" s="277" t="s">
        <v>67</v>
      </c>
      <c r="C49" s="277">
        <v>461.15</v>
      </c>
      <c r="D49" s="279">
        <v>456.4666666666667</v>
      </c>
      <c r="E49" s="279">
        <v>450.43333333333339</v>
      </c>
      <c r="F49" s="279">
        <v>439.7166666666667</v>
      </c>
      <c r="G49" s="279">
        <v>433.68333333333339</v>
      </c>
      <c r="H49" s="279">
        <v>467.18333333333339</v>
      </c>
      <c r="I49" s="279">
        <v>473.2166666666667</v>
      </c>
      <c r="J49" s="279">
        <v>483.93333333333339</v>
      </c>
      <c r="K49" s="277">
        <v>462.5</v>
      </c>
      <c r="L49" s="277">
        <v>445.75</v>
      </c>
      <c r="M49" s="277">
        <v>21.140720000000002</v>
      </c>
    </row>
    <row r="50" spans="1:13">
      <c r="A50" s="301">
        <v>41</v>
      </c>
      <c r="B50" s="277" t="s">
        <v>69</v>
      </c>
      <c r="C50" s="277">
        <v>405</v>
      </c>
      <c r="D50" s="279">
        <v>405.05</v>
      </c>
      <c r="E50" s="279">
        <v>396.90000000000003</v>
      </c>
      <c r="F50" s="279">
        <v>388.8</v>
      </c>
      <c r="G50" s="279">
        <v>380.65000000000003</v>
      </c>
      <c r="H50" s="279">
        <v>413.15000000000003</v>
      </c>
      <c r="I50" s="279">
        <v>421.3</v>
      </c>
      <c r="J50" s="279">
        <v>429.40000000000003</v>
      </c>
      <c r="K50" s="277">
        <v>413.2</v>
      </c>
      <c r="L50" s="277">
        <v>396.95</v>
      </c>
      <c r="M50" s="277">
        <v>259.09683000000001</v>
      </c>
    </row>
    <row r="51" spans="1:13">
      <c r="A51" s="301">
        <v>42</v>
      </c>
      <c r="B51" s="277" t="s">
        <v>70</v>
      </c>
      <c r="C51" s="277">
        <v>28.65</v>
      </c>
      <c r="D51" s="279">
        <v>28.7</v>
      </c>
      <c r="E51" s="279">
        <v>28.15</v>
      </c>
      <c r="F51" s="279">
        <v>27.65</v>
      </c>
      <c r="G51" s="279">
        <v>27.099999999999998</v>
      </c>
      <c r="H51" s="279">
        <v>29.2</v>
      </c>
      <c r="I51" s="279">
        <v>29.750000000000004</v>
      </c>
      <c r="J51" s="279">
        <v>30.25</v>
      </c>
      <c r="K51" s="277">
        <v>29.25</v>
      </c>
      <c r="L51" s="277">
        <v>28.2</v>
      </c>
      <c r="M51" s="277">
        <v>149.33913999999999</v>
      </c>
    </row>
    <row r="52" spans="1:13">
      <c r="A52" s="301">
        <v>43</v>
      </c>
      <c r="B52" s="277" t="s">
        <v>71</v>
      </c>
      <c r="C52" s="277">
        <v>439.8</v>
      </c>
      <c r="D52" s="279">
        <v>440.35000000000008</v>
      </c>
      <c r="E52" s="279">
        <v>436.55000000000018</v>
      </c>
      <c r="F52" s="279">
        <v>433.30000000000013</v>
      </c>
      <c r="G52" s="279">
        <v>429.50000000000023</v>
      </c>
      <c r="H52" s="279">
        <v>443.60000000000014</v>
      </c>
      <c r="I52" s="279">
        <v>447.4</v>
      </c>
      <c r="J52" s="279">
        <v>450.65000000000009</v>
      </c>
      <c r="K52" s="277">
        <v>444.15</v>
      </c>
      <c r="L52" s="277">
        <v>437.1</v>
      </c>
      <c r="M52" s="277">
        <v>23.25637</v>
      </c>
    </row>
    <row r="53" spans="1:13">
      <c r="A53" s="301">
        <v>44</v>
      </c>
      <c r="B53" s="277" t="s">
        <v>72</v>
      </c>
      <c r="C53" s="277">
        <v>11895.5</v>
      </c>
      <c r="D53" s="279">
        <v>11882.833333333334</v>
      </c>
      <c r="E53" s="279">
        <v>11767.666666666668</v>
      </c>
      <c r="F53" s="279">
        <v>11639.833333333334</v>
      </c>
      <c r="G53" s="279">
        <v>11524.666666666668</v>
      </c>
      <c r="H53" s="279">
        <v>12010.666666666668</v>
      </c>
      <c r="I53" s="279">
        <v>12125.833333333336</v>
      </c>
      <c r="J53" s="279">
        <v>12253.666666666668</v>
      </c>
      <c r="K53" s="277">
        <v>11998</v>
      </c>
      <c r="L53" s="277">
        <v>11755</v>
      </c>
      <c r="M53" s="277">
        <v>0.28572999999999998</v>
      </c>
    </row>
    <row r="54" spans="1:13">
      <c r="A54" s="301">
        <v>45</v>
      </c>
      <c r="B54" s="277" t="s">
        <v>74</v>
      </c>
      <c r="C54" s="277">
        <v>343.35</v>
      </c>
      <c r="D54" s="279">
        <v>344.91666666666669</v>
      </c>
      <c r="E54" s="279">
        <v>340.08333333333337</v>
      </c>
      <c r="F54" s="279">
        <v>336.81666666666666</v>
      </c>
      <c r="G54" s="279">
        <v>331.98333333333335</v>
      </c>
      <c r="H54" s="279">
        <v>348.18333333333339</v>
      </c>
      <c r="I54" s="279">
        <v>353.01666666666677</v>
      </c>
      <c r="J54" s="279">
        <v>356.28333333333342</v>
      </c>
      <c r="K54" s="277">
        <v>349.75</v>
      </c>
      <c r="L54" s="277">
        <v>341.65</v>
      </c>
      <c r="M54" s="277">
        <v>52.431280000000001</v>
      </c>
    </row>
    <row r="55" spans="1:13">
      <c r="A55" s="301">
        <v>46</v>
      </c>
      <c r="B55" s="277" t="s">
        <v>75</v>
      </c>
      <c r="C55" s="277">
        <v>3553.15</v>
      </c>
      <c r="D55" s="279">
        <v>3596.75</v>
      </c>
      <c r="E55" s="279">
        <v>3499.5</v>
      </c>
      <c r="F55" s="279">
        <v>3445.85</v>
      </c>
      <c r="G55" s="279">
        <v>3348.6</v>
      </c>
      <c r="H55" s="279">
        <v>3650.4</v>
      </c>
      <c r="I55" s="279">
        <v>3747.65</v>
      </c>
      <c r="J55" s="279">
        <v>3801.3</v>
      </c>
      <c r="K55" s="277">
        <v>3694</v>
      </c>
      <c r="L55" s="277">
        <v>3543.1</v>
      </c>
      <c r="M55" s="277">
        <v>31.874770000000002</v>
      </c>
    </row>
    <row r="56" spans="1:13">
      <c r="A56" s="301">
        <v>47</v>
      </c>
      <c r="B56" s="277" t="s">
        <v>76</v>
      </c>
      <c r="C56" s="277">
        <v>428.2</v>
      </c>
      <c r="D56" s="279">
        <v>425.5</v>
      </c>
      <c r="E56" s="279">
        <v>420.05</v>
      </c>
      <c r="F56" s="279">
        <v>411.90000000000003</v>
      </c>
      <c r="G56" s="279">
        <v>406.45000000000005</v>
      </c>
      <c r="H56" s="279">
        <v>433.65</v>
      </c>
      <c r="I56" s="279">
        <v>439.1</v>
      </c>
      <c r="J56" s="279">
        <v>447.24999999999994</v>
      </c>
      <c r="K56" s="277">
        <v>430.95</v>
      </c>
      <c r="L56" s="277">
        <v>417.35</v>
      </c>
      <c r="M56" s="277">
        <v>45.44341</v>
      </c>
    </row>
    <row r="57" spans="1:13">
      <c r="A57" s="301">
        <v>48</v>
      </c>
      <c r="B57" s="277" t="s">
        <v>77</v>
      </c>
      <c r="C57" s="277">
        <v>88.75</v>
      </c>
      <c r="D57" s="279">
        <v>88.7</v>
      </c>
      <c r="E57" s="279">
        <v>88.100000000000009</v>
      </c>
      <c r="F57" s="279">
        <v>87.45</v>
      </c>
      <c r="G57" s="279">
        <v>86.850000000000009</v>
      </c>
      <c r="H57" s="279">
        <v>89.350000000000009</v>
      </c>
      <c r="I57" s="279">
        <v>89.95</v>
      </c>
      <c r="J57" s="279">
        <v>90.600000000000009</v>
      </c>
      <c r="K57" s="277">
        <v>89.3</v>
      </c>
      <c r="L57" s="277">
        <v>88.05</v>
      </c>
      <c r="M57" s="277">
        <v>28.59477</v>
      </c>
    </row>
    <row r="58" spans="1:13">
      <c r="A58" s="301">
        <v>49</v>
      </c>
      <c r="B58" s="277" t="s">
        <v>78</v>
      </c>
      <c r="C58" s="277">
        <v>111.6</v>
      </c>
      <c r="D58" s="279">
        <v>111.60000000000001</v>
      </c>
      <c r="E58" s="279">
        <v>110.70000000000002</v>
      </c>
      <c r="F58" s="279">
        <v>109.80000000000001</v>
      </c>
      <c r="G58" s="279">
        <v>108.90000000000002</v>
      </c>
      <c r="H58" s="279">
        <v>112.50000000000001</v>
      </c>
      <c r="I58" s="279">
        <v>113.40000000000002</v>
      </c>
      <c r="J58" s="279">
        <v>114.30000000000001</v>
      </c>
      <c r="K58" s="277">
        <v>112.5</v>
      </c>
      <c r="L58" s="277">
        <v>110.7</v>
      </c>
      <c r="M58" s="277">
        <v>9.7287700000000008</v>
      </c>
    </row>
    <row r="59" spans="1:13">
      <c r="A59" s="301">
        <v>50</v>
      </c>
      <c r="B59" s="277" t="s">
        <v>81</v>
      </c>
      <c r="C59" s="277">
        <v>575.15</v>
      </c>
      <c r="D59" s="279">
        <v>573.85</v>
      </c>
      <c r="E59" s="279">
        <v>569.70000000000005</v>
      </c>
      <c r="F59" s="279">
        <v>564.25</v>
      </c>
      <c r="G59" s="279">
        <v>560.1</v>
      </c>
      <c r="H59" s="279">
        <v>579.30000000000007</v>
      </c>
      <c r="I59" s="279">
        <v>583.44999999999993</v>
      </c>
      <c r="J59" s="279">
        <v>588.90000000000009</v>
      </c>
      <c r="K59" s="277">
        <v>578</v>
      </c>
      <c r="L59" s="277">
        <v>568.4</v>
      </c>
      <c r="M59" s="277">
        <v>0.79452</v>
      </c>
    </row>
    <row r="60" spans="1:13">
      <c r="A60" s="301">
        <v>51</v>
      </c>
      <c r="B60" s="277" t="s">
        <v>82</v>
      </c>
      <c r="C60" s="277">
        <v>240.2</v>
      </c>
      <c r="D60" s="279">
        <v>239.76666666666665</v>
      </c>
      <c r="E60" s="279">
        <v>237.23333333333329</v>
      </c>
      <c r="F60" s="279">
        <v>234.26666666666665</v>
      </c>
      <c r="G60" s="279">
        <v>231.73333333333329</v>
      </c>
      <c r="H60" s="279">
        <v>242.73333333333329</v>
      </c>
      <c r="I60" s="279">
        <v>245.26666666666665</v>
      </c>
      <c r="J60" s="279">
        <v>248.23333333333329</v>
      </c>
      <c r="K60" s="277">
        <v>242.3</v>
      </c>
      <c r="L60" s="277">
        <v>236.8</v>
      </c>
      <c r="M60" s="277">
        <v>35.804679999999998</v>
      </c>
    </row>
    <row r="61" spans="1:13">
      <c r="A61" s="301">
        <v>52</v>
      </c>
      <c r="B61" s="277" t="s">
        <v>83</v>
      </c>
      <c r="C61" s="277">
        <v>764.3</v>
      </c>
      <c r="D61" s="279">
        <v>765.1</v>
      </c>
      <c r="E61" s="279">
        <v>755.5</v>
      </c>
      <c r="F61" s="279">
        <v>746.69999999999993</v>
      </c>
      <c r="G61" s="279">
        <v>737.09999999999991</v>
      </c>
      <c r="H61" s="279">
        <v>773.90000000000009</v>
      </c>
      <c r="I61" s="279">
        <v>783.50000000000023</v>
      </c>
      <c r="J61" s="279">
        <v>792.30000000000018</v>
      </c>
      <c r="K61" s="277">
        <v>774.7</v>
      </c>
      <c r="L61" s="277">
        <v>756.3</v>
      </c>
      <c r="M61" s="277">
        <v>60.29721</v>
      </c>
    </row>
    <row r="62" spans="1:13">
      <c r="A62" s="301">
        <v>53</v>
      </c>
      <c r="B62" s="277" t="s">
        <v>84</v>
      </c>
      <c r="C62" s="277">
        <v>113.65</v>
      </c>
      <c r="D62" s="279">
        <v>114.3</v>
      </c>
      <c r="E62" s="279">
        <v>112.44999999999999</v>
      </c>
      <c r="F62" s="279">
        <v>111.24999999999999</v>
      </c>
      <c r="G62" s="279">
        <v>109.39999999999998</v>
      </c>
      <c r="H62" s="279">
        <v>115.5</v>
      </c>
      <c r="I62" s="279">
        <v>117.35</v>
      </c>
      <c r="J62" s="279">
        <v>118.55000000000001</v>
      </c>
      <c r="K62" s="277">
        <v>116.15</v>
      </c>
      <c r="L62" s="277">
        <v>113.1</v>
      </c>
      <c r="M62" s="277">
        <v>165.54187999999999</v>
      </c>
    </row>
    <row r="63" spans="1:13">
      <c r="A63" s="301">
        <v>54</v>
      </c>
      <c r="B63" s="277" t="s">
        <v>3634</v>
      </c>
      <c r="C63" s="277">
        <v>2576</v>
      </c>
      <c r="D63" s="279">
        <v>2578.35</v>
      </c>
      <c r="E63" s="279">
        <v>2520.7999999999997</v>
      </c>
      <c r="F63" s="279">
        <v>2465.6</v>
      </c>
      <c r="G63" s="279">
        <v>2408.0499999999997</v>
      </c>
      <c r="H63" s="279">
        <v>2633.5499999999997</v>
      </c>
      <c r="I63" s="279">
        <v>2691.1</v>
      </c>
      <c r="J63" s="279">
        <v>2746.2999999999997</v>
      </c>
      <c r="K63" s="277">
        <v>2635.9</v>
      </c>
      <c r="L63" s="277">
        <v>2523.15</v>
      </c>
      <c r="M63" s="277">
        <v>8.1072900000000008</v>
      </c>
    </row>
    <row r="64" spans="1:13">
      <c r="A64" s="301">
        <v>55</v>
      </c>
      <c r="B64" s="277" t="s">
        <v>85</v>
      </c>
      <c r="C64" s="277">
        <v>1461.05</v>
      </c>
      <c r="D64" s="279">
        <v>1468.2166666666665</v>
      </c>
      <c r="E64" s="279">
        <v>1447.4833333333329</v>
      </c>
      <c r="F64" s="279">
        <v>1433.9166666666665</v>
      </c>
      <c r="G64" s="279">
        <v>1413.1833333333329</v>
      </c>
      <c r="H64" s="279">
        <v>1481.7833333333328</v>
      </c>
      <c r="I64" s="279">
        <v>1502.5166666666664</v>
      </c>
      <c r="J64" s="279">
        <v>1516.0833333333328</v>
      </c>
      <c r="K64" s="277">
        <v>1488.95</v>
      </c>
      <c r="L64" s="277">
        <v>1454.65</v>
      </c>
      <c r="M64" s="277">
        <v>10.54302</v>
      </c>
    </row>
    <row r="65" spans="1:13">
      <c r="A65" s="301">
        <v>56</v>
      </c>
      <c r="B65" s="277" t="s">
        <v>86</v>
      </c>
      <c r="C65" s="277">
        <v>383.45</v>
      </c>
      <c r="D65" s="279">
        <v>382.98333333333335</v>
      </c>
      <c r="E65" s="279">
        <v>378.7166666666667</v>
      </c>
      <c r="F65" s="279">
        <v>373.98333333333335</v>
      </c>
      <c r="G65" s="279">
        <v>369.7166666666667</v>
      </c>
      <c r="H65" s="279">
        <v>387.7166666666667</v>
      </c>
      <c r="I65" s="279">
        <v>391.98333333333335</v>
      </c>
      <c r="J65" s="279">
        <v>396.7166666666667</v>
      </c>
      <c r="K65" s="277">
        <v>387.25</v>
      </c>
      <c r="L65" s="277">
        <v>378.25</v>
      </c>
      <c r="M65" s="277">
        <v>13.23005</v>
      </c>
    </row>
    <row r="66" spans="1:13">
      <c r="A66" s="301">
        <v>57</v>
      </c>
      <c r="B66" s="277" t="s">
        <v>236</v>
      </c>
      <c r="C66" s="277">
        <v>694.9</v>
      </c>
      <c r="D66" s="279">
        <v>697.4666666666667</v>
      </c>
      <c r="E66" s="279">
        <v>688.43333333333339</v>
      </c>
      <c r="F66" s="279">
        <v>681.9666666666667</v>
      </c>
      <c r="G66" s="279">
        <v>672.93333333333339</v>
      </c>
      <c r="H66" s="279">
        <v>703.93333333333339</v>
      </c>
      <c r="I66" s="279">
        <v>712.9666666666667</v>
      </c>
      <c r="J66" s="279">
        <v>719.43333333333339</v>
      </c>
      <c r="K66" s="277">
        <v>706.5</v>
      </c>
      <c r="L66" s="277">
        <v>691</v>
      </c>
      <c r="M66" s="277">
        <v>7.8808699999999998</v>
      </c>
    </row>
    <row r="67" spans="1:13">
      <c r="A67" s="301">
        <v>58</v>
      </c>
      <c r="B67" s="277" t="s">
        <v>237</v>
      </c>
      <c r="C67" s="277">
        <v>288.89999999999998</v>
      </c>
      <c r="D67" s="279">
        <v>285.93333333333334</v>
      </c>
      <c r="E67" s="279">
        <v>281.9666666666667</v>
      </c>
      <c r="F67" s="279">
        <v>275.03333333333336</v>
      </c>
      <c r="G67" s="279">
        <v>271.06666666666672</v>
      </c>
      <c r="H67" s="279">
        <v>292.86666666666667</v>
      </c>
      <c r="I67" s="279">
        <v>296.83333333333326</v>
      </c>
      <c r="J67" s="279">
        <v>303.76666666666665</v>
      </c>
      <c r="K67" s="277">
        <v>289.89999999999998</v>
      </c>
      <c r="L67" s="277">
        <v>279</v>
      </c>
      <c r="M67" s="277">
        <v>10.81906</v>
      </c>
    </row>
    <row r="68" spans="1:13">
      <c r="A68" s="301">
        <v>59</v>
      </c>
      <c r="B68" s="277" t="s">
        <v>235</v>
      </c>
      <c r="C68" s="277">
        <v>149.55000000000001</v>
      </c>
      <c r="D68" s="279">
        <v>148.1</v>
      </c>
      <c r="E68" s="279">
        <v>145.75</v>
      </c>
      <c r="F68" s="279">
        <v>141.95000000000002</v>
      </c>
      <c r="G68" s="279">
        <v>139.60000000000002</v>
      </c>
      <c r="H68" s="279">
        <v>151.89999999999998</v>
      </c>
      <c r="I68" s="279">
        <v>154.24999999999994</v>
      </c>
      <c r="J68" s="279">
        <v>158.04999999999995</v>
      </c>
      <c r="K68" s="277">
        <v>150.44999999999999</v>
      </c>
      <c r="L68" s="277">
        <v>144.30000000000001</v>
      </c>
      <c r="M68" s="277">
        <v>27.925409999999999</v>
      </c>
    </row>
    <row r="69" spans="1:13">
      <c r="A69" s="301">
        <v>60</v>
      </c>
      <c r="B69" s="277" t="s">
        <v>87</v>
      </c>
      <c r="C69" s="277">
        <v>464.2</v>
      </c>
      <c r="D69" s="279">
        <v>465.7166666666667</v>
      </c>
      <c r="E69" s="279">
        <v>459.13333333333338</v>
      </c>
      <c r="F69" s="279">
        <v>454.06666666666666</v>
      </c>
      <c r="G69" s="279">
        <v>447.48333333333335</v>
      </c>
      <c r="H69" s="279">
        <v>470.78333333333342</v>
      </c>
      <c r="I69" s="279">
        <v>477.36666666666667</v>
      </c>
      <c r="J69" s="279">
        <v>482.43333333333345</v>
      </c>
      <c r="K69" s="277">
        <v>472.3</v>
      </c>
      <c r="L69" s="277">
        <v>460.65</v>
      </c>
      <c r="M69" s="277">
        <v>6.2332700000000001</v>
      </c>
    </row>
    <row r="70" spans="1:13">
      <c r="A70" s="301">
        <v>61</v>
      </c>
      <c r="B70" s="277" t="s">
        <v>88</v>
      </c>
      <c r="C70" s="277">
        <v>528.04999999999995</v>
      </c>
      <c r="D70" s="279">
        <v>525.58333333333337</v>
      </c>
      <c r="E70" s="279">
        <v>521.2166666666667</v>
      </c>
      <c r="F70" s="279">
        <v>514.38333333333333</v>
      </c>
      <c r="G70" s="279">
        <v>510.01666666666665</v>
      </c>
      <c r="H70" s="279">
        <v>532.41666666666674</v>
      </c>
      <c r="I70" s="279">
        <v>536.7833333333333</v>
      </c>
      <c r="J70" s="279">
        <v>543.61666666666679</v>
      </c>
      <c r="K70" s="277">
        <v>529.95000000000005</v>
      </c>
      <c r="L70" s="277">
        <v>518.75</v>
      </c>
      <c r="M70" s="277">
        <v>50.66348</v>
      </c>
    </row>
    <row r="71" spans="1:13">
      <c r="A71" s="301">
        <v>62</v>
      </c>
      <c r="B71" s="277" t="s">
        <v>238</v>
      </c>
      <c r="C71" s="277">
        <v>814.85</v>
      </c>
      <c r="D71" s="279">
        <v>818.6</v>
      </c>
      <c r="E71" s="279">
        <v>801.5</v>
      </c>
      <c r="F71" s="279">
        <v>788.15</v>
      </c>
      <c r="G71" s="279">
        <v>771.05</v>
      </c>
      <c r="H71" s="279">
        <v>831.95</v>
      </c>
      <c r="I71" s="279">
        <v>849.05000000000018</v>
      </c>
      <c r="J71" s="279">
        <v>862.40000000000009</v>
      </c>
      <c r="K71" s="277">
        <v>835.7</v>
      </c>
      <c r="L71" s="277">
        <v>805.25</v>
      </c>
      <c r="M71" s="277">
        <v>3.5328499999999998</v>
      </c>
    </row>
    <row r="72" spans="1:13">
      <c r="A72" s="301">
        <v>63</v>
      </c>
      <c r="B72" s="277" t="s">
        <v>91</v>
      </c>
      <c r="C72" s="277">
        <v>3085.75</v>
      </c>
      <c r="D72" s="279">
        <v>3095.1666666666665</v>
      </c>
      <c r="E72" s="279">
        <v>3061.583333333333</v>
      </c>
      <c r="F72" s="279">
        <v>3037.4166666666665</v>
      </c>
      <c r="G72" s="279">
        <v>3003.833333333333</v>
      </c>
      <c r="H72" s="279">
        <v>3119.333333333333</v>
      </c>
      <c r="I72" s="279">
        <v>3152.9166666666661</v>
      </c>
      <c r="J72" s="279">
        <v>3177.083333333333</v>
      </c>
      <c r="K72" s="277">
        <v>3128.75</v>
      </c>
      <c r="L72" s="277">
        <v>3071</v>
      </c>
      <c r="M72" s="277">
        <v>13.48612</v>
      </c>
    </row>
    <row r="73" spans="1:13">
      <c r="A73" s="301">
        <v>64</v>
      </c>
      <c r="B73" s="277" t="s">
        <v>93</v>
      </c>
      <c r="C73" s="277">
        <v>167.45</v>
      </c>
      <c r="D73" s="279">
        <v>166.63333333333333</v>
      </c>
      <c r="E73" s="279">
        <v>164.06666666666666</v>
      </c>
      <c r="F73" s="279">
        <v>160.68333333333334</v>
      </c>
      <c r="G73" s="279">
        <v>158.11666666666667</v>
      </c>
      <c r="H73" s="279">
        <v>170.01666666666665</v>
      </c>
      <c r="I73" s="279">
        <v>172.58333333333331</v>
      </c>
      <c r="J73" s="279">
        <v>175.96666666666664</v>
      </c>
      <c r="K73" s="277">
        <v>169.2</v>
      </c>
      <c r="L73" s="277">
        <v>163.25</v>
      </c>
      <c r="M73" s="277">
        <v>157.71593999999999</v>
      </c>
    </row>
    <row r="74" spans="1:13">
      <c r="A74" s="301">
        <v>65</v>
      </c>
      <c r="B74" s="277" t="s">
        <v>231</v>
      </c>
      <c r="C74" s="277">
        <v>2143.0500000000002</v>
      </c>
      <c r="D74" s="279">
        <v>2123.0166666666669</v>
      </c>
      <c r="E74" s="279">
        <v>2076.0333333333338</v>
      </c>
      <c r="F74" s="279">
        <v>2009.0166666666669</v>
      </c>
      <c r="G74" s="279">
        <v>1962.0333333333338</v>
      </c>
      <c r="H74" s="279">
        <v>2190.0333333333338</v>
      </c>
      <c r="I74" s="279">
        <v>2237.0166666666664</v>
      </c>
      <c r="J74" s="279">
        <v>2304.0333333333338</v>
      </c>
      <c r="K74" s="277">
        <v>2170</v>
      </c>
      <c r="L74" s="277">
        <v>2056</v>
      </c>
      <c r="M74" s="277">
        <v>15.553610000000001</v>
      </c>
    </row>
    <row r="75" spans="1:13">
      <c r="A75" s="301">
        <v>66</v>
      </c>
      <c r="B75" s="277" t="s">
        <v>94</v>
      </c>
      <c r="C75" s="277">
        <v>5071.1499999999996</v>
      </c>
      <c r="D75" s="279">
        <v>5070.7</v>
      </c>
      <c r="E75" s="279">
        <v>5031.3999999999996</v>
      </c>
      <c r="F75" s="279">
        <v>4991.6499999999996</v>
      </c>
      <c r="G75" s="279">
        <v>4952.3499999999995</v>
      </c>
      <c r="H75" s="279">
        <v>5110.45</v>
      </c>
      <c r="I75" s="279">
        <v>5149.7500000000009</v>
      </c>
      <c r="J75" s="279">
        <v>5189.5</v>
      </c>
      <c r="K75" s="277">
        <v>5110</v>
      </c>
      <c r="L75" s="277">
        <v>5030.95</v>
      </c>
      <c r="M75" s="277">
        <v>13.802899999999999</v>
      </c>
    </row>
    <row r="76" spans="1:13">
      <c r="A76" s="301">
        <v>67</v>
      </c>
      <c r="B76" s="277" t="s">
        <v>239</v>
      </c>
      <c r="C76" s="277">
        <v>56.95</v>
      </c>
      <c r="D76" s="279">
        <v>56.866666666666674</v>
      </c>
      <c r="E76" s="279">
        <v>56.033333333333346</v>
      </c>
      <c r="F76" s="279">
        <v>55.116666666666674</v>
      </c>
      <c r="G76" s="279">
        <v>54.283333333333346</v>
      </c>
      <c r="H76" s="279">
        <v>57.783333333333346</v>
      </c>
      <c r="I76" s="279">
        <v>58.616666666666674</v>
      </c>
      <c r="J76" s="279">
        <v>59.533333333333346</v>
      </c>
      <c r="K76" s="277">
        <v>57.7</v>
      </c>
      <c r="L76" s="277">
        <v>55.95</v>
      </c>
      <c r="M76" s="277">
        <v>6.87493</v>
      </c>
    </row>
    <row r="77" spans="1:13">
      <c r="A77" s="301">
        <v>68</v>
      </c>
      <c r="B77" s="277" t="s">
        <v>95</v>
      </c>
      <c r="C77" s="277">
        <v>2194.4499999999998</v>
      </c>
      <c r="D77" s="279">
        <v>2206.4833333333331</v>
      </c>
      <c r="E77" s="279">
        <v>2177.9666666666662</v>
      </c>
      <c r="F77" s="279">
        <v>2161.4833333333331</v>
      </c>
      <c r="G77" s="279">
        <v>2132.9666666666662</v>
      </c>
      <c r="H77" s="279">
        <v>2222.9666666666662</v>
      </c>
      <c r="I77" s="279">
        <v>2251.4833333333336</v>
      </c>
      <c r="J77" s="279">
        <v>2267.9666666666662</v>
      </c>
      <c r="K77" s="277">
        <v>2235</v>
      </c>
      <c r="L77" s="277">
        <v>2190</v>
      </c>
      <c r="M77" s="277">
        <v>9.7623099999999994</v>
      </c>
    </row>
    <row r="78" spans="1:13">
      <c r="A78" s="301">
        <v>69</v>
      </c>
      <c r="B78" s="277" t="s">
        <v>240</v>
      </c>
      <c r="C78" s="277">
        <v>363.4</v>
      </c>
      <c r="D78" s="279">
        <v>362.48333333333335</v>
      </c>
      <c r="E78" s="279">
        <v>356.61666666666667</v>
      </c>
      <c r="F78" s="279">
        <v>349.83333333333331</v>
      </c>
      <c r="G78" s="279">
        <v>343.96666666666664</v>
      </c>
      <c r="H78" s="279">
        <v>369.26666666666671</v>
      </c>
      <c r="I78" s="279">
        <v>375.13333333333338</v>
      </c>
      <c r="J78" s="279">
        <v>381.91666666666674</v>
      </c>
      <c r="K78" s="277">
        <v>368.35</v>
      </c>
      <c r="L78" s="277">
        <v>355.7</v>
      </c>
      <c r="M78" s="277">
        <v>5.8047300000000002</v>
      </c>
    </row>
    <row r="79" spans="1:13">
      <c r="A79" s="301">
        <v>70</v>
      </c>
      <c r="B79" s="277" t="s">
        <v>241</v>
      </c>
      <c r="C79" s="277">
        <v>1072.2</v>
      </c>
      <c r="D79" s="279">
        <v>1069.9833333333333</v>
      </c>
      <c r="E79" s="279">
        <v>1060.2166666666667</v>
      </c>
      <c r="F79" s="279">
        <v>1048.2333333333333</v>
      </c>
      <c r="G79" s="279">
        <v>1038.4666666666667</v>
      </c>
      <c r="H79" s="279">
        <v>1081.9666666666667</v>
      </c>
      <c r="I79" s="279">
        <v>1091.7333333333336</v>
      </c>
      <c r="J79" s="279">
        <v>1103.7166666666667</v>
      </c>
      <c r="K79" s="277">
        <v>1079.75</v>
      </c>
      <c r="L79" s="277">
        <v>1058</v>
      </c>
      <c r="M79" s="277">
        <v>0.55759999999999998</v>
      </c>
    </row>
    <row r="80" spans="1:13">
      <c r="A80" s="301">
        <v>71</v>
      </c>
      <c r="B80" s="277" t="s">
        <v>97</v>
      </c>
      <c r="C80" s="277">
        <v>1196.45</v>
      </c>
      <c r="D80" s="279">
        <v>1191.2166666666669</v>
      </c>
      <c r="E80" s="279">
        <v>1178.0333333333338</v>
      </c>
      <c r="F80" s="279">
        <v>1159.6166666666668</v>
      </c>
      <c r="G80" s="279">
        <v>1146.4333333333336</v>
      </c>
      <c r="H80" s="279">
        <v>1209.6333333333339</v>
      </c>
      <c r="I80" s="279">
        <v>1222.8166666666668</v>
      </c>
      <c r="J80" s="279">
        <v>1241.233333333334</v>
      </c>
      <c r="K80" s="277">
        <v>1204.4000000000001</v>
      </c>
      <c r="L80" s="277">
        <v>1172.8</v>
      </c>
      <c r="M80" s="277">
        <v>13.207090000000001</v>
      </c>
    </row>
    <row r="81" spans="1:13">
      <c r="A81" s="301">
        <v>72</v>
      </c>
      <c r="B81" s="277" t="s">
        <v>98</v>
      </c>
      <c r="C81" s="277">
        <v>158.4</v>
      </c>
      <c r="D81" s="279">
        <v>159.5</v>
      </c>
      <c r="E81" s="279">
        <v>156.9</v>
      </c>
      <c r="F81" s="279">
        <v>155.4</v>
      </c>
      <c r="G81" s="279">
        <v>152.80000000000001</v>
      </c>
      <c r="H81" s="279">
        <v>161</v>
      </c>
      <c r="I81" s="279">
        <v>163.60000000000002</v>
      </c>
      <c r="J81" s="279">
        <v>165.1</v>
      </c>
      <c r="K81" s="277">
        <v>162.1</v>
      </c>
      <c r="L81" s="277">
        <v>158</v>
      </c>
      <c r="M81" s="277">
        <v>21.456779999999998</v>
      </c>
    </row>
    <row r="82" spans="1:13">
      <c r="A82" s="301">
        <v>73</v>
      </c>
      <c r="B82" s="277" t="s">
        <v>99</v>
      </c>
      <c r="C82" s="277">
        <v>56.85</v>
      </c>
      <c r="D82" s="279">
        <v>56.366666666666674</v>
      </c>
      <c r="E82" s="279">
        <v>55.533333333333346</v>
      </c>
      <c r="F82" s="279">
        <v>54.216666666666669</v>
      </c>
      <c r="G82" s="279">
        <v>53.38333333333334</v>
      </c>
      <c r="H82" s="279">
        <v>57.683333333333351</v>
      </c>
      <c r="I82" s="279">
        <v>58.51666666666668</v>
      </c>
      <c r="J82" s="279">
        <v>59.833333333333357</v>
      </c>
      <c r="K82" s="277">
        <v>57.2</v>
      </c>
      <c r="L82" s="277">
        <v>55.05</v>
      </c>
      <c r="M82" s="277">
        <v>460.62103999999999</v>
      </c>
    </row>
    <row r="83" spans="1:13">
      <c r="A83" s="301">
        <v>74</v>
      </c>
      <c r="B83" s="277" t="s">
        <v>370</v>
      </c>
      <c r="C83" s="277">
        <v>125.45</v>
      </c>
      <c r="D83" s="279">
        <v>125.95</v>
      </c>
      <c r="E83" s="279">
        <v>124.65</v>
      </c>
      <c r="F83" s="279">
        <v>123.85000000000001</v>
      </c>
      <c r="G83" s="279">
        <v>122.55000000000001</v>
      </c>
      <c r="H83" s="279">
        <v>126.75</v>
      </c>
      <c r="I83" s="279">
        <v>128.04999999999998</v>
      </c>
      <c r="J83" s="279">
        <v>128.85</v>
      </c>
      <c r="K83" s="277">
        <v>127.25</v>
      </c>
      <c r="L83" s="277">
        <v>125.15</v>
      </c>
      <c r="M83" s="277">
        <v>7.0407400000000004</v>
      </c>
    </row>
    <row r="84" spans="1:13">
      <c r="A84" s="301">
        <v>75</v>
      </c>
      <c r="B84" s="277" t="s">
        <v>244</v>
      </c>
      <c r="C84" s="277">
        <v>72.400000000000006</v>
      </c>
      <c r="D84" s="279">
        <v>72.100000000000009</v>
      </c>
      <c r="E84" s="279">
        <v>69.800000000000011</v>
      </c>
      <c r="F84" s="279">
        <v>67.2</v>
      </c>
      <c r="G84" s="279">
        <v>64.900000000000006</v>
      </c>
      <c r="H84" s="279">
        <v>74.700000000000017</v>
      </c>
      <c r="I84" s="279">
        <v>77</v>
      </c>
      <c r="J84" s="279">
        <v>79.600000000000023</v>
      </c>
      <c r="K84" s="277">
        <v>74.400000000000006</v>
      </c>
      <c r="L84" s="277">
        <v>69.5</v>
      </c>
      <c r="M84" s="277">
        <v>35.8797</v>
      </c>
    </row>
    <row r="85" spans="1:13">
      <c r="A85" s="301">
        <v>76</v>
      </c>
      <c r="B85" s="277" t="s">
        <v>100</v>
      </c>
      <c r="C85" s="277">
        <v>85.7</v>
      </c>
      <c r="D85" s="279">
        <v>86.033333333333346</v>
      </c>
      <c r="E85" s="279">
        <v>84.666666666666686</v>
      </c>
      <c r="F85" s="279">
        <v>83.63333333333334</v>
      </c>
      <c r="G85" s="279">
        <v>82.26666666666668</v>
      </c>
      <c r="H85" s="279">
        <v>87.066666666666691</v>
      </c>
      <c r="I85" s="279">
        <v>88.433333333333337</v>
      </c>
      <c r="J85" s="279">
        <v>89.466666666666697</v>
      </c>
      <c r="K85" s="277">
        <v>87.4</v>
      </c>
      <c r="L85" s="277">
        <v>85</v>
      </c>
      <c r="M85" s="277">
        <v>108.04676000000001</v>
      </c>
    </row>
    <row r="86" spans="1:13">
      <c r="A86" s="301">
        <v>77</v>
      </c>
      <c r="B86" s="277" t="s">
        <v>245</v>
      </c>
      <c r="C86" s="277">
        <v>123.4</v>
      </c>
      <c r="D86" s="279">
        <v>124.76666666666667</v>
      </c>
      <c r="E86" s="279">
        <v>121.63333333333333</v>
      </c>
      <c r="F86" s="279">
        <v>119.86666666666666</v>
      </c>
      <c r="G86" s="279">
        <v>116.73333333333332</v>
      </c>
      <c r="H86" s="279">
        <v>126.53333333333333</v>
      </c>
      <c r="I86" s="279">
        <v>129.66666666666669</v>
      </c>
      <c r="J86" s="279">
        <v>131.43333333333334</v>
      </c>
      <c r="K86" s="277">
        <v>127.9</v>
      </c>
      <c r="L86" s="277">
        <v>123</v>
      </c>
      <c r="M86" s="277">
        <v>2.6051500000000001</v>
      </c>
    </row>
    <row r="87" spans="1:13">
      <c r="A87" s="301">
        <v>78</v>
      </c>
      <c r="B87" s="277" t="s">
        <v>101</v>
      </c>
      <c r="C87" s="277">
        <v>482.5</v>
      </c>
      <c r="D87" s="279">
        <v>480.16666666666669</v>
      </c>
      <c r="E87" s="279">
        <v>474.83333333333337</v>
      </c>
      <c r="F87" s="279">
        <v>467.16666666666669</v>
      </c>
      <c r="G87" s="279">
        <v>461.83333333333337</v>
      </c>
      <c r="H87" s="279">
        <v>487.83333333333337</v>
      </c>
      <c r="I87" s="279">
        <v>493.16666666666674</v>
      </c>
      <c r="J87" s="279">
        <v>500.83333333333337</v>
      </c>
      <c r="K87" s="277">
        <v>485.5</v>
      </c>
      <c r="L87" s="277">
        <v>472.5</v>
      </c>
      <c r="M87" s="277">
        <v>25.102160000000001</v>
      </c>
    </row>
    <row r="88" spans="1:13">
      <c r="A88" s="301">
        <v>79</v>
      </c>
      <c r="B88" s="277" t="s">
        <v>103</v>
      </c>
      <c r="C88" s="277">
        <v>23.5</v>
      </c>
      <c r="D88" s="279">
        <v>23.533333333333331</v>
      </c>
      <c r="E88" s="279">
        <v>23.316666666666663</v>
      </c>
      <c r="F88" s="279">
        <v>23.133333333333333</v>
      </c>
      <c r="G88" s="279">
        <v>22.916666666666664</v>
      </c>
      <c r="H88" s="279">
        <v>23.716666666666661</v>
      </c>
      <c r="I88" s="279">
        <v>23.93333333333333</v>
      </c>
      <c r="J88" s="279">
        <v>24.11666666666666</v>
      </c>
      <c r="K88" s="277">
        <v>23.75</v>
      </c>
      <c r="L88" s="277">
        <v>23.35</v>
      </c>
      <c r="M88" s="277">
        <v>32.131360000000001</v>
      </c>
    </row>
    <row r="89" spans="1:13">
      <c r="A89" s="301">
        <v>80</v>
      </c>
      <c r="B89" s="277" t="s">
        <v>246</v>
      </c>
      <c r="C89" s="277">
        <v>530.35</v>
      </c>
      <c r="D89" s="279">
        <v>530.91666666666663</v>
      </c>
      <c r="E89" s="279">
        <v>527.93333333333328</v>
      </c>
      <c r="F89" s="279">
        <v>525.51666666666665</v>
      </c>
      <c r="G89" s="279">
        <v>522.5333333333333</v>
      </c>
      <c r="H89" s="279">
        <v>533.33333333333326</v>
      </c>
      <c r="I89" s="279">
        <v>536.31666666666661</v>
      </c>
      <c r="J89" s="279">
        <v>538.73333333333323</v>
      </c>
      <c r="K89" s="277">
        <v>533.9</v>
      </c>
      <c r="L89" s="277">
        <v>528.5</v>
      </c>
      <c r="M89" s="277">
        <v>0.35260000000000002</v>
      </c>
    </row>
    <row r="90" spans="1:13">
      <c r="A90" s="301">
        <v>81</v>
      </c>
      <c r="B90" s="277" t="s">
        <v>104</v>
      </c>
      <c r="C90" s="277">
        <v>690.9</v>
      </c>
      <c r="D90" s="279">
        <v>686.55000000000007</v>
      </c>
      <c r="E90" s="279">
        <v>680.60000000000014</v>
      </c>
      <c r="F90" s="279">
        <v>670.30000000000007</v>
      </c>
      <c r="G90" s="279">
        <v>664.35000000000014</v>
      </c>
      <c r="H90" s="279">
        <v>696.85000000000014</v>
      </c>
      <c r="I90" s="279">
        <v>702.80000000000018</v>
      </c>
      <c r="J90" s="279">
        <v>713.10000000000014</v>
      </c>
      <c r="K90" s="277">
        <v>692.5</v>
      </c>
      <c r="L90" s="277">
        <v>676.25</v>
      </c>
      <c r="M90" s="277">
        <v>11.959960000000001</v>
      </c>
    </row>
    <row r="91" spans="1:13">
      <c r="A91" s="301">
        <v>82</v>
      </c>
      <c r="B91" s="277" t="s">
        <v>247</v>
      </c>
      <c r="C91" s="277">
        <v>373.15</v>
      </c>
      <c r="D91" s="279">
        <v>373.31666666666666</v>
      </c>
      <c r="E91" s="279">
        <v>370.83333333333331</v>
      </c>
      <c r="F91" s="279">
        <v>368.51666666666665</v>
      </c>
      <c r="G91" s="279">
        <v>366.0333333333333</v>
      </c>
      <c r="H91" s="279">
        <v>375.63333333333333</v>
      </c>
      <c r="I91" s="279">
        <v>378.11666666666667</v>
      </c>
      <c r="J91" s="279">
        <v>380.43333333333334</v>
      </c>
      <c r="K91" s="277">
        <v>375.8</v>
      </c>
      <c r="L91" s="277">
        <v>371</v>
      </c>
      <c r="M91" s="277">
        <v>0.53166999999999998</v>
      </c>
    </row>
    <row r="92" spans="1:13">
      <c r="A92" s="301">
        <v>83</v>
      </c>
      <c r="B92" s="277" t="s">
        <v>248</v>
      </c>
      <c r="C92" s="277">
        <v>934.4</v>
      </c>
      <c r="D92" s="279">
        <v>919.30000000000007</v>
      </c>
      <c r="E92" s="279">
        <v>900.60000000000014</v>
      </c>
      <c r="F92" s="279">
        <v>866.80000000000007</v>
      </c>
      <c r="G92" s="279">
        <v>848.10000000000014</v>
      </c>
      <c r="H92" s="279">
        <v>953.10000000000014</v>
      </c>
      <c r="I92" s="279">
        <v>971.80000000000018</v>
      </c>
      <c r="J92" s="279">
        <v>1005.6000000000001</v>
      </c>
      <c r="K92" s="277">
        <v>938</v>
      </c>
      <c r="L92" s="277">
        <v>885.5</v>
      </c>
      <c r="M92" s="277">
        <v>13.73991</v>
      </c>
    </row>
    <row r="93" spans="1:13">
      <c r="A93" s="301">
        <v>84</v>
      </c>
      <c r="B93" s="277" t="s">
        <v>105</v>
      </c>
      <c r="C93" s="277">
        <v>777.2</v>
      </c>
      <c r="D93" s="279">
        <v>773.86666666666667</v>
      </c>
      <c r="E93" s="279">
        <v>767.83333333333337</v>
      </c>
      <c r="F93" s="279">
        <v>758.4666666666667</v>
      </c>
      <c r="G93" s="279">
        <v>752.43333333333339</v>
      </c>
      <c r="H93" s="279">
        <v>783.23333333333335</v>
      </c>
      <c r="I93" s="279">
        <v>789.26666666666665</v>
      </c>
      <c r="J93" s="279">
        <v>798.63333333333333</v>
      </c>
      <c r="K93" s="277">
        <v>779.9</v>
      </c>
      <c r="L93" s="277">
        <v>764.5</v>
      </c>
      <c r="M93" s="277">
        <v>17.392150000000001</v>
      </c>
    </row>
    <row r="94" spans="1:13">
      <c r="A94" s="301">
        <v>85</v>
      </c>
      <c r="B94" s="277" t="s">
        <v>250</v>
      </c>
      <c r="C94" s="277">
        <v>187.65</v>
      </c>
      <c r="D94" s="279">
        <v>187.44999999999996</v>
      </c>
      <c r="E94" s="279">
        <v>185.89999999999992</v>
      </c>
      <c r="F94" s="279">
        <v>184.14999999999995</v>
      </c>
      <c r="G94" s="279">
        <v>182.59999999999991</v>
      </c>
      <c r="H94" s="279">
        <v>189.19999999999993</v>
      </c>
      <c r="I94" s="279">
        <v>190.74999999999994</v>
      </c>
      <c r="J94" s="279">
        <v>192.49999999999994</v>
      </c>
      <c r="K94" s="277">
        <v>189</v>
      </c>
      <c r="L94" s="277">
        <v>185.7</v>
      </c>
      <c r="M94" s="277">
        <v>4.23367</v>
      </c>
    </row>
    <row r="95" spans="1:13">
      <c r="A95" s="301">
        <v>86</v>
      </c>
      <c r="B95" s="277" t="s">
        <v>386</v>
      </c>
      <c r="C95" s="277">
        <v>287.85000000000002</v>
      </c>
      <c r="D95" s="279">
        <v>289.55</v>
      </c>
      <c r="E95" s="279">
        <v>284.3</v>
      </c>
      <c r="F95" s="279">
        <v>280.75</v>
      </c>
      <c r="G95" s="279">
        <v>275.5</v>
      </c>
      <c r="H95" s="279">
        <v>293.10000000000002</v>
      </c>
      <c r="I95" s="279">
        <v>298.35000000000002</v>
      </c>
      <c r="J95" s="279">
        <v>301.90000000000003</v>
      </c>
      <c r="K95" s="277">
        <v>294.8</v>
      </c>
      <c r="L95" s="277">
        <v>286</v>
      </c>
      <c r="M95" s="277">
        <v>4.8598400000000002</v>
      </c>
    </row>
    <row r="96" spans="1:13">
      <c r="A96" s="301">
        <v>87</v>
      </c>
      <c r="B96" s="277" t="s">
        <v>106</v>
      </c>
      <c r="C96" s="277">
        <v>709.15</v>
      </c>
      <c r="D96" s="279">
        <v>707.01666666666654</v>
      </c>
      <c r="E96" s="279">
        <v>701.48333333333312</v>
      </c>
      <c r="F96" s="279">
        <v>693.81666666666661</v>
      </c>
      <c r="G96" s="279">
        <v>688.28333333333319</v>
      </c>
      <c r="H96" s="279">
        <v>714.68333333333305</v>
      </c>
      <c r="I96" s="279">
        <v>720.21666666666658</v>
      </c>
      <c r="J96" s="279">
        <v>727.88333333333298</v>
      </c>
      <c r="K96" s="277">
        <v>712.55</v>
      </c>
      <c r="L96" s="277">
        <v>699.35</v>
      </c>
      <c r="M96" s="277">
        <v>9.7611799999999995</v>
      </c>
    </row>
    <row r="97" spans="1:13">
      <c r="A97" s="301">
        <v>88</v>
      </c>
      <c r="B97" s="277" t="s">
        <v>108</v>
      </c>
      <c r="C97" s="277">
        <v>879.65</v>
      </c>
      <c r="D97" s="279">
        <v>869.75</v>
      </c>
      <c r="E97" s="279">
        <v>853.5</v>
      </c>
      <c r="F97" s="279">
        <v>827.35</v>
      </c>
      <c r="G97" s="279">
        <v>811.1</v>
      </c>
      <c r="H97" s="279">
        <v>895.9</v>
      </c>
      <c r="I97" s="279">
        <v>912.15</v>
      </c>
      <c r="J97" s="279">
        <v>938.3</v>
      </c>
      <c r="K97" s="277">
        <v>886</v>
      </c>
      <c r="L97" s="277">
        <v>843.6</v>
      </c>
      <c r="M97" s="277">
        <v>215.64063999999999</v>
      </c>
    </row>
    <row r="98" spans="1:13">
      <c r="A98" s="301">
        <v>89</v>
      </c>
      <c r="B98" s="277" t="s">
        <v>109</v>
      </c>
      <c r="C98" s="277">
        <v>2015.3</v>
      </c>
      <c r="D98" s="279">
        <v>2020.3500000000001</v>
      </c>
      <c r="E98" s="279">
        <v>1999.0000000000002</v>
      </c>
      <c r="F98" s="279">
        <v>1982.7</v>
      </c>
      <c r="G98" s="279">
        <v>1961.3500000000001</v>
      </c>
      <c r="H98" s="279">
        <v>2036.6500000000003</v>
      </c>
      <c r="I98" s="279">
        <v>2058</v>
      </c>
      <c r="J98" s="279">
        <v>2074.3000000000002</v>
      </c>
      <c r="K98" s="277">
        <v>2041.7</v>
      </c>
      <c r="L98" s="277">
        <v>2004.05</v>
      </c>
      <c r="M98" s="277">
        <v>47.330649999999999</v>
      </c>
    </row>
    <row r="99" spans="1:13">
      <c r="A99" s="301">
        <v>90</v>
      </c>
      <c r="B99" s="277" t="s">
        <v>252</v>
      </c>
      <c r="C99" s="277">
        <v>2347.5500000000002</v>
      </c>
      <c r="D99" s="279">
        <v>2336.85</v>
      </c>
      <c r="E99" s="279">
        <v>2319.6999999999998</v>
      </c>
      <c r="F99" s="279">
        <v>2291.85</v>
      </c>
      <c r="G99" s="279">
        <v>2274.6999999999998</v>
      </c>
      <c r="H99" s="279">
        <v>2364.6999999999998</v>
      </c>
      <c r="I99" s="279">
        <v>2381.8500000000004</v>
      </c>
      <c r="J99" s="279">
        <v>2409.6999999999998</v>
      </c>
      <c r="K99" s="277">
        <v>2354</v>
      </c>
      <c r="L99" s="277">
        <v>2309</v>
      </c>
      <c r="M99" s="277">
        <v>1.5274300000000001</v>
      </c>
    </row>
    <row r="100" spans="1:13">
      <c r="A100" s="301">
        <v>91</v>
      </c>
      <c r="B100" s="277" t="s">
        <v>110</v>
      </c>
      <c r="C100" s="277">
        <v>1223.95</v>
      </c>
      <c r="D100" s="279">
        <v>1219.0833333333335</v>
      </c>
      <c r="E100" s="279">
        <v>1210.7666666666669</v>
      </c>
      <c r="F100" s="279">
        <v>1197.5833333333335</v>
      </c>
      <c r="G100" s="279">
        <v>1189.2666666666669</v>
      </c>
      <c r="H100" s="279">
        <v>1232.2666666666669</v>
      </c>
      <c r="I100" s="279">
        <v>1240.5833333333335</v>
      </c>
      <c r="J100" s="279">
        <v>1253.7666666666669</v>
      </c>
      <c r="K100" s="277">
        <v>1227.4000000000001</v>
      </c>
      <c r="L100" s="277">
        <v>1205.9000000000001</v>
      </c>
      <c r="M100" s="277">
        <v>137.05994000000001</v>
      </c>
    </row>
    <row r="101" spans="1:13">
      <c r="A101" s="301">
        <v>92</v>
      </c>
      <c r="B101" s="277" t="s">
        <v>253</v>
      </c>
      <c r="C101" s="277">
        <v>571</v>
      </c>
      <c r="D101" s="279">
        <v>573</v>
      </c>
      <c r="E101" s="279">
        <v>565</v>
      </c>
      <c r="F101" s="279">
        <v>559</v>
      </c>
      <c r="G101" s="279">
        <v>551</v>
      </c>
      <c r="H101" s="279">
        <v>579</v>
      </c>
      <c r="I101" s="279">
        <v>587</v>
      </c>
      <c r="J101" s="279">
        <v>593</v>
      </c>
      <c r="K101" s="277">
        <v>581</v>
      </c>
      <c r="L101" s="277">
        <v>567</v>
      </c>
      <c r="M101" s="277">
        <v>64.968530000000001</v>
      </c>
    </row>
    <row r="102" spans="1:13">
      <c r="A102" s="301">
        <v>93</v>
      </c>
      <c r="B102" s="277" t="s">
        <v>111</v>
      </c>
      <c r="C102" s="277">
        <v>3237.6</v>
      </c>
      <c r="D102" s="279">
        <v>3253.5166666666664</v>
      </c>
      <c r="E102" s="279">
        <v>3214.5333333333328</v>
      </c>
      <c r="F102" s="279">
        <v>3191.4666666666662</v>
      </c>
      <c r="G102" s="279">
        <v>3152.4833333333327</v>
      </c>
      <c r="H102" s="279">
        <v>3276.583333333333</v>
      </c>
      <c r="I102" s="279">
        <v>3315.5666666666666</v>
      </c>
      <c r="J102" s="279">
        <v>3338.6333333333332</v>
      </c>
      <c r="K102" s="277">
        <v>3292.5</v>
      </c>
      <c r="L102" s="277">
        <v>3230.45</v>
      </c>
      <c r="M102" s="277">
        <v>11.981260000000001</v>
      </c>
    </row>
    <row r="103" spans="1:13">
      <c r="A103" s="301">
        <v>94</v>
      </c>
      <c r="B103" s="277" t="s">
        <v>112</v>
      </c>
      <c r="C103" s="277">
        <v>468.65</v>
      </c>
      <c r="D103" s="279">
        <v>468.5333333333333</v>
      </c>
      <c r="E103" s="279">
        <v>467.61666666666662</v>
      </c>
      <c r="F103" s="279">
        <v>466.58333333333331</v>
      </c>
      <c r="G103" s="279">
        <v>465.66666666666663</v>
      </c>
      <c r="H103" s="279">
        <v>469.56666666666661</v>
      </c>
      <c r="I103" s="279">
        <v>470.48333333333335</v>
      </c>
      <c r="J103" s="279">
        <v>471.51666666666659</v>
      </c>
      <c r="K103" s="277">
        <v>469.45</v>
      </c>
      <c r="L103" s="277">
        <v>467.5</v>
      </c>
      <c r="M103" s="277">
        <v>2.5314899999999998</v>
      </c>
    </row>
    <row r="104" spans="1:13">
      <c r="A104" s="301">
        <v>95</v>
      </c>
      <c r="B104" s="277" t="s">
        <v>114</v>
      </c>
      <c r="C104" s="277">
        <v>180.8</v>
      </c>
      <c r="D104" s="279">
        <v>181.08333333333334</v>
      </c>
      <c r="E104" s="279">
        <v>179.01666666666668</v>
      </c>
      <c r="F104" s="279">
        <v>177.23333333333335</v>
      </c>
      <c r="G104" s="279">
        <v>175.16666666666669</v>
      </c>
      <c r="H104" s="279">
        <v>182.86666666666667</v>
      </c>
      <c r="I104" s="279">
        <v>184.93333333333334</v>
      </c>
      <c r="J104" s="279">
        <v>186.71666666666667</v>
      </c>
      <c r="K104" s="277">
        <v>183.15</v>
      </c>
      <c r="L104" s="277">
        <v>179.3</v>
      </c>
      <c r="M104" s="277">
        <v>104.29257</v>
      </c>
    </row>
    <row r="105" spans="1:13">
      <c r="A105" s="301">
        <v>96</v>
      </c>
      <c r="B105" s="277" t="s">
        <v>115</v>
      </c>
      <c r="C105" s="277">
        <v>172.35</v>
      </c>
      <c r="D105" s="279">
        <v>173.53333333333333</v>
      </c>
      <c r="E105" s="279">
        <v>170.41666666666666</v>
      </c>
      <c r="F105" s="279">
        <v>168.48333333333332</v>
      </c>
      <c r="G105" s="279">
        <v>165.36666666666665</v>
      </c>
      <c r="H105" s="279">
        <v>175.46666666666667</v>
      </c>
      <c r="I105" s="279">
        <v>178.58333333333334</v>
      </c>
      <c r="J105" s="279">
        <v>180.51666666666668</v>
      </c>
      <c r="K105" s="277">
        <v>176.65</v>
      </c>
      <c r="L105" s="277">
        <v>171.6</v>
      </c>
      <c r="M105" s="277">
        <v>44.399740000000001</v>
      </c>
    </row>
    <row r="106" spans="1:13">
      <c r="A106" s="301">
        <v>97</v>
      </c>
      <c r="B106" s="277" t="s">
        <v>116</v>
      </c>
      <c r="C106" s="277">
        <v>2173.1</v>
      </c>
      <c r="D106" s="279">
        <v>2171.3833333333337</v>
      </c>
      <c r="E106" s="279">
        <v>2134.2666666666673</v>
      </c>
      <c r="F106" s="279">
        <v>2095.4333333333338</v>
      </c>
      <c r="G106" s="279">
        <v>2058.3166666666675</v>
      </c>
      <c r="H106" s="279">
        <v>2210.2166666666672</v>
      </c>
      <c r="I106" s="279">
        <v>2247.333333333333</v>
      </c>
      <c r="J106" s="279">
        <v>2286.166666666667</v>
      </c>
      <c r="K106" s="277">
        <v>2208.5</v>
      </c>
      <c r="L106" s="277">
        <v>2132.5500000000002</v>
      </c>
      <c r="M106" s="277">
        <v>58.55301</v>
      </c>
    </row>
    <row r="107" spans="1:13">
      <c r="A107" s="301">
        <v>98</v>
      </c>
      <c r="B107" s="277" t="s">
        <v>254</v>
      </c>
      <c r="C107" s="277">
        <v>222.85</v>
      </c>
      <c r="D107" s="279">
        <v>221.68333333333331</v>
      </c>
      <c r="E107" s="279">
        <v>218.56666666666661</v>
      </c>
      <c r="F107" s="279">
        <v>214.2833333333333</v>
      </c>
      <c r="G107" s="279">
        <v>211.1666666666666</v>
      </c>
      <c r="H107" s="279">
        <v>225.96666666666661</v>
      </c>
      <c r="I107" s="279">
        <v>229.08333333333334</v>
      </c>
      <c r="J107" s="279">
        <v>233.36666666666662</v>
      </c>
      <c r="K107" s="277">
        <v>224.8</v>
      </c>
      <c r="L107" s="277">
        <v>217.4</v>
      </c>
      <c r="M107" s="277">
        <v>24.943809999999999</v>
      </c>
    </row>
    <row r="108" spans="1:13">
      <c r="A108" s="301">
        <v>99</v>
      </c>
      <c r="B108" s="277" t="s">
        <v>255</v>
      </c>
      <c r="C108" s="277">
        <v>31.25</v>
      </c>
      <c r="D108" s="279">
        <v>31.400000000000002</v>
      </c>
      <c r="E108" s="279">
        <v>31.050000000000004</v>
      </c>
      <c r="F108" s="279">
        <v>30.85</v>
      </c>
      <c r="G108" s="279">
        <v>30.500000000000004</v>
      </c>
      <c r="H108" s="279">
        <v>31.600000000000005</v>
      </c>
      <c r="I108" s="279">
        <v>31.950000000000006</v>
      </c>
      <c r="J108" s="279">
        <v>32.150000000000006</v>
      </c>
      <c r="K108" s="277">
        <v>31.75</v>
      </c>
      <c r="L108" s="277">
        <v>31.2</v>
      </c>
      <c r="M108" s="277">
        <v>3.83839</v>
      </c>
    </row>
    <row r="109" spans="1:13">
      <c r="A109" s="301">
        <v>100</v>
      </c>
      <c r="B109" s="277" t="s">
        <v>117</v>
      </c>
      <c r="C109" s="277">
        <v>152.5</v>
      </c>
      <c r="D109" s="279">
        <v>152.79999999999998</v>
      </c>
      <c r="E109" s="279">
        <v>151.19999999999996</v>
      </c>
      <c r="F109" s="279">
        <v>149.89999999999998</v>
      </c>
      <c r="G109" s="279">
        <v>148.29999999999995</v>
      </c>
      <c r="H109" s="279">
        <v>154.09999999999997</v>
      </c>
      <c r="I109" s="279">
        <v>155.69999999999999</v>
      </c>
      <c r="J109" s="279">
        <v>156.99999999999997</v>
      </c>
      <c r="K109" s="277">
        <v>154.4</v>
      </c>
      <c r="L109" s="277">
        <v>151.5</v>
      </c>
      <c r="M109" s="277">
        <v>44.556629999999998</v>
      </c>
    </row>
    <row r="110" spans="1:13">
      <c r="A110" s="301">
        <v>101</v>
      </c>
      <c r="B110" s="277" t="s">
        <v>258</v>
      </c>
      <c r="C110" s="277">
        <v>224.75</v>
      </c>
      <c r="D110" s="279">
        <v>225.23333333333335</v>
      </c>
      <c r="E110" s="279">
        <v>222.51666666666671</v>
      </c>
      <c r="F110" s="279">
        <v>220.28333333333336</v>
      </c>
      <c r="G110" s="279">
        <v>217.56666666666672</v>
      </c>
      <c r="H110" s="279">
        <v>227.4666666666667</v>
      </c>
      <c r="I110" s="279">
        <v>230.18333333333334</v>
      </c>
      <c r="J110" s="279">
        <v>232.41666666666669</v>
      </c>
      <c r="K110" s="277">
        <v>227.95</v>
      </c>
      <c r="L110" s="277">
        <v>223</v>
      </c>
      <c r="M110" s="277">
        <v>3.9402499999999998</v>
      </c>
    </row>
    <row r="111" spans="1:13">
      <c r="A111" s="301">
        <v>102</v>
      </c>
      <c r="B111" s="277" t="s">
        <v>118</v>
      </c>
      <c r="C111" s="277">
        <v>414.6</v>
      </c>
      <c r="D111" s="279">
        <v>414.16666666666669</v>
      </c>
      <c r="E111" s="279">
        <v>411.43333333333339</v>
      </c>
      <c r="F111" s="279">
        <v>408.26666666666671</v>
      </c>
      <c r="G111" s="279">
        <v>405.53333333333342</v>
      </c>
      <c r="H111" s="279">
        <v>417.33333333333337</v>
      </c>
      <c r="I111" s="279">
        <v>420.06666666666661</v>
      </c>
      <c r="J111" s="279">
        <v>423.23333333333335</v>
      </c>
      <c r="K111" s="277">
        <v>416.9</v>
      </c>
      <c r="L111" s="277">
        <v>411</v>
      </c>
      <c r="M111" s="277">
        <v>261.59021000000001</v>
      </c>
    </row>
    <row r="112" spans="1:13">
      <c r="A112" s="301">
        <v>103</v>
      </c>
      <c r="B112" s="277" t="s">
        <v>256</v>
      </c>
      <c r="C112" s="277">
        <v>1245.8</v>
      </c>
      <c r="D112" s="279">
        <v>1246.7666666666667</v>
      </c>
      <c r="E112" s="279">
        <v>1233.0333333333333</v>
      </c>
      <c r="F112" s="279">
        <v>1220.2666666666667</v>
      </c>
      <c r="G112" s="279">
        <v>1206.5333333333333</v>
      </c>
      <c r="H112" s="279">
        <v>1259.5333333333333</v>
      </c>
      <c r="I112" s="279">
        <v>1273.2666666666664</v>
      </c>
      <c r="J112" s="279">
        <v>1286.0333333333333</v>
      </c>
      <c r="K112" s="277">
        <v>1260.5</v>
      </c>
      <c r="L112" s="277">
        <v>1234</v>
      </c>
      <c r="M112" s="277">
        <v>2.6884600000000001</v>
      </c>
    </row>
    <row r="113" spans="1:13">
      <c r="A113" s="301">
        <v>104</v>
      </c>
      <c r="B113" s="277" t="s">
        <v>119</v>
      </c>
      <c r="C113" s="277">
        <v>421.55</v>
      </c>
      <c r="D113" s="279">
        <v>422.06666666666666</v>
      </c>
      <c r="E113" s="279">
        <v>418.0333333333333</v>
      </c>
      <c r="F113" s="279">
        <v>414.51666666666665</v>
      </c>
      <c r="G113" s="279">
        <v>410.48333333333329</v>
      </c>
      <c r="H113" s="279">
        <v>425.58333333333331</v>
      </c>
      <c r="I113" s="279">
        <v>429.61666666666673</v>
      </c>
      <c r="J113" s="279">
        <v>433.13333333333333</v>
      </c>
      <c r="K113" s="277">
        <v>426.1</v>
      </c>
      <c r="L113" s="277">
        <v>418.55</v>
      </c>
      <c r="M113" s="277">
        <v>7.2981199999999999</v>
      </c>
    </row>
    <row r="114" spans="1:13">
      <c r="A114" s="301">
        <v>105</v>
      </c>
      <c r="B114" s="277" t="s">
        <v>257</v>
      </c>
      <c r="C114" s="277">
        <v>37.6</v>
      </c>
      <c r="D114" s="279">
        <v>37.75</v>
      </c>
      <c r="E114" s="279">
        <v>37.35</v>
      </c>
      <c r="F114" s="279">
        <v>37.1</v>
      </c>
      <c r="G114" s="279">
        <v>36.700000000000003</v>
      </c>
      <c r="H114" s="279">
        <v>38</v>
      </c>
      <c r="I114" s="279">
        <v>38.400000000000006</v>
      </c>
      <c r="J114" s="279">
        <v>38.65</v>
      </c>
      <c r="K114" s="277">
        <v>38.15</v>
      </c>
      <c r="L114" s="277">
        <v>37.5</v>
      </c>
      <c r="M114" s="277">
        <v>10.096970000000001</v>
      </c>
    </row>
    <row r="115" spans="1:13">
      <c r="A115" s="301">
        <v>106</v>
      </c>
      <c r="B115" s="277" t="s">
        <v>120</v>
      </c>
      <c r="C115" s="277">
        <v>8.6999999999999993</v>
      </c>
      <c r="D115" s="279">
        <v>8.4833333333333325</v>
      </c>
      <c r="E115" s="279">
        <v>7.966666666666665</v>
      </c>
      <c r="F115" s="279">
        <v>7.2333333333333325</v>
      </c>
      <c r="G115" s="279">
        <v>6.716666666666665</v>
      </c>
      <c r="H115" s="279">
        <v>9.216666666666665</v>
      </c>
      <c r="I115" s="279">
        <v>9.7333333333333343</v>
      </c>
      <c r="J115" s="279">
        <v>10.466666666666665</v>
      </c>
      <c r="K115" s="277">
        <v>9</v>
      </c>
      <c r="L115" s="277">
        <v>7.75</v>
      </c>
      <c r="M115" s="277">
        <v>3758.77549</v>
      </c>
    </row>
    <row r="116" spans="1:13">
      <c r="A116" s="301">
        <v>107</v>
      </c>
      <c r="B116" s="277" t="s">
        <v>121</v>
      </c>
      <c r="C116" s="277">
        <v>31.6</v>
      </c>
      <c r="D116" s="279">
        <v>31.516666666666666</v>
      </c>
      <c r="E116" s="279">
        <v>31.283333333333331</v>
      </c>
      <c r="F116" s="279">
        <v>30.966666666666665</v>
      </c>
      <c r="G116" s="279">
        <v>30.733333333333331</v>
      </c>
      <c r="H116" s="279">
        <v>31.833333333333332</v>
      </c>
      <c r="I116" s="279">
        <v>32.066666666666663</v>
      </c>
      <c r="J116" s="279">
        <v>32.383333333333333</v>
      </c>
      <c r="K116" s="277">
        <v>31.75</v>
      </c>
      <c r="L116" s="277">
        <v>31.2</v>
      </c>
      <c r="M116" s="277">
        <v>168.24476999999999</v>
      </c>
    </row>
    <row r="117" spans="1:13">
      <c r="A117" s="301">
        <v>108</v>
      </c>
      <c r="B117" s="277" t="s">
        <v>122</v>
      </c>
      <c r="C117" s="277">
        <v>376.5</v>
      </c>
      <c r="D117" s="279">
        <v>376.84999999999997</v>
      </c>
      <c r="E117" s="279">
        <v>373.34999999999991</v>
      </c>
      <c r="F117" s="279">
        <v>370.19999999999993</v>
      </c>
      <c r="G117" s="279">
        <v>366.69999999999987</v>
      </c>
      <c r="H117" s="279">
        <v>379.99999999999994</v>
      </c>
      <c r="I117" s="279">
        <v>383.50000000000006</v>
      </c>
      <c r="J117" s="279">
        <v>386.65</v>
      </c>
      <c r="K117" s="277">
        <v>380.35</v>
      </c>
      <c r="L117" s="277">
        <v>373.7</v>
      </c>
      <c r="M117" s="277">
        <v>18.081810000000001</v>
      </c>
    </row>
    <row r="118" spans="1:13">
      <c r="A118" s="301">
        <v>109</v>
      </c>
      <c r="B118" s="277" t="s">
        <v>260</v>
      </c>
      <c r="C118" s="277">
        <v>98.15</v>
      </c>
      <c r="D118" s="279">
        <v>97.850000000000009</v>
      </c>
      <c r="E118" s="279">
        <v>96.050000000000011</v>
      </c>
      <c r="F118" s="279">
        <v>93.95</v>
      </c>
      <c r="G118" s="279">
        <v>92.15</v>
      </c>
      <c r="H118" s="279">
        <v>99.950000000000017</v>
      </c>
      <c r="I118" s="279">
        <v>101.75</v>
      </c>
      <c r="J118" s="279">
        <v>103.85000000000002</v>
      </c>
      <c r="K118" s="277">
        <v>99.65</v>
      </c>
      <c r="L118" s="277">
        <v>95.75</v>
      </c>
      <c r="M118" s="277">
        <v>10.729979999999999</v>
      </c>
    </row>
    <row r="119" spans="1:13">
      <c r="A119" s="301">
        <v>110</v>
      </c>
      <c r="B119" s="277" t="s">
        <v>123</v>
      </c>
      <c r="C119" s="277">
        <v>1373.35</v>
      </c>
      <c r="D119" s="279">
        <v>1366.2833333333335</v>
      </c>
      <c r="E119" s="279">
        <v>1352.616666666667</v>
      </c>
      <c r="F119" s="279">
        <v>1331.8833333333334</v>
      </c>
      <c r="G119" s="279">
        <v>1318.2166666666669</v>
      </c>
      <c r="H119" s="279">
        <v>1387.0166666666671</v>
      </c>
      <c r="I119" s="279">
        <v>1400.6833333333336</v>
      </c>
      <c r="J119" s="279">
        <v>1421.4166666666672</v>
      </c>
      <c r="K119" s="277">
        <v>1379.95</v>
      </c>
      <c r="L119" s="277">
        <v>1345.55</v>
      </c>
      <c r="M119" s="277">
        <v>5.9262699999999997</v>
      </c>
    </row>
    <row r="120" spans="1:13">
      <c r="A120" s="301">
        <v>111</v>
      </c>
      <c r="B120" s="277" t="s">
        <v>124</v>
      </c>
      <c r="C120" s="277">
        <v>625.25</v>
      </c>
      <c r="D120" s="279">
        <v>623.58333333333337</v>
      </c>
      <c r="E120" s="279">
        <v>618.26666666666677</v>
      </c>
      <c r="F120" s="279">
        <v>611.28333333333342</v>
      </c>
      <c r="G120" s="279">
        <v>605.96666666666681</v>
      </c>
      <c r="H120" s="279">
        <v>630.56666666666672</v>
      </c>
      <c r="I120" s="279">
        <v>635.88333333333333</v>
      </c>
      <c r="J120" s="279">
        <v>642.86666666666667</v>
      </c>
      <c r="K120" s="277">
        <v>628.9</v>
      </c>
      <c r="L120" s="277">
        <v>616.6</v>
      </c>
      <c r="M120" s="277">
        <v>96.078119999999998</v>
      </c>
    </row>
    <row r="121" spans="1:13">
      <c r="A121" s="301">
        <v>112</v>
      </c>
      <c r="B121" s="277" t="s">
        <v>125</v>
      </c>
      <c r="C121" s="277">
        <v>190.05</v>
      </c>
      <c r="D121" s="279">
        <v>187.45000000000002</v>
      </c>
      <c r="E121" s="279">
        <v>183.90000000000003</v>
      </c>
      <c r="F121" s="279">
        <v>177.75000000000003</v>
      </c>
      <c r="G121" s="279">
        <v>174.20000000000005</v>
      </c>
      <c r="H121" s="279">
        <v>193.60000000000002</v>
      </c>
      <c r="I121" s="279">
        <v>197.15000000000003</v>
      </c>
      <c r="J121" s="279">
        <v>203.3</v>
      </c>
      <c r="K121" s="277">
        <v>191</v>
      </c>
      <c r="L121" s="277">
        <v>181.3</v>
      </c>
      <c r="M121" s="277">
        <v>117.55737999999999</v>
      </c>
    </row>
    <row r="122" spans="1:13">
      <c r="A122" s="301">
        <v>113</v>
      </c>
      <c r="B122" s="277" t="s">
        <v>126</v>
      </c>
      <c r="C122" s="277">
        <v>1137.5</v>
      </c>
      <c r="D122" s="279">
        <v>1130.7333333333333</v>
      </c>
      <c r="E122" s="279">
        <v>1116.7666666666667</v>
      </c>
      <c r="F122" s="279">
        <v>1096.0333333333333</v>
      </c>
      <c r="G122" s="279">
        <v>1082.0666666666666</v>
      </c>
      <c r="H122" s="279">
        <v>1151.4666666666667</v>
      </c>
      <c r="I122" s="279">
        <v>1165.4333333333334</v>
      </c>
      <c r="J122" s="279">
        <v>1186.1666666666667</v>
      </c>
      <c r="K122" s="277">
        <v>1144.7</v>
      </c>
      <c r="L122" s="277">
        <v>1110</v>
      </c>
      <c r="M122" s="277">
        <v>104.48851999999999</v>
      </c>
    </row>
    <row r="123" spans="1:13">
      <c r="A123" s="301">
        <v>114</v>
      </c>
      <c r="B123" s="277" t="s">
        <v>127</v>
      </c>
      <c r="C123" s="277">
        <v>75.05</v>
      </c>
      <c r="D123" s="279">
        <v>75.55</v>
      </c>
      <c r="E123" s="279">
        <v>74.399999999999991</v>
      </c>
      <c r="F123" s="279">
        <v>73.75</v>
      </c>
      <c r="G123" s="279">
        <v>72.599999999999994</v>
      </c>
      <c r="H123" s="279">
        <v>76.199999999999989</v>
      </c>
      <c r="I123" s="279">
        <v>77.349999999999994</v>
      </c>
      <c r="J123" s="279">
        <v>77.999999999999986</v>
      </c>
      <c r="K123" s="277">
        <v>76.7</v>
      </c>
      <c r="L123" s="277">
        <v>74.900000000000006</v>
      </c>
      <c r="M123" s="277">
        <v>186.91246000000001</v>
      </c>
    </row>
    <row r="124" spans="1:13">
      <c r="A124" s="301">
        <v>115</v>
      </c>
      <c r="B124" s="277" t="s">
        <v>262</v>
      </c>
      <c r="C124" s="277">
        <v>2074.5</v>
      </c>
      <c r="D124" s="279">
        <v>2081.0166666666669</v>
      </c>
      <c r="E124" s="279">
        <v>2058.4833333333336</v>
      </c>
      <c r="F124" s="279">
        <v>2042.4666666666667</v>
      </c>
      <c r="G124" s="279">
        <v>2019.9333333333334</v>
      </c>
      <c r="H124" s="279">
        <v>2097.0333333333338</v>
      </c>
      <c r="I124" s="279">
        <v>2119.5666666666675</v>
      </c>
      <c r="J124" s="279">
        <v>2135.5833333333339</v>
      </c>
      <c r="K124" s="277">
        <v>2103.5500000000002</v>
      </c>
      <c r="L124" s="277">
        <v>2065</v>
      </c>
      <c r="M124" s="277">
        <v>2.1861600000000001</v>
      </c>
    </row>
    <row r="125" spans="1:13">
      <c r="A125" s="301">
        <v>116</v>
      </c>
      <c r="B125" s="277" t="s">
        <v>2931</v>
      </c>
      <c r="C125" s="277">
        <v>1332.2</v>
      </c>
      <c r="D125" s="279">
        <v>1333.6333333333334</v>
      </c>
      <c r="E125" s="279">
        <v>1324.5666666666668</v>
      </c>
      <c r="F125" s="279">
        <v>1316.9333333333334</v>
      </c>
      <c r="G125" s="279">
        <v>1307.8666666666668</v>
      </c>
      <c r="H125" s="279">
        <v>1341.2666666666669</v>
      </c>
      <c r="I125" s="279">
        <v>1350.3333333333335</v>
      </c>
      <c r="J125" s="279">
        <v>1357.9666666666669</v>
      </c>
      <c r="K125" s="277">
        <v>1342.7</v>
      </c>
      <c r="L125" s="277">
        <v>1326</v>
      </c>
      <c r="M125" s="277">
        <v>2.1294900000000001</v>
      </c>
    </row>
    <row r="126" spans="1:13">
      <c r="A126" s="301">
        <v>117</v>
      </c>
      <c r="B126" s="277" t="s">
        <v>128</v>
      </c>
      <c r="C126" s="277">
        <v>167.45</v>
      </c>
      <c r="D126" s="279">
        <v>167.48333333333332</v>
      </c>
      <c r="E126" s="279">
        <v>166.66666666666663</v>
      </c>
      <c r="F126" s="279">
        <v>165.8833333333333</v>
      </c>
      <c r="G126" s="279">
        <v>165.06666666666661</v>
      </c>
      <c r="H126" s="279">
        <v>168.26666666666665</v>
      </c>
      <c r="I126" s="279">
        <v>169.08333333333331</v>
      </c>
      <c r="J126" s="279">
        <v>169.86666666666667</v>
      </c>
      <c r="K126" s="277">
        <v>168.3</v>
      </c>
      <c r="L126" s="277">
        <v>166.7</v>
      </c>
      <c r="M126" s="277">
        <v>161.49041</v>
      </c>
    </row>
    <row r="127" spans="1:13">
      <c r="A127" s="301">
        <v>118</v>
      </c>
      <c r="B127" s="277" t="s">
        <v>129</v>
      </c>
      <c r="C127" s="277">
        <v>200.45</v>
      </c>
      <c r="D127" s="279">
        <v>200.36666666666667</v>
      </c>
      <c r="E127" s="279">
        <v>197.43333333333334</v>
      </c>
      <c r="F127" s="279">
        <v>194.41666666666666</v>
      </c>
      <c r="G127" s="279">
        <v>191.48333333333332</v>
      </c>
      <c r="H127" s="279">
        <v>203.38333333333335</v>
      </c>
      <c r="I127" s="279">
        <v>206.31666666666669</v>
      </c>
      <c r="J127" s="279">
        <v>209.33333333333337</v>
      </c>
      <c r="K127" s="277">
        <v>203.3</v>
      </c>
      <c r="L127" s="277">
        <v>197.35</v>
      </c>
      <c r="M127" s="277">
        <v>67.022959999999998</v>
      </c>
    </row>
    <row r="128" spans="1:13">
      <c r="A128" s="301">
        <v>119</v>
      </c>
      <c r="B128" s="277" t="s">
        <v>263</v>
      </c>
      <c r="C128" s="277">
        <v>62.85</v>
      </c>
      <c r="D128" s="279">
        <v>62.716666666666669</v>
      </c>
      <c r="E128" s="279">
        <v>62.033333333333339</v>
      </c>
      <c r="F128" s="279">
        <v>61.216666666666669</v>
      </c>
      <c r="G128" s="279">
        <v>60.533333333333339</v>
      </c>
      <c r="H128" s="279">
        <v>63.533333333333339</v>
      </c>
      <c r="I128" s="279">
        <v>64.216666666666669</v>
      </c>
      <c r="J128" s="279">
        <v>65.033333333333331</v>
      </c>
      <c r="K128" s="277">
        <v>63.4</v>
      </c>
      <c r="L128" s="277">
        <v>61.9</v>
      </c>
      <c r="M128" s="277">
        <v>10.074680000000001</v>
      </c>
    </row>
    <row r="129" spans="1:13">
      <c r="A129" s="301">
        <v>120</v>
      </c>
      <c r="B129" s="277" t="s">
        <v>130</v>
      </c>
      <c r="C129" s="277">
        <v>318.7</v>
      </c>
      <c r="D129" s="279">
        <v>315.7</v>
      </c>
      <c r="E129" s="279">
        <v>311.59999999999997</v>
      </c>
      <c r="F129" s="279">
        <v>304.5</v>
      </c>
      <c r="G129" s="279">
        <v>300.39999999999998</v>
      </c>
      <c r="H129" s="279">
        <v>322.79999999999995</v>
      </c>
      <c r="I129" s="279">
        <v>326.89999999999998</v>
      </c>
      <c r="J129" s="279">
        <v>333.99999999999994</v>
      </c>
      <c r="K129" s="277">
        <v>319.8</v>
      </c>
      <c r="L129" s="277">
        <v>308.60000000000002</v>
      </c>
      <c r="M129" s="277">
        <v>107.39805</v>
      </c>
    </row>
    <row r="130" spans="1:13">
      <c r="A130" s="301">
        <v>121</v>
      </c>
      <c r="B130" s="277" t="s">
        <v>264</v>
      </c>
      <c r="C130" s="277">
        <v>694.4</v>
      </c>
      <c r="D130" s="279">
        <v>699.18333333333339</v>
      </c>
      <c r="E130" s="279">
        <v>687.36666666666679</v>
      </c>
      <c r="F130" s="279">
        <v>680.33333333333337</v>
      </c>
      <c r="G130" s="279">
        <v>668.51666666666677</v>
      </c>
      <c r="H130" s="279">
        <v>706.21666666666681</v>
      </c>
      <c r="I130" s="279">
        <v>718.03333333333342</v>
      </c>
      <c r="J130" s="279">
        <v>725.06666666666683</v>
      </c>
      <c r="K130" s="277">
        <v>711</v>
      </c>
      <c r="L130" s="277">
        <v>692.15</v>
      </c>
      <c r="M130" s="277">
        <v>1.2699100000000001</v>
      </c>
    </row>
    <row r="131" spans="1:13">
      <c r="A131" s="301">
        <v>122</v>
      </c>
      <c r="B131" s="277" t="s">
        <v>131</v>
      </c>
      <c r="C131" s="277">
        <v>2290.1999999999998</v>
      </c>
      <c r="D131" s="279">
        <v>2273.6666666666665</v>
      </c>
      <c r="E131" s="279">
        <v>2243.5333333333328</v>
      </c>
      <c r="F131" s="279">
        <v>2196.8666666666663</v>
      </c>
      <c r="G131" s="279">
        <v>2166.7333333333327</v>
      </c>
      <c r="H131" s="279">
        <v>2320.333333333333</v>
      </c>
      <c r="I131" s="279">
        <v>2350.4666666666672</v>
      </c>
      <c r="J131" s="279">
        <v>2397.1333333333332</v>
      </c>
      <c r="K131" s="277">
        <v>2303.8000000000002</v>
      </c>
      <c r="L131" s="277">
        <v>2227</v>
      </c>
      <c r="M131" s="277">
        <v>5.5434900000000003</v>
      </c>
    </row>
    <row r="132" spans="1:13">
      <c r="A132" s="301">
        <v>123</v>
      </c>
      <c r="B132" s="277" t="s">
        <v>133</v>
      </c>
      <c r="C132" s="277">
        <v>1368.8</v>
      </c>
      <c r="D132" s="279">
        <v>1370.1000000000001</v>
      </c>
      <c r="E132" s="279">
        <v>1354.2000000000003</v>
      </c>
      <c r="F132" s="279">
        <v>1339.6000000000001</v>
      </c>
      <c r="G132" s="279">
        <v>1323.7000000000003</v>
      </c>
      <c r="H132" s="279">
        <v>1384.7000000000003</v>
      </c>
      <c r="I132" s="279">
        <v>1400.6000000000004</v>
      </c>
      <c r="J132" s="279">
        <v>1415.2000000000003</v>
      </c>
      <c r="K132" s="277">
        <v>1386</v>
      </c>
      <c r="L132" s="277">
        <v>1355.5</v>
      </c>
      <c r="M132" s="277">
        <v>32.281109999999998</v>
      </c>
    </row>
    <row r="133" spans="1:13">
      <c r="A133" s="301">
        <v>124</v>
      </c>
      <c r="B133" s="277" t="s">
        <v>134</v>
      </c>
      <c r="C133" s="277">
        <v>63.2</v>
      </c>
      <c r="D133" s="279">
        <v>63.25</v>
      </c>
      <c r="E133" s="279">
        <v>62.75</v>
      </c>
      <c r="F133" s="279">
        <v>62.3</v>
      </c>
      <c r="G133" s="279">
        <v>61.8</v>
      </c>
      <c r="H133" s="279">
        <v>63.7</v>
      </c>
      <c r="I133" s="279">
        <v>64.2</v>
      </c>
      <c r="J133" s="279">
        <v>64.650000000000006</v>
      </c>
      <c r="K133" s="277">
        <v>63.75</v>
      </c>
      <c r="L133" s="277">
        <v>62.8</v>
      </c>
      <c r="M133" s="277">
        <v>69.10615</v>
      </c>
    </row>
    <row r="134" spans="1:13">
      <c r="A134" s="301">
        <v>125</v>
      </c>
      <c r="B134" s="277" t="s">
        <v>358</v>
      </c>
      <c r="C134" s="277">
        <v>2126.4</v>
      </c>
      <c r="D134" s="279">
        <v>2137.9833333333331</v>
      </c>
      <c r="E134" s="279">
        <v>2053.9666666666662</v>
      </c>
      <c r="F134" s="279">
        <v>1981.5333333333333</v>
      </c>
      <c r="G134" s="279">
        <v>1897.5166666666664</v>
      </c>
      <c r="H134" s="279">
        <v>2210.4166666666661</v>
      </c>
      <c r="I134" s="279">
        <v>2294.4333333333334</v>
      </c>
      <c r="J134" s="279">
        <v>2366.8666666666659</v>
      </c>
      <c r="K134" s="277">
        <v>2222</v>
      </c>
      <c r="L134" s="277">
        <v>2065.5500000000002</v>
      </c>
      <c r="M134" s="277">
        <v>3.1358000000000001</v>
      </c>
    </row>
    <row r="135" spans="1:13">
      <c r="A135" s="301">
        <v>126</v>
      </c>
      <c r="B135" s="277" t="s">
        <v>135</v>
      </c>
      <c r="C135" s="277">
        <v>291.14999999999998</v>
      </c>
      <c r="D135" s="279">
        <v>291.2833333333333</v>
      </c>
      <c r="E135" s="279">
        <v>287.86666666666662</v>
      </c>
      <c r="F135" s="279">
        <v>284.58333333333331</v>
      </c>
      <c r="G135" s="279">
        <v>281.16666666666663</v>
      </c>
      <c r="H135" s="279">
        <v>294.56666666666661</v>
      </c>
      <c r="I135" s="279">
        <v>297.98333333333335</v>
      </c>
      <c r="J135" s="279">
        <v>301.26666666666659</v>
      </c>
      <c r="K135" s="277">
        <v>294.7</v>
      </c>
      <c r="L135" s="277">
        <v>288</v>
      </c>
      <c r="M135" s="277">
        <v>27.046320000000001</v>
      </c>
    </row>
    <row r="136" spans="1:13">
      <c r="A136" s="301">
        <v>127</v>
      </c>
      <c r="B136" s="277" t="s">
        <v>136</v>
      </c>
      <c r="C136" s="277">
        <v>917.3</v>
      </c>
      <c r="D136" s="279">
        <v>921.93333333333339</v>
      </c>
      <c r="E136" s="279">
        <v>908.36666666666679</v>
      </c>
      <c r="F136" s="279">
        <v>899.43333333333339</v>
      </c>
      <c r="G136" s="279">
        <v>885.86666666666679</v>
      </c>
      <c r="H136" s="279">
        <v>930.86666666666679</v>
      </c>
      <c r="I136" s="279">
        <v>944.43333333333339</v>
      </c>
      <c r="J136" s="279">
        <v>953.36666666666679</v>
      </c>
      <c r="K136" s="277">
        <v>935.5</v>
      </c>
      <c r="L136" s="277">
        <v>913</v>
      </c>
      <c r="M136" s="277">
        <v>131.88767999999999</v>
      </c>
    </row>
    <row r="137" spans="1:13">
      <c r="A137" s="301">
        <v>128</v>
      </c>
      <c r="B137" s="277" t="s">
        <v>266</v>
      </c>
      <c r="C137" s="277">
        <v>2964.8</v>
      </c>
      <c r="D137" s="279">
        <v>3002.6</v>
      </c>
      <c r="E137" s="279">
        <v>2913.2</v>
      </c>
      <c r="F137" s="279">
        <v>2861.6</v>
      </c>
      <c r="G137" s="279">
        <v>2772.2</v>
      </c>
      <c r="H137" s="279">
        <v>3054.2</v>
      </c>
      <c r="I137" s="279">
        <v>3143.6000000000004</v>
      </c>
      <c r="J137" s="279">
        <v>3195.2</v>
      </c>
      <c r="K137" s="277">
        <v>3092</v>
      </c>
      <c r="L137" s="277">
        <v>2951</v>
      </c>
      <c r="M137" s="277">
        <v>4.5886199999999997</v>
      </c>
    </row>
    <row r="138" spans="1:13">
      <c r="A138" s="301">
        <v>129</v>
      </c>
      <c r="B138" s="277" t="s">
        <v>265</v>
      </c>
      <c r="C138" s="277">
        <v>1749.8</v>
      </c>
      <c r="D138" s="279">
        <v>1763.5166666666664</v>
      </c>
      <c r="E138" s="279">
        <v>1730.3833333333328</v>
      </c>
      <c r="F138" s="279">
        <v>1710.9666666666662</v>
      </c>
      <c r="G138" s="279">
        <v>1677.8333333333326</v>
      </c>
      <c r="H138" s="279">
        <v>1782.9333333333329</v>
      </c>
      <c r="I138" s="279">
        <v>1816.0666666666666</v>
      </c>
      <c r="J138" s="279">
        <v>1835.4833333333331</v>
      </c>
      <c r="K138" s="277">
        <v>1796.65</v>
      </c>
      <c r="L138" s="277">
        <v>1744.1</v>
      </c>
      <c r="M138" s="277">
        <v>4.6982499999999998</v>
      </c>
    </row>
    <row r="139" spans="1:13">
      <c r="A139" s="301">
        <v>130</v>
      </c>
      <c r="B139" s="277" t="s">
        <v>137</v>
      </c>
      <c r="C139" s="277">
        <v>1008.7</v>
      </c>
      <c r="D139" s="279">
        <v>1013.8833333333333</v>
      </c>
      <c r="E139" s="279">
        <v>998.01666666666665</v>
      </c>
      <c r="F139" s="279">
        <v>987.33333333333337</v>
      </c>
      <c r="G139" s="279">
        <v>971.4666666666667</v>
      </c>
      <c r="H139" s="279">
        <v>1024.5666666666666</v>
      </c>
      <c r="I139" s="279">
        <v>1040.4333333333332</v>
      </c>
      <c r="J139" s="279">
        <v>1051.1166666666666</v>
      </c>
      <c r="K139" s="277">
        <v>1029.75</v>
      </c>
      <c r="L139" s="277">
        <v>1003.2</v>
      </c>
      <c r="M139" s="277">
        <v>26.66057</v>
      </c>
    </row>
    <row r="140" spans="1:13">
      <c r="A140" s="301">
        <v>131</v>
      </c>
      <c r="B140" s="277" t="s">
        <v>138</v>
      </c>
      <c r="C140" s="277">
        <v>602.25</v>
      </c>
      <c r="D140" s="279">
        <v>600.51666666666665</v>
      </c>
      <c r="E140" s="279">
        <v>592.0333333333333</v>
      </c>
      <c r="F140" s="279">
        <v>581.81666666666661</v>
      </c>
      <c r="G140" s="279">
        <v>573.33333333333326</v>
      </c>
      <c r="H140" s="279">
        <v>610.73333333333335</v>
      </c>
      <c r="I140" s="279">
        <v>619.2166666666667</v>
      </c>
      <c r="J140" s="279">
        <v>629.43333333333339</v>
      </c>
      <c r="K140" s="277">
        <v>609</v>
      </c>
      <c r="L140" s="277">
        <v>590.29999999999995</v>
      </c>
      <c r="M140" s="277">
        <v>43.777740000000001</v>
      </c>
    </row>
    <row r="141" spans="1:13">
      <c r="A141" s="301">
        <v>132</v>
      </c>
      <c r="B141" s="277" t="s">
        <v>139</v>
      </c>
      <c r="C141" s="277">
        <v>130.80000000000001</v>
      </c>
      <c r="D141" s="279">
        <v>130.38333333333333</v>
      </c>
      <c r="E141" s="279">
        <v>128.56666666666666</v>
      </c>
      <c r="F141" s="279">
        <v>126.33333333333334</v>
      </c>
      <c r="G141" s="279">
        <v>124.51666666666668</v>
      </c>
      <c r="H141" s="279">
        <v>132.61666666666665</v>
      </c>
      <c r="I141" s="279">
        <v>134.43333333333331</v>
      </c>
      <c r="J141" s="279">
        <v>136.66666666666663</v>
      </c>
      <c r="K141" s="277">
        <v>132.19999999999999</v>
      </c>
      <c r="L141" s="277">
        <v>128.15</v>
      </c>
      <c r="M141" s="277">
        <v>56.346850000000003</v>
      </c>
    </row>
    <row r="142" spans="1:13">
      <c r="A142" s="301">
        <v>133</v>
      </c>
      <c r="B142" s="277" t="s">
        <v>140</v>
      </c>
      <c r="C142" s="277">
        <v>164.95</v>
      </c>
      <c r="D142" s="279">
        <v>164.43333333333331</v>
      </c>
      <c r="E142" s="279">
        <v>162.51666666666662</v>
      </c>
      <c r="F142" s="279">
        <v>160.08333333333331</v>
      </c>
      <c r="G142" s="279">
        <v>158.16666666666663</v>
      </c>
      <c r="H142" s="279">
        <v>166.86666666666662</v>
      </c>
      <c r="I142" s="279">
        <v>168.7833333333333</v>
      </c>
      <c r="J142" s="279">
        <v>171.21666666666661</v>
      </c>
      <c r="K142" s="277">
        <v>166.35</v>
      </c>
      <c r="L142" s="277">
        <v>162</v>
      </c>
      <c r="M142" s="277">
        <v>36.507260000000002</v>
      </c>
    </row>
    <row r="143" spans="1:13">
      <c r="A143" s="301">
        <v>134</v>
      </c>
      <c r="B143" s="277" t="s">
        <v>141</v>
      </c>
      <c r="C143" s="277">
        <v>367.35</v>
      </c>
      <c r="D143" s="279">
        <v>366.36666666666662</v>
      </c>
      <c r="E143" s="279">
        <v>364.08333333333326</v>
      </c>
      <c r="F143" s="279">
        <v>360.81666666666666</v>
      </c>
      <c r="G143" s="279">
        <v>358.5333333333333</v>
      </c>
      <c r="H143" s="279">
        <v>369.63333333333321</v>
      </c>
      <c r="I143" s="279">
        <v>371.91666666666663</v>
      </c>
      <c r="J143" s="279">
        <v>375.18333333333317</v>
      </c>
      <c r="K143" s="277">
        <v>368.65</v>
      </c>
      <c r="L143" s="277">
        <v>363.1</v>
      </c>
      <c r="M143" s="277">
        <v>25.73499</v>
      </c>
    </row>
    <row r="144" spans="1:13">
      <c r="A144" s="301">
        <v>135</v>
      </c>
      <c r="B144" s="277" t="s">
        <v>142</v>
      </c>
      <c r="C144" s="277">
        <v>6844.6</v>
      </c>
      <c r="D144" s="279">
        <v>6867.8666666666659</v>
      </c>
      <c r="E144" s="279">
        <v>6786.7333333333318</v>
      </c>
      <c r="F144" s="279">
        <v>6728.8666666666659</v>
      </c>
      <c r="G144" s="279">
        <v>6647.7333333333318</v>
      </c>
      <c r="H144" s="279">
        <v>6925.7333333333318</v>
      </c>
      <c r="I144" s="279">
        <v>7006.866666666665</v>
      </c>
      <c r="J144" s="279">
        <v>7064.7333333333318</v>
      </c>
      <c r="K144" s="277">
        <v>6949</v>
      </c>
      <c r="L144" s="277">
        <v>6810</v>
      </c>
      <c r="M144" s="277">
        <v>6.5986399999999996</v>
      </c>
    </row>
    <row r="145" spans="1:13">
      <c r="A145" s="301">
        <v>136</v>
      </c>
      <c r="B145" s="277" t="s">
        <v>143</v>
      </c>
      <c r="C145" s="277">
        <v>514.1</v>
      </c>
      <c r="D145" s="279">
        <v>514.63333333333333</v>
      </c>
      <c r="E145" s="279">
        <v>511.01666666666665</v>
      </c>
      <c r="F145" s="279">
        <v>507.93333333333334</v>
      </c>
      <c r="G145" s="279">
        <v>504.31666666666666</v>
      </c>
      <c r="H145" s="279">
        <v>517.7166666666667</v>
      </c>
      <c r="I145" s="279">
        <v>521.33333333333326</v>
      </c>
      <c r="J145" s="279">
        <v>524.41666666666663</v>
      </c>
      <c r="K145" s="277">
        <v>518.25</v>
      </c>
      <c r="L145" s="277">
        <v>511.55</v>
      </c>
      <c r="M145" s="277">
        <v>6.10616</v>
      </c>
    </row>
    <row r="146" spans="1:13">
      <c r="A146" s="301">
        <v>137</v>
      </c>
      <c r="B146" s="277" t="s">
        <v>144</v>
      </c>
      <c r="C146" s="277">
        <v>579.79999999999995</v>
      </c>
      <c r="D146" s="279">
        <v>580.65</v>
      </c>
      <c r="E146" s="279">
        <v>573.44999999999993</v>
      </c>
      <c r="F146" s="279">
        <v>567.09999999999991</v>
      </c>
      <c r="G146" s="279">
        <v>559.89999999999986</v>
      </c>
      <c r="H146" s="279">
        <v>587</v>
      </c>
      <c r="I146" s="279">
        <v>594.20000000000005</v>
      </c>
      <c r="J146" s="279">
        <v>600.55000000000007</v>
      </c>
      <c r="K146" s="277">
        <v>587.85</v>
      </c>
      <c r="L146" s="277">
        <v>574.29999999999995</v>
      </c>
      <c r="M146" s="277">
        <v>4.5991999999999997</v>
      </c>
    </row>
    <row r="147" spans="1:13">
      <c r="A147" s="301">
        <v>138</v>
      </c>
      <c r="B147" s="277" t="s">
        <v>145</v>
      </c>
      <c r="C147" s="277">
        <v>829.5</v>
      </c>
      <c r="D147" s="279">
        <v>831.7166666666667</v>
      </c>
      <c r="E147" s="279">
        <v>823.53333333333342</v>
      </c>
      <c r="F147" s="279">
        <v>817.56666666666672</v>
      </c>
      <c r="G147" s="279">
        <v>809.38333333333344</v>
      </c>
      <c r="H147" s="279">
        <v>837.68333333333339</v>
      </c>
      <c r="I147" s="279">
        <v>845.86666666666679</v>
      </c>
      <c r="J147" s="279">
        <v>851.83333333333337</v>
      </c>
      <c r="K147" s="277">
        <v>839.9</v>
      </c>
      <c r="L147" s="277">
        <v>825.75</v>
      </c>
      <c r="M147" s="277">
        <v>6.9217899999999997</v>
      </c>
    </row>
    <row r="148" spans="1:13">
      <c r="A148" s="301">
        <v>139</v>
      </c>
      <c r="B148" s="277" t="s">
        <v>146</v>
      </c>
      <c r="C148" s="277">
        <v>1426.35</v>
      </c>
      <c r="D148" s="279">
        <v>1401.45</v>
      </c>
      <c r="E148" s="279">
        <v>1353.9</v>
      </c>
      <c r="F148" s="279">
        <v>1281.45</v>
      </c>
      <c r="G148" s="279">
        <v>1233.9000000000001</v>
      </c>
      <c r="H148" s="279">
        <v>1473.9</v>
      </c>
      <c r="I148" s="279">
        <v>1521.4499999999998</v>
      </c>
      <c r="J148" s="279">
        <v>1593.9</v>
      </c>
      <c r="K148" s="277">
        <v>1449</v>
      </c>
      <c r="L148" s="277">
        <v>1329</v>
      </c>
      <c r="M148" s="277">
        <v>29.809750000000001</v>
      </c>
    </row>
    <row r="149" spans="1:13">
      <c r="A149" s="301">
        <v>140</v>
      </c>
      <c r="B149" s="277" t="s">
        <v>147</v>
      </c>
      <c r="C149" s="277">
        <v>109.15</v>
      </c>
      <c r="D149" s="279">
        <v>108.43333333333334</v>
      </c>
      <c r="E149" s="279">
        <v>106.86666666666667</v>
      </c>
      <c r="F149" s="279">
        <v>104.58333333333334</v>
      </c>
      <c r="G149" s="279">
        <v>103.01666666666668</v>
      </c>
      <c r="H149" s="279">
        <v>110.71666666666667</v>
      </c>
      <c r="I149" s="279">
        <v>112.28333333333333</v>
      </c>
      <c r="J149" s="279">
        <v>114.56666666666666</v>
      </c>
      <c r="K149" s="277">
        <v>110</v>
      </c>
      <c r="L149" s="277">
        <v>106.15</v>
      </c>
      <c r="M149" s="277">
        <v>113.46550999999999</v>
      </c>
    </row>
    <row r="150" spans="1:13">
      <c r="A150" s="301">
        <v>141</v>
      </c>
      <c r="B150" s="277" t="s">
        <v>268</v>
      </c>
      <c r="C150" s="277">
        <v>1314.7</v>
      </c>
      <c r="D150" s="279">
        <v>1320.1166666666668</v>
      </c>
      <c r="E150" s="279">
        <v>1302.6333333333337</v>
      </c>
      <c r="F150" s="279">
        <v>1290.5666666666668</v>
      </c>
      <c r="G150" s="279">
        <v>1273.0833333333337</v>
      </c>
      <c r="H150" s="279">
        <v>1332.1833333333336</v>
      </c>
      <c r="I150" s="279">
        <v>1349.6666666666667</v>
      </c>
      <c r="J150" s="279">
        <v>1361.7333333333336</v>
      </c>
      <c r="K150" s="277">
        <v>1337.6</v>
      </c>
      <c r="L150" s="277">
        <v>1308.05</v>
      </c>
      <c r="M150" s="277">
        <v>3.0234200000000002</v>
      </c>
    </row>
    <row r="151" spans="1:13">
      <c r="A151" s="301">
        <v>142</v>
      </c>
      <c r="B151" s="277" t="s">
        <v>148</v>
      </c>
      <c r="C151" s="277">
        <v>59927.35</v>
      </c>
      <c r="D151" s="279">
        <v>59841.883333333331</v>
      </c>
      <c r="E151" s="279">
        <v>59336.46666666666</v>
      </c>
      <c r="F151" s="279">
        <v>58745.583333333328</v>
      </c>
      <c r="G151" s="279">
        <v>58240.166666666657</v>
      </c>
      <c r="H151" s="279">
        <v>60432.766666666663</v>
      </c>
      <c r="I151" s="279">
        <v>60938.183333333334</v>
      </c>
      <c r="J151" s="279">
        <v>61529.066666666666</v>
      </c>
      <c r="K151" s="277">
        <v>60347.3</v>
      </c>
      <c r="L151" s="277">
        <v>59251</v>
      </c>
      <c r="M151" s="277">
        <v>0.14374999999999999</v>
      </c>
    </row>
    <row r="152" spans="1:13">
      <c r="A152" s="301">
        <v>143</v>
      </c>
      <c r="B152" s="277" t="s">
        <v>267</v>
      </c>
      <c r="C152" s="277">
        <v>26.75</v>
      </c>
      <c r="D152" s="279">
        <v>26.7</v>
      </c>
      <c r="E152" s="279">
        <v>26.4</v>
      </c>
      <c r="F152" s="279">
        <v>26.05</v>
      </c>
      <c r="G152" s="279">
        <v>25.75</v>
      </c>
      <c r="H152" s="279">
        <v>27.049999999999997</v>
      </c>
      <c r="I152" s="279">
        <v>27.35</v>
      </c>
      <c r="J152" s="279">
        <v>27.699999999999996</v>
      </c>
      <c r="K152" s="277">
        <v>27</v>
      </c>
      <c r="L152" s="277">
        <v>26.35</v>
      </c>
      <c r="M152" s="277">
        <v>12.4887</v>
      </c>
    </row>
    <row r="153" spans="1:13">
      <c r="A153" s="301">
        <v>144</v>
      </c>
      <c r="B153" s="277" t="s">
        <v>149</v>
      </c>
      <c r="C153" s="277">
        <v>1229.3499999999999</v>
      </c>
      <c r="D153" s="279">
        <v>1222.7833333333333</v>
      </c>
      <c r="E153" s="279">
        <v>1211.7166666666667</v>
      </c>
      <c r="F153" s="279">
        <v>1194.0833333333335</v>
      </c>
      <c r="G153" s="279">
        <v>1183.0166666666669</v>
      </c>
      <c r="H153" s="279">
        <v>1240.4166666666665</v>
      </c>
      <c r="I153" s="279">
        <v>1251.4833333333331</v>
      </c>
      <c r="J153" s="279">
        <v>1269.1166666666663</v>
      </c>
      <c r="K153" s="277">
        <v>1233.8499999999999</v>
      </c>
      <c r="L153" s="277">
        <v>1205.1500000000001</v>
      </c>
      <c r="M153" s="277">
        <v>13.83975</v>
      </c>
    </row>
    <row r="154" spans="1:13">
      <c r="A154" s="301">
        <v>145</v>
      </c>
      <c r="B154" s="277" t="s">
        <v>3161</v>
      </c>
      <c r="C154" s="277">
        <v>273.60000000000002</v>
      </c>
      <c r="D154" s="279">
        <v>273.83333333333337</v>
      </c>
      <c r="E154" s="279">
        <v>269.86666666666673</v>
      </c>
      <c r="F154" s="279">
        <v>266.13333333333338</v>
      </c>
      <c r="G154" s="279">
        <v>262.16666666666674</v>
      </c>
      <c r="H154" s="279">
        <v>277.56666666666672</v>
      </c>
      <c r="I154" s="279">
        <v>281.53333333333342</v>
      </c>
      <c r="J154" s="279">
        <v>285.26666666666671</v>
      </c>
      <c r="K154" s="277">
        <v>277.8</v>
      </c>
      <c r="L154" s="277">
        <v>270.10000000000002</v>
      </c>
      <c r="M154" s="277">
        <v>6.44001</v>
      </c>
    </row>
    <row r="155" spans="1:13">
      <c r="A155" s="301">
        <v>146</v>
      </c>
      <c r="B155" s="277" t="s">
        <v>269</v>
      </c>
      <c r="C155" s="277">
        <v>924.4</v>
      </c>
      <c r="D155" s="279">
        <v>924.13333333333333</v>
      </c>
      <c r="E155" s="279">
        <v>910.36666666666667</v>
      </c>
      <c r="F155" s="279">
        <v>896.33333333333337</v>
      </c>
      <c r="G155" s="279">
        <v>882.56666666666672</v>
      </c>
      <c r="H155" s="279">
        <v>938.16666666666663</v>
      </c>
      <c r="I155" s="279">
        <v>951.93333333333328</v>
      </c>
      <c r="J155" s="279">
        <v>965.96666666666658</v>
      </c>
      <c r="K155" s="277">
        <v>937.9</v>
      </c>
      <c r="L155" s="277">
        <v>910.1</v>
      </c>
      <c r="M155" s="277">
        <v>4.9222599999999996</v>
      </c>
    </row>
    <row r="156" spans="1:13">
      <c r="A156" s="301">
        <v>147</v>
      </c>
      <c r="B156" s="277" t="s">
        <v>150</v>
      </c>
      <c r="C156" s="277">
        <v>31.05</v>
      </c>
      <c r="D156" s="279">
        <v>31</v>
      </c>
      <c r="E156" s="279">
        <v>30.75</v>
      </c>
      <c r="F156" s="279">
        <v>30.45</v>
      </c>
      <c r="G156" s="279">
        <v>30.2</v>
      </c>
      <c r="H156" s="279">
        <v>31.3</v>
      </c>
      <c r="I156" s="279">
        <v>31.55</v>
      </c>
      <c r="J156" s="279">
        <v>31.85</v>
      </c>
      <c r="K156" s="277">
        <v>31.25</v>
      </c>
      <c r="L156" s="277">
        <v>30.7</v>
      </c>
      <c r="M156" s="277">
        <v>54.294110000000003</v>
      </c>
    </row>
    <row r="157" spans="1:13">
      <c r="A157" s="301">
        <v>148</v>
      </c>
      <c r="B157" s="277" t="s">
        <v>261</v>
      </c>
      <c r="C157" s="277">
        <v>3474.45</v>
      </c>
      <c r="D157" s="279">
        <v>3477.2666666666664</v>
      </c>
      <c r="E157" s="279">
        <v>3439.5333333333328</v>
      </c>
      <c r="F157" s="279">
        <v>3404.6166666666663</v>
      </c>
      <c r="G157" s="279">
        <v>3366.8833333333328</v>
      </c>
      <c r="H157" s="279">
        <v>3512.1833333333329</v>
      </c>
      <c r="I157" s="279">
        <v>3549.9166666666665</v>
      </c>
      <c r="J157" s="279">
        <v>3584.833333333333</v>
      </c>
      <c r="K157" s="277">
        <v>3515</v>
      </c>
      <c r="L157" s="277">
        <v>3442.35</v>
      </c>
      <c r="M157" s="277">
        <v>3.8713799999999998</v>
      </c>
    </row>
    <row r="158" spans="1:13">
      <c r="A158" s="301">
        <v>149</v>
      </c>
      <c r="B158" s="277" t="s">
        <v>153</v>
      </c>
      <c r="C158" s="277">
        <v>16252.55</v>
      </c>
      <c r="D158" s="279">
        <v>16170.85</v>
      </c>
      <c r="E158" s="279">
        <v>15931.7</v>
      </c>
      <c r="F158" s="279">
        <v>15610.85</v>
      </c>
      <c r="G158" s="279">
        <v>15371.7</v>
      </c>
      <c r="H158" s="279">
        <v>16491.7</v>
      </c>
      <c r="I158" s="279">
        <v>16730.849999999999</v>
      </c>
      <c r="J158" s="279">
        <v>17051.7</v>
      </c>
      <c r="K158" s="277">
        <v>16410</v>
      </c>
      <c r="L158" s="277">
        <v>15850</v>
      </c>
      <c r="M158" s="277">
        <v>2.0334500000000002</v>
      </c>
    </row>
    <row r="159" spans="1:13">
      <c r="A159" s="301">
        <v>150</v>
      </c>
      <c r="B159" s="277" t="s">
        <v>270</v>
      </c>
      <c r="C159" s="277">
        <v>20.25</v>
      </c>
      <c r="D159" s="279">
        <v>20.25</v>
      </c>
      <c r="E159" s="279">
        <v>19.95</v>
      </c>
      <c r="F159" s="279">
        <v>19.649999999999999</v>
      </c>
      <c r="G159" s="279">
        <v>19.349999999999998</v>
      </c>
      <c r="H159" s="279">
        <v>20.55</v>
      </c>
      <c r="I159" s="279">
        <v>20.849999999999998</v>
      </c>
      <c r="J159" s="279">
        <v>21.150000000000002</v>
      </c>
      <c r="K159" s="277">
        <v>20.55</v>
      </c>
      <c r="L159" s="277">
        <v>19.95</v>
      </c>
      <c r="M159" s="277">
        <v>22.320080000000001</v>
      </c>
    </row>
    <row r="160" spans="1:13">
      <c r="A160" s="301">
        <v>151</v>
      </c>
      <c r="B160" s="277" t="s">
        <v>155</v>
      </c>
      <c r="C160" s="277">
        <v>83.65</v>
      </c>
      <c r="D160" s="279">
        <v>83.866666666666674</v>
      </c>
      <c r="E160" s="279">
        <v>82.733333333333348</v>
      </c>
      <c r="F160" s="279">
        <v>81.816666666666677</v>
      </c>
      <c r="G160" s="279">
        <v>80.683333333333351</v>
      </c>
      <c r="H160" s="279">
        <v>84.783333333333346</v>
      </c>
      <c r="I160" s="279">
        <v>85.916666666666671</v>
      </c>
      <c r="J160" s="279">
        <v>86.833333333333343</v>
      </c>
      <c r="K160" s="277">
        <v>85</v>
      </c>
      <c r="L160" s="277">
        <v>82.95</v>
      </c>
      <c r="M160" s="277">
        <v>45.072479999999999</v>
      </c>
    </row>
    <row r="161" spans="1:13">
      <c r="A161" s="301">
        <v>152</v>
      </c>
      <c r="B161" s="277" t="s">
        <v>156</v>
      </c>
      <c r="C161" s="277">
        <v>80.650000000000006</v>
      </c>
      <c r="D161" s="279">
        <v>80.966666666666683</v>
      </c>
      <c r="E161" s="279">
        <v>79.983333333333363</v>
      </c>
      <c r="F161" s="279">
        <v>79.316666666666677</v>
      </c>
      <c r="G161" s="279">
        <v>78.333333333333357</v>
      </c>
      <c r="H161" s="279">
        <v>81.633333333333368</v>
      </c>
      <c r="I161" s="279">
        <v>82.616666666666688</v>
      </c>
      <c r="J161" s="279">
        <v>83.283333333333374</v>
      </c>
      <c r="K161" s="277">
        <v>81.95</v>
      </c>
      <c r="L161" s="277">
        <v>80.3</v>
      </c>
      <c r="M161" s="277">
        <v>142.38587999999999</v>
      </c>
    </row>
    <row r="162" spans="1:13">
      <c r="A162" s="301">
        <v>153</v>
      </c>
      <c r="B162" s="277" t="s">
        <v>271</v>
      </c>
      <c r="C162" s="277">
        <v>457.75</v>
      </c>
      <c r="D162" s="279">
        <v>440.4666666666667</v>
      </c>
      <c r="E162" s="279">
        <v>413.23333333333341</v>
      </c>
      <c r="F162" s="279">
        <v>368.7166666666667</v>
      </c>
      <c r="G162" s="279">
        <v>341.48333333333341</v>
      </c>
      <c r="H162" s="279">
        <v>484.98333333333341</v>
      </c>
      <c r="I162" s="279">
        <v>512.2166666666667</v>
      </c>
      <c r="J162" s="279">
        <v>556.73333333333335</v>
      </c>
      <c r="K162" s="277">
        <v>467.7</v>
      </c>
      <c r="L162" s="277">
        <v>395.95</v>
      </c>
      <c r="M162" s="277">
        <v>34.269329999999997</v>
      </c>
    </row>
    <row r="163" spans="1:13">
      <c r="A163" s="301">
        <v>154</v>
      </c>
      <c r="B163" s="277" t="s">
        <v>272</v>
      </c>
      <c r="C163" s="277">
        <v>3257.35</v>
      </c>
      <c r="D163" s="279">
        <v>3265.9166666666665</v>
      </c>
      <c r="E163" s="279">
        <v>3216.4333333333329</v>
      </c>
      <c r="F163" s="279">
        <v>3175.5166666666664</v>
      </c>
      <c r="G163" s="279">
        <v>3126.0333333333328</v>
      </c>
      <c r="H163" s="279">
        <v>3306.833333333333</v>
      </c>
      <c r="I163" s="279">
        <v>3356.3166666666666</v>
      </c>
      <c r="J163" s="279">
        <v>3397.2333333333331</v>
      </c>
      <c r="K163" s="277">
        <v>3315.4</v>
      </c>
      <c r="L163" s="277">
        <v>3225</v>
      </c>
      <c r="M163" s="277">
        <v>0.60841999999999996</v>
      </c>
    </row>
    <row r="164" spans="1:13">
      <c r="A164" s="301">
        <v>155</v>
      </c>
      <c r="B164" s="277" t="s">
        <v>157</v>
      </c>
      <c r="C164" s="277">
        <v>88.5</v>
      </c>
      <c r="D164" s="279">
        <v>88.733333333333334</v>
      </c>
      <c r="E164" s="279">
        <v>87.866666666666674</v>
      </c>
      <c r="F164" s="279">
        <v>87.233333333333334</v>
      </c>
      <c r="G164" s="279">
        <v>86.366666666666674</v>
      </c>
      <c r="H164" s="279">
        <v>89.366666666666674</v>
      </c>
      <c r="I164" s="279">
        <v>90.23333333333332</v>
      </c>
      <c r="J164" s="279">
        <v>90.866666666666674</v>
      </c>
      <c r="K164" s="277">
        <v>89.6</v>
      </c>
      <c r="L164" s="277">
        <v>88.1</v>
      </c>
      <c r="M164" s="277">
        <v>4.6345099999999997</v>
      </c>
    </row>
    <row r="165" spans="1:13">
      <c r="A165" s="301">
        <v>156</v>
      </c>
      <c r="B165" s="277" t="s">
        <v>158</v>
      </c>
      <c r="C165" s="277">
        <v>67.400000000000006</v>
      </c>
      <c r="D165" s="279">
        <v>68.13333333333334</v>
      </c>
      <c r="E165" s="279">
        <v>66.51666666666668</v>
      </c>
      <c r="F165" s="279">
        <v>65.63333333333334</v>
      </c>
      <c r="G165" s="279">
        <v>64.01666666666668</v>
      </c>
      <c r="H165" s="279">
        <v>69.01666666666668</v>
      </c>
      <c r="I165" s="279">
        <v>70.633333333333326</v>
      </c>
      <c r="J165" s="279">
        <v>71.51666666666668</v>
      </c>
      <c r="K165" s="277">
        <v>69.75</v>
      </c>
      <c r="L165" s="277">
        <v>67.25</v>
      </c>
      <c r="M165" s="277">
        <v>185.30439999999999</v>
      </c>
    </row>
    <row r="166" spans="1:13">
      <c r="A166" s="301">
        <v>157</v>
      </c>
      <c r="B166" s="277" t="s">
        <v>159</v>
      </c>
      <c r="C166" s="277">
        <v>20609.25</v>
      </c>
      <c r="D166" s="279">
        <v>20642.333333333332</v>
      </c>
      <c r="E166" s="279">
        <v>20484.916666666664</v>
      </c>
      <c r="F166" s="279">
        <v>20360.583333333332</v>
      </c>
      <c r="G166" s="279">
        <v>20203.166666666664</v>
      </c>
      <c r="H166" s="279">
        <v>20766.666666666664</v>
      </c>
      <c r="I166" s="279">
        <v>20924.083333333328</v>
      </c>
      <c r="J166" s="279">
        <v>21048.416666666664</v>
      </c>
      <c r="K166" s="277">
        <v>20799.75</v>
      </c>
      <c r="L166" s="277">
        <v>20518</v>
      </c>
      <c r="M166" s="277">
        <v>0.20371</v>
      </c>
    </row>
    <row r="167" spans="1:13">
      <c r="A167" s="301">
        <v>158</v>
      </c>
      <c r="B167" s="277" t="s">
        <v>160</v>
      </c>
      <c r="C167" s="277">
        <v>1318</v>
      </c>
      <c r="D167" s="279">
        <v>1327.3833333333334</v>
      </c>
      <c r="E167" s="279">
        <v>1300.9666666666669</v>
      </c>
      <c r="F167" s="279">
        <v>1283.9333333333334</v>
      </c>
      <c r="G167" s="279">
        <v>1257.5166666666669</v>
      </c>
      <c r="H167" s="279">
        <v>1344.416666666667</v>
      </c>
      <c r="I167" s="279">
        <v>1370.8333333333335</v>
      </c>
      <c r="J167" s="279">
        <v>1387.866666666667</v>
      </c>
      <c r="K167" s="277">
        <v>1353.8</v>
      </c>
      <c r="L167" s="277">
        <v>1310.3499999999999</v>
      </c>
      <c r="M167" s="277">
        <v>14.68023</v>
      </c>
    </row>
    <row r="168" spans="1:13">
      <c r="A168" s="301">
        <v>159</v>
      </c>
      <c r="B168" s="277" t="s">
        <v>161</v>
      </c>
      <c r="C168" s="277">
        <v>221.55</v>
      </c>
      <c r="D168" s="279">
        <v>221.33333333333334</v>
      </c>
      <c r="E168" s="279">
        <v>217.7166666666667</v>
      </c>
      <c r="F168" s="279">
        <v>213.88333333333335</v>
      </c>
      <c r="G168" s="279">
        <v>210.26666666666671</v>
      </c>
      <c r="H168" s="279">
        <v>225.16666666666669</v>
      </c>
      <c r="I168" s="279">
        <v>228.7833333333333</v>
      </c>
      <c r="J168" s="279">
        <v>232.61666666666667</v>
      </c>
      <c r="K168" s="277">
        <v>224.95</v>
      </c>
      <c r="L168" s="277">
        <v>217.5</v>
      </c>
      <c r="M168" s="277">
        <v>32.552349999999997</v>
      </c>
    </row>
    <row r="169" spans="1:13">
      <c r="A169" s="301">
        <v>160</v>
      </c>
      <c r="B169" s="277" t="s">
        <v>162</v>
      </c>
      <c r="C169" s="277">
        <v>87.55</v>
      </c>
      <c r="D169" s="279">
        <v>87.45</v>
      </c>
      <c r="E169" s="279">
        <v>86.7</v>
      </c>
      <c r="F169" s="279">
        <v>85.85</v>
      </c>
      <c r="G169" s="279">
        <v>85.1</v>
      </c>
      <c r="H169" s="279">
        <v>88.300000000000011</v>
      </c>
      <c r="I169" s="279">
        <v>89.050000000000011</v>
      </c>
      <c r="J169" s="279">
        <v>89.90000000000002</v>
      </c>
      <c r="K169" s="277">
        <v>88.2</v>
      </c>
      <c r="L169" s="277">
        <v>86.6</v>
      </c>
      <c r="M169" s="277">
        <v>35.318930000000002</v>
      </c>
    </row>
    <row r="170" spans="1:13">
      <c r="A170" s="301">
        <v>161</v>
      </c>
      <c r="B170" s="277" t="s">
        <v>275</v>
      </c>
      <c r="C170" s="277">
        <v>5000.8500000000004</v>
      </c>
      <c r="D170" s="279">
        <v>4993.6166666666668</v>
      </c>
      <c r="E170" s="279">
        <v>4967.2333333333336</v>
      </c>
      <c r="F170" s="279">
        <v>4933.6166666666668</v>
      </c>
      <c r="G170" s="279">
        <v>4907.2333333333336</v>
      </c>
      <c r="H170" s="279">
        <v>5027.2333333333336</v>
      </c>
      <c r="I170" s="279">
        <v>5053.6166666666668</v>
      </c>
      <c r="J170" s="279">
        <v>5087.2333333333336</v>
      </c>
      <c r="K170" s="277">
        <v>5020</v>
      </c>
      <c r="L170" s="277">
        <v>4960</v>
      </c>
      <c r="M170" s="277">
        <v>0.53834000000000004</v>
      </c>
    </row>
    <row r="171" spans="1:13">
      <c r="A171" s="301">
        <v>162</v>
      </c>
      <c r="B171" s="277" t="s">
        <v>277</v>
      </c>
      <c r="C171" s="277">
        <v>10083.9</v>
      </c>
      <c r="D171" s="279">
        <v>10084.199999999999</v>
      </c>
      <c r="E171" s="279">
        <v>9999.6999999999971</v>
      </c>
      <c r="F171" s="279">
        <v>9915.4999999999982</v>
      </c>
      <c r="G171" s="279">
        <v>9830.9999999999964</v>
      </c>
      <c r="H171" s="279">
        <v>10168.399999999998</v>
      </c>
      <c r="I171" s="279">
        <v>10252.900000000001</v>
      </c>
      <c r="J171" s="279">
        <v>10337.099999999999</v>
      </c>
      <c r="K171" s="277">
        <v>10168.700000000001</v>
      </c>
      <c r="L171" s="277">
        <v>10000</v>
      </c>
      <c r="M171" s="277">
        <v>4.0070000000000001E-2</v>
      </c>
    </row>
    <row r="172" spans="1:13">
      <c r="A172" s="301">
        <v>163</v>
      </c>
      <c r="B172" s="277" t="s">
        <v>163</v>
      </c>
      <c r="C172" s="277">
        <v>1524.85</v>
      </c>
      <c r="D172" s="279">
        <v>1531.9166666666667</v>
      </c>
      <c r="E172" s="279">
        <v>1512.4833333333336</v>
      </c>
      <c r="F172" s="279">
        <v>1500.1166666666668</v>
      </c>
      <c r="G172" s="279">
        <v>1480.6833333333336</v>
      </c>
      <c r="H172" s="279">
        <v>1544.2833333333335</v>
      </c>
      <c r="I172" s="279">
        <v>1563.7166666666665</v>
      </c>
      <c r="J172" s="279">
        <v>1576.0833333333335</v>
      </c>
      <c r="K172" s="277">
        <v>1551.35</v>
      </c>
      <c r="L172" s="277">
        <v>1519.55</v>
      </c>
      <c r="M172" s="277">
        <v>12.54669</v>
      </c>
    </row>
    <row r="173" spans="1:13">
      <c r="A173" s="301">
        <v>164</v>
      </c>
      <c r="B173" s="277" t="s">
        <v>273</v>
      </c>
      <c r="C173" s="277">
        <v>2129.5500000000002</v>
      </c>
      <c r="D173" s="279">
        <v>2127.1833333333334</v>
      </c>
      <c r="E173" s="279">
        <v>2089.3666666666668</v>
      </c>
      <c r="F173" s="279">
        <v>2049.1833333333334</v>
      </c>
      <c r="G173" s="279">
        <v>2011.3666666666668</v>
      </c>
      <c r="H173" s="279">
        <v>2167.3666666666668</v>
      </c>
      <c r="I173" s="279">
        <v>2205.1833333333334</v>
      </c>
      <c r="J173" s="279">
        <v>2245.3666666666668</v>
      </c>
      <c r="K173" s="277">
        <v>2165</v>
      </c>
      <c r="L173" s="277">
        <v>2087</v>
      </c>
      <c r="M173" s="277">
        <v>2.9433799999999999</v>
      </c>
    </row>
    <row r="174" spans="1:13">
      <c r="A174" s="301">
        <v>165</v>
      </c>
      <c r="B174" s="277" t="s">
        <v>164</v>
      </c>
      <c r="C174" s="277">
        <v>27.35</v>
      </c>
      <c r="D174" s="279">
        <v>27.5</v>
      </c>
      <c r="E174" s="279">
        <v>27.1</v>
      </c>
      <c r="F174" s="279">
        <v>26.85</v>
      </c>
      <c r="G174" s="279">
        <v>26.450000000000003</v>
      </c>
      <c r="H174" s="279">
        <v>27.75</v>
      </c>
      <c r="I174" s="279">
        <v>28.15</v>
      </c>
      <c r="J174" s="279">
        <v>28.4</v>
      </c>
      <c r="K174" s="277">
        <v>27.9</v>
      </c>
      <c r="L174" s="277">
        <v>27.25</v>
      </c>
      <c r="M174" s="277">
        <v>198.97438</v>
      </c>
    </row>
    <row r="175" spans="1:13">
      <c r="A175" s="301">
        <v>166</v>
      </c>
      <c r="B175" s="277" t="s">
        <v>274</v>
      </c>
      <c r="C175" s="277">
        <v>369.15</v>
      </c>
      <c r="D175" s="279">
        <v>367.88333333333338</v>
      </c>
      <c r="E175" s="279">
        <v>360.76666666666677</v>
      </c>
      <c r="F175" s="279">
        <v>352.38333333333338</v>
      </c>
      <c r="G175" s="279">
        <v>345.26666666666677</v>
      </c>
      <c r="H175" s="279">
        <v>376.26666666666677</v>
      </c>
      <c r="I175" s="279">
        <v>383.38333333333344</v>
      </c>
      <c r="J175" s="279">
        <v>391.76666666666677</v>
      </c>
      <c r="K175" s="277">
        <v>375</v>
      </c>
      <c r="L175" s="277">
        <v>359.5</v>
      </c>
      <c r="M175" s="277">
        <v>4.2945200000000003</v>
      </c>
    </row>
    <row r="176" spans="1:13">
      <c r="A176" s="301">
        <v>167</v>
      </c>
      <c r="B176" s="277" t="s">
        <v>491</v>
      </c>
      <c r="C176" s="277">
        <v>804.45</v>
      </c>
      <c r="D176" s="279">
        <v>805.81666666666672</v>
      </c>
      <c r="E176" s="279">
        <v>800.28333333333342</v>
      </c>
      <c r="F176" s="279">
        <v>796.11666666666667</v>
      </c>
      <c r="G176" s="279">
        <v>790.58333333333337</v>
      </c>
      <c r="H176" s="279">
        <v>809.98333333333346</v>
      </c>
      <c r="I176" s="279">
        <v>815.51666666666677</v>
      </c>
      <c r="J176" s="279">
        <v>819.68333333333351</v>
      </c>
      <c r="K176" s="277">
        <v>811.35</v>
      </c>
      <c r="L176" s="277">
        <v>801.65</v>
      </c>
      <c r="M176" s="277">
        <v>0.64748000000000006</v>
      </c>
    </row>
    <row r="177" spans="1:13">
      <c r="A177" s="301">
        <v>168</v>
      </c>
      <c r="B177" s="277" t="s">
        <v>165</v>
      </c>
      <c r="C177" s="277">
        <v>157.19999999999999</v>
      </c>
      <c r="D177" s="279">
        <v>158.16666666666666</v>
      </c>
      <c r="E177" s="279">
        <v>155.93333333333331</v>
      </c>
      <c r="F177" s="279">
        <v>154.66666666666666</v>
      </c>
      <c r="G177" s="279">
        <v>152.43333333333331</v>
      </c>
      <c r="H177" s="279">
        <v>159.43333333333331</v>
      </c>
      <c r="I177" s="279">
        <v>161.66666666666666</v>
      </c>
      <c r="J177" s="279">
        <v>162.93333333333331</v>
      </c>
      <c r="K177" s="277">
        <v>160.4</v>
      </c>
      <c r="L177" s="277">
        <v>156.9</v>
      </c>
      <c r="M177" s="277">
        <v>77.073530000000005</v>
      </c>
    </row>
    <row r="178" spans="1:13">
      <c r="A178" s="301">
        <v>169</v>
      </c>
      <c r="B178" s="277" t="s">
        <v>276</v>
      </c>
      <c r="C178" s="277">
        <v>259.95</v>
      </c>
      <c r="D178" s="279">
        <v>257.61666666666662</v>
      </c>
      <c r="E178" s="279">
        <v>253.28333333333325</v>
      </c>
      <c r="F178" s="279">
        <v>246.61666666666662</v>
      </c>
      <c r="G178" s="279">
        <v>242.28333333333325</v>
      </c>
      <c r="H178" s="279">
        <v>264.28333333333325</v>
      </c>
      <c r="I178" s="279">
        <v>268.61666666666662</v>
      </c>
      <c r="J178" s="279">
        <v>275.28333333333325</v>
      </c>
      <c r="K178" s="277">
        <v>261.95</v>
      </c>
      <c r="L178" s="277">
        <v>250.95</v>
      </c>
      <c r="M178" s="277">
        <v>5.7940199999999997</v>
      </c>
    </row>
    <row r="179" spans="1:13">
      <c r="A179" s="301">
        <v>170</v>
      </c>
      <c r="B179" s="277" t="s">
        <v>278</v>
      </c>
      <c r="C179" s="277">
        <v>410.75</v>
      </c>
      <c r="D179" s="279">
        <v>412.0333333333333</v>
      </c>
      <c r="E179" s="279">
        <v>404.26666666666659</v>
      </c>
      <c r="F179" s="279">
        <v>397.7833333333333</v>
      </c>
      <c r="G179" s="279">
        <v>390.01666666666659</v>
      </c>
      <c r="H179" s="279">
        <v>418.51666666666659</v>
      </c>
      <c r="I179" s="279">
        <v>426.28333333333325</v>
      </c>
      <c r="J179" s="279">
        <v>432.76666666666659</v>
      </c>
      <c r="K179" s="277">
        <v>419.8</v>
      </c>
      <c r="L179" s="277">
        <v>405.55</v>
      </c>
      <c r="M179" s="277">
        <v>0.56864000000000003</v>
      </c>
    </row>
    <row r="180" spans="1:13">
      <c r="A180" s="301">
        <v>171</v>
      </c>
      <c r="B180" s="277" t="s">
        <v>279</v>
      </c>
      <c r="C180" s="277">
        <v>449.65</v>
      </c>
      <c r="D180" s="279">
        <v>449.58333333333331</v>
      </c>
      <c r="E180" s="279">
        <v>445.16666666666663</v>
      </c>
      <c r="F180" s="279">
        <v>440.68333333333334</v>
      </c>
      <c r="G180" s="279">
        <v>436.26666666666665</v>
      </c>
      <c r="H180" s="279">
        <v>454.06666666666661</v>
      </c>
      <c r="I180" s="279">
        <v>458.48333333333323</v>
      </c>
      <c r="J180" s="279">
        <v>462.96666666666658</v>
      </c>
      <c r="K180" s="277">
        <v>454</v>
      </c>
      <c r="L180" s="277">
        <v>445.1</v>
      </c>
      <c r="M180" s="277">
        <v>0.55313000000000001</v>
      </c>
    </row>
    <row r="181" spans="1:13">
      <c r="A181" s="301">
        <v>172</v>
      </c>
      <c r="B181" s="277" t="s">
        <v>167</v>
      </c>
      <c r="C181" s="277">
        <v>781.4</v>
      </c>
      <c r="D181" s="279">
        <v>782.76666666666677</v>
      </c>
      <c r="E181" s="279">
        <v>770.63333333333355</v>
      </c>
      <c r="F181" s="279">
        <v>759.86666666666679</v>
      </c>
      <c r="G181" s="279">
        <v>747.73333333333358</v>
      </c>
      <c r="H181" s="279">
        <v>793.53333333333353</v>
      </c>
      <c r="I181" s="279">
        <v>805.66666666666674</v>
      </c>
      <c r="J181" s="279">
        <v>816.43333333333351</v>
      </c>
      <c r="K181" s="277">
        <v>794.9</v>
      </c>
      <c r="L181" s="277">
        <v>772</v>
      </c>
      <c r="M181" s="277">
        <v>8.1155000000000008</v>
      </c>
    </row>
    <row r="182" spans="1:13">
      <c r="A182" s="301">
        <v>173</v>
      </c>
      <c r="B182" s="277" t="s">
        <v>168</v>
      </c>
      <c r="C182" s="277">
        <v>179.45</v>
      </c>
      <c r="D182" s="279">
        <v>178.75</v>
      </c>
      <c r="E182" s="279">
        <v>175.85</v>
      </c>
      <c r="F182" s="279">
        <v>172.25</v>
      </c>
      <c r="G182" s="279">
        <v>169.35</v>
      </c>
      <c r="H182" s="279">
        <v>182.35</v>
      </c>
      <c r="I182" s="279">
        <v>185.24999999999997</v>
      </c>
      <c r="J182" s="279">
        <v>188.85</v>
      </c>
      <c r="K182" s="277">
        <v>181.65</v>
      </c>
      <c r="L182" s="277">
        <v>175.15</v>
      </c>
      <c r="M182" s="277">
        <v>136.26918000000001</v>
      </c>
    </row>
    <row r="183" spans="1:13">
      <c r="A183" s="301">
        <v>174</v>
      </c>
      <c r="B183" s="277" t="s">
        <v>169</v>
      </c>
      <c r="C183" s="277">
        <v>97.45</v>
      </c>
      <c r="D183" s="279">
        <v>96.733333333333348</v>
      </c>
      <c r="E183" s="279">
        <v>95.616666666666703</v>
      </c>
      <c r="F183" s="279">
        <v>93.78333333333336</v>
      </c>
      <c r="G183" s="279">
        <v>92.666666666666714</v>
      </c>
      <c r="H183" s="279">
        <v>98.566666666666691</v>
      </c>
      <c r="I183" s="279">
        <v>99.683333333333337</v>
      </c>
      <c r="J183" s="279">
        <v>101.51666666666668</v>
      </c>
      <c r="K183" s="277">
        <v>97.85</v>
      </c>
      <c r="L183" s="277">
        <v>94.9</v>
      </c>
      <c r="M183" s="277">
        <v>45.196010000000001</v>
      </c>
    </row>
    <row r="184" spans="1:13">
      <c r="A184" s="301">
        <v>175</v>
      </c>
      <c r="B184" s="277" t="s">
        <v>170</v>
      </c>
      <c r="C184" s="277">
        <v>2155.9</v>
      </c>
      <c r="D184" s="279">
        <v>2167.0499999999997</v>
      </c>
      <c r="E184" s="279">
        <v>2141.0999999999995</v>
      </c>
      <c r="F184" s="279">
        <v>2126.2999999999997</v>
      </c>
      <c r="G184" s="279">
        <v>2100.3499999999995</v>
      </c>
      <c r="H184" s="279">
        <v>2181.8499999999995</v>
      </c>
      <c r="I184" s="279">
        <v>2207.7999999999993</v>
      </c>
      <c r="J184" s="279">
        <v>2222.5999999999995</v>
      </c>
      <c r="K184" s="277">
        <v>2193</v>
      </c>
      <c r="L184" s="277">
        <v>2152.25</v>
      </c>
      <c r="M184" s="277">
        <v>85.296210000000002</v>
      </c>
    </row>
    <row r="185" spans="1:13">
      <c r="A185" s="301">
        <v>176</v>
      </c>
      <c r="B185" s="277" t="s">
        <v>171</v>
      </c>
      <c r="C185" s="277">
        <v>34.6</v>
      </c>
      <c r="D185" s="279">
        <v>34.6</v>
      </c>
      <c r="E185" s="279">
        <v>34.35</v>
      </c>
      <c r="F185" s="279">
        <v>34.1</v>
      </c>
      <c r="G185" s="279">
        <v>33.85</v>
      </c>
      <c r="H185" s="279">
        <v>34.85</v>
      </c>
      <c r="I185" s="279">
        <v>35.1</v>
      </c>
      <c r="J185" s="279">
        <v>35.35</v>
      </c>
      <c r="K185" s="277">
        <v>34.85</v>
      </c>
      <c r="L185" s="277">
        <v>34.35</v>
      </c>
      <c r="M185" s="277">
        <v>97.714029999999994</v>
      </c>
    </row>
    <row r="186" spans="1:13">
      <c r="A186" s="301">
        <v>177</v>
      </c>
      <c r="B186" s="277" t="s">
        <v>3523</v>
      </c>
      <c r="C186" s="277">
        <v>898.3</v>
      </c>
      <c r="D186" s="279">
        <v>891.0333333333333</v>
      </c>
      <c r="E186" s="279">
        <v>880.26666666666665</v>
      </c>
      <c r="F186" s="279">
        <v>862.23333333333335</v>
      </c>
      <c r="G186" s="279">
        <v>851.4666666666667</v>
      </c>
      <c r="H186" s="279">
        <v>909.06666666666661</v>
      </c>
      <c r="I186" s="279">
        <v>919.83333333333326</v>
      </c>
      <c r="J186" s="279">
        <v>937.86666666666656</v>
      </c>
      <c r="K186" s="277">
        <v>901.8</v>
      </c>
      <c r="L186" s="277">
        <v>873</v>
      </c>
      <c r="M186" s="277">
        <v>12.85192</v>
      </c>
    </row>
    <row r="187" spans="1:13">
      <c r="A187" s="301">
        <v>178</v>
      </c>
      <c r="B187" s="277" t="s">
        <v>280</v>
      </c>
      <c r="C187" s="277">
        <v>800.75</v>
      </c>
      <c r="D187" s="279">
        <v>800</v>
      </c>
      <c r="E187" s="279">
        <v>790.75</v>
      </c>
      <c r="F187" s="279">
        <v>780.75</v>
      </c>
      <c r="G187" s="279">
        <v>771.5</v>
      </c>
      <c r="H187" s="279">
        <v>810</v>
      </c>
      <c r="I187" s="279">
        <v>819.25</v>
      </c>
      <c r="J187" s="279">
        <v>829.25</v>
      </c>
      <c r="K187" s="277">
        <v>809.25</v>
      </c>
      <c r="L187" s="277">
        <v>790</v>
      </c>
      <c r="M187" s="277">
        <v>16.163589999999999</v>
      </c>
    </row>
    <row r="188" spans="1:13">
      <c r="A188" s="301">
        <v>179</v>
      </c>
      <c r="B188" s="277" t="s">
        <v>172</v>
      </c>
      <c r="C188" s="277">
        <v>203.05</v>
      </c>
      <c r="D188" s="279">
        <v>202.69999999999996</v>
      </c>
      <c r="E188" s="279">
        <v>201.04999999999993</v>
      </c>
      <c r="F188" s="279">
        <v>199.04999999999995</v>
      </c>
      <c r="G188" s="279">
        <v>197.39999999999992</v>
      </c>
      <c r="H188" s="279">
        <v>204.69999999999993</v>
      </c>
      <c r="I188" s="279">
        <v>206.34999999999997</v>
      </c>
      <c r="J188" s="279">
        <v>208.34999999999994</v>
      </c>
      <c r="K188" s="277">
        <v>204.35</v>
      </c>
      <c r="L188" s="277">
        <v>200.7</v>
      </c>
      <c r="M188" s="277">
        <v>393.17196999999999</v>
      </c>
    </row>
    <row r="189" spans="1:13">
      <c r="A189" s="301">
        <v>180</v>
      </c>
      <c r="B189" s="277" t="s">
        <v>173</v>
      </c>
      <c r="C189" s="277">
        <v>21184.799999999999</v>
      </c>
      <c r="D189" s="279">
        <v>21278.3</v>
      </c>
      <c r="E189" s="279">
        <v>21006.6</v>
      </c>
      <c r="F189" s="279">
        <v>20828.399999999998</v>
      </c>
      <c r="G189" s="279">
        <v>20556.699999999997</v>
      </c>
      <c r="H189" s="279">
        <v>21456.5</v>
      </c>
      <c r="I189" s="279">
        <v>21728.200000000004</v>
      </c>
      <c r="J189" s="279">
        <v>21906.400000000001</v>
      </c>
      <c r="K189" s="277">
        <v>21550</v>
      </c>
      <c r="L189" s="277">
        <v>21100.1</v>
      </c>
      <c r="M189" s="277">
        <v>0.70613999999999999</v>
      </c>
    </row>
    <row r="190" spans="1:13">
      <c r="A190" s="301">
        <v>181</v>
      </c>
      <c r="B190" s="277" t="s">
        <v>174</v>
      </c>
      <c r="C190" s="277">
        <v>1287.75</v>
      </c>
      <c r="D190" s="279">
        <v>1285.2666666666667</v>
      </c>
      <c r="E190" s="279">
        <v>1272.8333333333333</v>
      </c>
      <c r="F190" s="279">
        <v>1257.9166666666665</v>
      </c>
      <c r="G190" s="279">
        <v>1245.4833333333331</v>
      </c>
      <c r="H190" s="279">
        <v>1300.1833333333334</v>
      </c>
      <c r="I190" s="279">
        <v>1312.6166666666668</v>
      </c>
      <c r="J190" s="279">
        <v>1327.5333333333335</v>
      </c>
      <c r="K190" s="277">
        <v>1297.7</v>
      </c>
      <c r="L190" s="277">
        <v>1270.3499999999999</v>
      </c>
      <c r="M190" s="277">
        <v>5.1242599999999996</v>
      </c>
    </row>
    <row r="191" spans="1:13">
      <c r="A191" s="301">
        <v>182</v>
      </c>
      <c r="B191" s="277" t="s">
        <v>175</v>
      </c>
      <c r="C191" s="277">
        <v>4485.3999999999996</v>
      </c>
      <c r="D191" s="279">
        <v>4483.3499999999995</v>
      </c>
      <c r="E191" s="279">
        <v>4442.1999999999989</v>
      </c>
      <c r="F191" s="279">
        <v>4398.9999999999991</v>
      </c>
      <c r="G191" s="279">
        <v>4357.8499999999985</v>
      </c>
      <c r="H191" s="279">
        <v>4526.5499999999993</v>
      </c>
      <c r="I191" s="279">
        <v>4567.6999999999989</v>
      </c>
      <c r="J191" s="279">
        <v>4610.8999999999996</v>
      </c>
      <c r="K191" s="277">
        <v>4524.5</v>
      </c>
      <c r="L191" s="277">
        <v>4440.1499999999996</v>
      </c>
      <c r="M191" s="277">
        <v>1.9255500000000001</v>
      </c>
    </row>
    <row r="192" spans="1:13">
      <c r="A192" s="301">
        <v>183</v>
      </c>
      <c r="B192" s="277" t="s">
        <v>176</v>
      </c>
      <c r="C192" s="277">
        <v>658.65</v>
      </c>
      <c r="D192" s="279">
        <v>655.80000000000007</v>
      </c>
      <c r="E192" s="279">
        <v>649.85000000000014</v>
      </c>
      <c r="F192" s="279">
        <v>641.05000000000007</v>
      </c>
      <c r="G192" s="279">
        <v>635.10000000000014</v>
      </c>
      <c r="H192" s="279">
        <v>664.60000000000014</v>
      </c>
      <c r="I192" s="279">
        <v>670.55000000000018</v>
      </c>
      <c r="J192" s="279">
        <v>679.35000000000014</v>
      </c>
      <c r="K192" s="277">
        <v>661.75</v>
      </c>
      <c r="L192" s="277">
        <v>647</v>
      </c>
      <c r="M192" s="277">
        <v>17.099049999999998</v>
      </c>
    </row>
    <row r="193" spans="1:13">
      <c r="A193" s="301">
        <v>184</v>
      </c>
      <c r="B193" s="277" t="s">
        <v>178</v>
      </c>
      <c r="C193" s="277">
        <v>486.35</v>
      </c>
      <c r="D193" s="279">
        <v>485.10000000000008</v>
      </c>
      <c r="E193" s="279">
        <v>481.65000000000015</v>
      </c>
      <c r="F193" s="279">
        <v>476.95000000000005</v>
      </c>
      <c r="G193" s="279">
        <v>473.50000000000011</v>
      </c>
      <c r="H193" s="279">
        <v>489.80000000000018</v>
      </c>
      <c r="I193" s="279">
        <v>493.25000000000011</v>
      </c>
      <c r="J193" s="279">
        <v>497.95000000000022</v>
      </c>
      <c r="K193" s="277">
        <v>488.55</v>
      </c>
      <c r="L193" s="277">
        <v>480.4</v>
      </c>
      <c r="M193" s="277">
        <v>55.51108</v>
      </c>
    </row>
    <row r="194" spans="1:13">
      <c r="A194" s="301">
        <v>185</v>
      </c>
      <c r="B194" s="277" t="s">
        <v>179</v>
      </c>
      <c r="C194" s="277">
        <v>428.75</v>
      </c>
      <c r="D194" s="279">
        <v>428.2</v>
      </c>
      <c r="E194" s="279">
        <v>422.75</v>
      </c>
      <c r="F194" s="279">
        <v>416.75</v>
      </c>
      <c r="G194" s="279">
        <v>411.3</v>
      </c>
      <c r="H194" s="279">
        <v>434.2</v>
      </c>
      <c r="I194" s="279">
        <v>439.64999999999992</v>
      </c>
      <c r="J194" s="279">
        <v>445.65</v>
      </c>
      <c r="K194" s="277">
        <v>433.65</v>
      </c>
      <c r="L194" s="277">
        <v>422.2</v>
      </c>
      <c r="M194" s="277">
        <v>14.890510000000001</v>
      </c>
    </row>
    <row r="195" spans="1:13">
      <c r="A195" s="301">
        <v>186</v>
      </c>
      <c r="B195" s="277" t="s">
        <v>282</v>
      </c>
      <c r="C195" s="277">
        <v>554.9</v>
      </c>
      <c r="D195" s="279">
        <v>554.25</v>
      </c>
      <c r="E195" s="279">
        <v>550.65</v>
      </c>
      <c r="F195" s="279">
        <v>546.4</v>
      </c>
      <c r="G195" s="279">
        <v>542.79999999999995</v>
      </c>
      <c r="H195" s="279">
        <v>558.5</v>
      </c>
      <c r="I195" s="279">
        <v>562.09999999999991</v>
      </c>
      <c r="J195" s="279">
        <v>566.35</v>
      </c>
      <c r="K195" s="277">
        <v>557.85</v>
      </c>
      <c r="L195" s="277">
        <v>550</v>
      </c>
      <c r="M195" s="277">
        <v>5.7667799999999998</v>
      </c>
    </row>
    <row r="196" spans="1:13">
      <c r="A196" s="301">
        <v>187</v>
      </c>
      <c r="B196" s="277" t="s">
        <v>3464</v>
      </c>
      <c r="C196" s="277">
        <v>477.9</v>
      </c>
      <c r="D196" s="279">
        <v>479.01666666666665</v>
      </c>
      <c r="E196" s="279">
        <v>474.0333333333333</v>
      </c>
      <c r="F196" s="279">
        <v>470.16666666666663</v>
      </c>
      <c r="G196" s="279">
        <v>465.18333333333328</v>
      </c>
      <c r="H196" s="279">
        <v>482.88333333333333</v>
      </c>
      <c r="I196" s="279">
        <v>487.86666666666667</v>
      </c>
      <c r="J196" s="279">
        <v>491.73333333333335</v>
      </c>
      <c r="K196" s="277">
        <v>484</v>
      </c>
      <c r="L196" s="277">
        <v>475.15</v>
      </c>
      <c r="M196" s="277">
        <v>27.365919999999999</v>
      </c>
    </row>
    <row r="197" spans="1:13">
      <c r="A197" s="301">
        <v>188</v>
      </c>
      <c r="B197" s="268" t="s">
        <v>183</v>
      </c>
      <c r="C197" s="268">
        <v>129.65</v>
      </c>
      <c r="D197" s="308">
        <v>128.76666666666668</v>
      </c>
      <c r="E197" s="308">
        <v>127.23333333333335</v>
      </c>
      <c r="F197" s="308">
        <v>124.81666666666666</v>
      </c>
      <c r="G197" s="308">
        <v>123.28333333333333</v>
      </c>
      <c r="H197" s="308">
        <v>131.18333333333337</v>
      </c>
      <c r="I197" s="308">
        <v>132.71666666666673</v>
      </c>
      <c r="J197" s="308">
        <v>135.13333333333338</v>
      </c>
      <c r="K197" s="268">
        <v>130.30000000000001</v>
      </c>
      <c r="L197" s="268">
        <v>126.35</v>
      </c>
      <c r="M197" s="268">
        <v>274.70024999999998</v>
      </c>
    </row>
    <row r="198" spans="1:13">
      <c r="A198" s="301">
        <v>189</v>
      </c>
      <c r="B198" s="268" t="s">
        <v>185</v>
      </c>
      <c r="C198" s="268">
        <v>54.75</v>
      </c>
      <c r="D198" s="308">
        <v>55.15</v>
      </c>
      <c r="E198" s="308">
        <v>54.15</v>
      </c>
      <c r="F198" s="308">
        <v>53.55</v>
      </c>
      <c r="G198" s="308">
        <v>52.55</v>
      </c>
      <c r="H198" s="308">
        <v>55.75</v>
      </c>
      <c r="I198" s="308">
        <v>56.75</v>
      </c>
      <c r="J198" s="308">
        <v>57.35</v>
      </c>
      <c r="K198" s="268">
        <v>56.15</v>
      </c>
      <c r="L198" s="268">
        <v>54.55</v>
      </c>
      <c r="M198" s="268">
        <v>177.20581999999999</v>
      </c>
    </row>
    <row r="199" spans="1:13">
      <c r="A199" s="301">
        <v>190</v>
      </c>
      <c r="B199" s="268" t="s">
        <v>186</v>
      </c>
      <c r="C199" s="268">
        <v>392.4</v>
      </c>
      <c r="D199" s="308">
        <v>393.11666666666662</v>
      </c>
      <c r="E199" s="308">
        <v>388.88333333333321</v>
      </c>
      <c r="F199" s="308">
        <v>385.36666666666662</v>
      </c>
      <c r="G199" s="308">
        <v>381.13333333333321</v>
      </c>
      <c r="H199" s="308">
        <v>396.63333333333321</v>
      </c>
      <c r="I199" s="308">
        <v>400.86666666666667</v>
      </c>
      <c r="J199" s="308">
        <v>404.38333333333321</v>
      </c>
      <c r="K199" s="268">
        <v>397.35</v>
      </c>
      <c r="L199" s="268">
        <v>389.6</v>
      </c>
      <c r="M199" s="268">
        <v>109.49682</v>
      </c>
    </row>
    <row r="200" spans="1:13">
      <c r="A200" s="301">
        <v>191</v>
      </c>
      <c r="B200" s="268" t="s">
        <v>187</v>
      </c>
      <c r="C200" s="268">
        <v>2739</v>
      </c>
      <c r="D200" s="308">
        <v>2738.9499999999994</v>
      </c>
      <c r="E200" s="308">
        <v>2717.9999999999986</v>
      </c>
      <c r="F200" s="308">
        <v>2696.9999999999991</v>
      </c>
      <c r="G200" s="308">
        <v>2676.0499999999984</v>
      </c>
      <c r="H200" s="308">
        <v>2759.9499999999989</v>
      </c>
      <c r="I200" s="308">
        <v>2780.8999999999996</v>
      </c>
      <c r="J200" s="308">
        <v>2801.8999999999992</v>
      </c>
      <c r="K200" s="268">
        <v>2759.9</v>
      </c>
      <c r="L200" s="268">
        <v>2717.95</v>
      </c>
      <c r="M200" s="268">
        <v>34.062980000000003</v>
      </c>
    </row>
    <row r="201" spans="1:13">
      <c r="A201" s="301">
        <v>192</v>
      </c>
      <c r="B201" s="268" t="s">
        <v>188</v>
      </c>
      <c r="C201" s="268">
        <v>849.85</v>
      </c>
      <c r="D201" s="308">
        <v>840.7833333333333</v>
      </c>
      <c r="E201" s="308">
        <v>828.66666666666663</v>
      </c>
      <c r="F201" s="308">
        <v>807.48333333333335</v>
      </c>
      <c r="G201" s="308">
        <v>795.36666666666667</v>
      </c>
      <c r="H201" s="308">
        <v>861.96666666666658</v>
      </c>
      <c r="I201" s="308">
        <v>874.08333333333337</v>
      </c>
      <c r="J201" s="308">
        <v>895.26666666666654</v>
      </c>
      <c r="K201" s="268">
        <v>852.9</v>
      </c>
      <c r="L201" s="268">
        <v>819.6</v>
      </c>
      <c r="M201" s="268">
        <v>73.825320000000005</v>
      </c>
    </row>
    <row r="202" spans="1:13">
      <c r="A202" s="301">
        <v>193</v>
      </c>
      <c r="B202" s="268" t="s">
        <v>189</v>
      </c>
      <c r="C202" s="268">
        <v>1233.5</v>
      </c>
      <c r="D202" s="308">
        <v>1232.05</v>
      </c>
      <c r="E202" s="308">
        <v>1218.55</v>
      </c>
      <c r="F202" s="308">
        <v>1203.5999999999999</v>
      </c>
      <c r="G202" s="308">
        <v>1190.0999999999999</v>
      </c>
      <c r="H202" s="308">
        <v>1247</v>
      </c>
      <c r="I202" s="308">
        <v>1260.5</v>
      </c>
      <c r="J202" s="308">
        <v>1275.45</v>
      </c>
      <c r="K202" s="268">
        <v>1245.55</v>
      </c>
      <c r="L202" s="268">
        <v>1217.0999999999999</v>
      </c>
      <c r="M202" s="268">
        <v>28.412420000000001</v>
      </c>
    </row>
    <row r="203" spans="1:13">
      <c r="A203" s="301">
        <v>194</v>
      </c>
      <c r="B203" s="268" t="s">
        <v>190</v>
      </c>
      <c r="C203" s="268">
        <v>2711.65</v>
      </c>
      <c r="D203" s="308">
        <v>2696.3833333333332</v>
      </c>
      <c r="E203" s="308">
        <v>2664.2666666666664</v>
      </c>
      <c r="F203" s="308">
        <v>2616.8833333333332</v>
      </c>
      <c r="G203" s="308">
        <v>2584.7666666666664</v>
      </c>
      <c r="H203" s="308">
        <v>2743.7666666666664</v>
      </c>
      <c r="I203" s="308">
        <v>2775.8833333333332</v>
      </c>
      <c r="J203" s="308">
        <v>2823.2666666666664</v>
      </c>
      <c r="K203" s="268">
        <v>2728.5</v>
      </c>
      <c r="L203" s="268">
        <v>2649</v>
      </c>
      <c r="M203" s="268">
        <v>5.8659299999999996</v>
      </c>
    </row>
    <row r="204" spans="1:13">
      <c r="A204" s="301">
        <v>195</v>
      </c>
      <c r="B204" s="268" t="s">
        <v>191</v>
      </c>
      <c r="C204" s="268">
        <v>302.35000000000002</v>
      </c>
      <c r="D204" s="308">
        <v>302.48333333333335</v>
      </c>
      <c r="E204" s="308">
        <v>300.16666666666669</v>
      </c>
      <c r="F204" s="308">
        <v>297.98333333333335</v>
      </c>
      <c r="G204" s="308">
        <v>295.66666666666669</v>
      </c>
      <c r="H204" s="308">
        <v>304.66666666666669</v>
      </c>
      <c r="I204" s="308">
        <v>306.98333333333329</v>
      </c>
      <c r="J204" s="308">
        <v>309.16666666666669</v>
      </c>
      <c r="K204" s="268">
        <v>304.8</v>
      </c>
      <c r="L204" s="268">
        <v>300.3</v>
      </c>
      <c r="M204" s="268">
        <v>3.7274099999999999</v>
      </c>
    </row>
    <row r="205" spans="1:13">
      <c r="A205" s="301">
        <v>196</v>
      </c>
      <c r="B205" s="268" t="s">
        <v>550</v>
      </c>
      <c r="C205" s="268">
        <v>640.4</v>
      </c>
      <c r="D205" s="308">
        <v>647.5</v>
      </c>
      <c r="E205" s="308">
        <v>630.04999999999995</v>
      </c>
      <c r="F205" s="308">
        <v>619.69999999999993</v>
      </c>
      <c r="G205" s="308">
        <v>602.24999999999989</v>
      </c>
      <c r="H205" s="308">
        <v>657.85</v>
      </c>
      <c r="I205" s="308">
        <v>675.30000000000007</v>
      </c>
      <c r="J205" s="308">
        <v>685.65000000000009</v>
      </c>
      <c r="K205" s="268">
        <v>664.95</v>
      </c>
      <c r="L205" s="268">
        <v>637.15</v>
      </c>
      <c r="M205" s="268">
        <v>2.3319399999999999</v>
      </c>
    </row>
    <row r="206" spans="1:13">
      <c r="A206" s="301">
        <v>197</v>
      </c>
      <c r="B206" s="268" t="s">
        <v>192</v>
      </c>
      <c r="C206" s="268">
        <v>452.2</v>
      </c>
      <c r="D206" s="308">
        <v>453.58333333333331</v>
      </c>
      <c r="E206" s="308">
        <v>447.76666666666665</v>
      </c>
      <c r="F206" s="308">
        <v>443.33333333333331</v>
      </c>
      <c r="G206" s="308">
        <v>437.51666666666665</v>
      </c>
      <c r="H206" s="308">
        <v>458.01666666666665</v>
      </c>
      <c r="I206" s="308">
        <v>463.83333333333337</v>
      </c>
      <c r="J206" s="308">
        <v>468.26666666666665</v>
      </c>
      <c r="K206" s="268">
        <v>459.4</v>
      </c>
      <c r="L206" s="268">
        <v>449.15</v>
      </c>
      <c r="M206" s="268">
        <v>18.356719999999999</v>
      </c>
    </row>
    <row r="207" spans="1:13">
      <c r="A207" s="301">
        <v>198</v>
      </c>
      <c r="B207" s="268" t="s">
        <v>193</v>
      </c>
      <c r="C207" s="268">
        <v>965.1</v>
      </c>
      <c r="D207" s="308">
        <v>962.43333333333339</v>
      </c>
      <c r="E207" s="308">
        <v>954.31666666666683</v>
      </c>
      <c r="F207" s="308">
        <v>943.53333333333342</v>
      </c>
      <c r="G207" s="308">
        <v>935.41666666666686</v>
      </c>
      <c r="H207" s="308">
        <v>973.21666666666681</v>
      </c>
      <c r="I207" s="308">
        <v>981.33333333333337</v>
      </c>
      <c r="J207" s="308">
        <v>992.11666666666679</v>
      </c>
      <c r="K207" s="268">
        <v>970.55</v>
      </c>
      <c r="L207" s="268">
        <v>951.65</v>
      </c>
      <c r="M207" s="268">
        <v>8.2415500000000002</v>
      </c>
    </row>
    <row r="208" spans="1:13">
      <c r="A208" s="301">
        <v>199</v>
      </c>
      <c r="B208" s="268" t="s">
        <v>195</v>
      </c>
      <c r="C208" s="268">
        <v>4544.3500000000004</v>
      </c>
      <c r="D208" s="308">
        <v>4537.95</v>
      </c>
      <c r="E208" s="308">
        <v>4491.3999999999996</v>
      </c>
      <c r="F208" s="308">
        <v>4438.45</v>
      </c>
      <c r="G208" s="308">
        <v>4391.8999999999996</v>
      </c>
      <c r="H208" s="308">
        <v>4590.8999999999996</v>
      </c>
      <c r="I208" s="308">
        <v>4637.4500000000007</v>
      </c>
      <c r="J208" s="308">
        <v>4690.3999999999996</v>
      </c>
      <c r="K208" s="268">
        <v>4584.5</v>
      </c>
      <c r="L208" s="268">
        <v>4485</v>
      </c>
      <c r="M208" s="268">
        <v>8.7138000000000009</v>
      </c>
    </row>
    <row r="209" spans="1:13">
      <c r="A209" s="301">
        <v>200</v>
      </c>
      <c r="B209" s="268" t="s">
        <v>196</v>
      </c>
      <c r="C209" s="268">
        <v>23.55</v>
      </c>
      <c r="D209" s="308">
        <v>23.616666666666671</v>
      </c>
      <c r="E209" s="308">
        <v>23.38333333333334</v>
      </c>
      <c r="F209" s="308">
        <v>23.216666666666669</v>
      </c>
      <c r="G209" s="308">
        <v>22.983333333333338</v>
      </c>
      <c r="H209" s="308">
        <v>23.783333333333342</v>
      </c>
      <c r="I209" s="308">
        <v>24.016666666666669</v>
      </c>
      <c r="J209" s="308">
        <v>24.183333333333344</v>
      </c>
      <c r="K209" s="268">
        <v>23.85</v>
      </c>
      <c r="L209" s="268">
        <v>23.45</v>
      </c>
      <c r="M209" s="268">
        <v>17.23272</v>
      </c>
    </row>
    <row r="210" spans="1:13">
      <c r="A210" s="301">
        <v>201</v>
      </c>
      <c r="B210" s="268" t="s">
        <v>197</v>
      </c>
      <c r="C210" s="268">
        <v>455.95</v>
      </c>
      <c r="D210" s="308">
        <v>459.2</v>
      </c>
      <c r="E210" s="308">
        <v>450.7</v>
      </c>
      <c r="F210" s="308">
        <v>445.45</v>
      </c>
      <c r="G210" s="308">
        <v>436.95</v>
      </c>
      <c r="H210" s="308">
        <v>464.45</v>
      </c>
      <c r="I210" s="308">
        <v>472.95</v>
      </c>
      <c r="J210" s="308">
        <v>478.2</v>
      </c>
      <c r="K210" s="268">
        <v>467.7</v>
      </c>
      <c r="L210" s="268">
        <v>453.95</v>
      </c>
      <c r="M210" s="268">
        <v>72.552390000000003</v>
      </c>
    </row>
    <row r="211" spans="1:13">
      <c r="A211" s="301">
        <v>202</v>
      </c>
      <c r="B211" s="268" t="s">
        <v>563</v>
      </c>
      <c r="C211" s="268">
        <v>677.1</v>
      </c>
      <c r="D211" s="308">
        <v>679.01666666666677</v>
      </c>
      <c r="E211" s="308">
        <v>673.08333333333348</v>
      </c>
      <c r="F211" s="308">
        <v>669.06666666666672</v>
      </c>
      <c r="G211" s="308">
        <v>663.13333333333344</v>
      </c>
      <c r="H211" s="308">
        <v>683.03333333333353</v>
      </c>
      <c r="I211" s="308">
        <v>688.9666666666667</v>
      </c>
      <c r="J211" s="308">
        <v>692.98333333333358</v>
      </c>
      <c r="K211" s="268">
        <v>684.95</v>
      </c>
      <c r="L211" s="268">
        <v>675</v>
      </c>
      <c r="M211" s="268">
        <v>1.4180699999999999</v>
      </c>
    </row>
    <row r="212" spans="1:13">
      <c r="A212" s="301">
        <v>203</v>
      </c>
      <c r="B212" s="268" t="s">
        <v>284</v>
      </c>
      <c r="C212" s="268">
        <v>163.95</v>
      </c>
      <c r="D212" s="308">
        <v>164.76666666666668</v>
      </c>
      <c r="E212" s="308">
        <v>162.88333333333335</v>
      </c>
      <c r="F212" s="308">
        <v>161.81666666666666</v>
      </c>
      <c r="G212" s="308">
        <v>159.93333333333334</v>
      </c>
      <c r="H212" s="308">
        <v>165.83333333333337</v>
      </c>
      <c r="I212" s="308">
        <v>167.7166666666667</v>
      </c>
      <c r="J212" s="308">
        <v>168.78333333333339</v>
      </c>
      <c r="K212" s="268">
        <v>166.65</v>
      </c>
      <c r="L212" s="268">
        <v>163.69999999999999</v>
      </c>
      <c r="M212" s="268">
        <v>4.6843399999999997</v>
      </c>
    </row>
    <row r="213" spans="1:13">
      <c r="A213" s="301">
        <v>204</v>
      </c>
      <c r="B213" s="268" t="s">
        <v>199</v>
      </c>
      <c r="C213" s="268">
        <v>698.25</v>
      </c>
      <c r="D213" s="308">
        <v>693.1</v>
      </c>
      <c r="E213" s="308">
        <v>685.45</v>
      </c>
      <c r="F213" s="308">
        <v>672.65</v>
      </c>
      <c r="G213" s="308">
        <v>665</v>
      </c>
      <c r="H213" s="308">
        <v>705.90000000000009</v>
      </c>
      <c r="I213" s="308">
        <v>713.55</v>
      </c>
      <c r="J213" s="308">
        <v>726.35000000000014</v>
      </c>
      <c r="K213" s="268">
        <v>700.75</v>
      </c>
      <c r="L213" s="268">
        <v>680.3</v>
      </c>
      <c r="M213" s="268">
        <v>20.122440000000001</v>
      </c>
    </row>
    <row r="214" spans="1:13">
      <c r="A214" s="301">
        <v>205</v>
      </c>
      <c r="B214" s="268" t="s">
        <v>569</v>
      </c>
      <c r="C214" s="268">
        <v>2046.45</v>
      </c>
      <c r="D214" s="308">
        <v>2052.1833333333329</v>
      </c>
      <c r="E214" s="308">
        <v>2034.3666666666659</v>
      </c>
      <c r="F214" s="308">
        <v>2022.2833333333328</v>
      </c>
      <c r="G214" s="308">
        <v>2004.4666666666658</v>
      </c>
      <c r="H214" s="308">
        <v>2064.266666666666</v>
      </c>
      <c r="I214" s="308">
        <v>2082.0833333333326</v>
      </c>
      <c r="J214" s="308">
        <v>2094.1666666666661</v>
      </c>
      <c r="K214" s="268">
        <v>2070</v>
      </c>
      <c r="L214" s="268">
        <v>2040.1</v>
      </c>
      <c r="M214" s="268">
        <v>0.24378</v>
      </c>
    </row>
    <row r="215" spans="1:13">
      <c r="A215" s="301">
        <v>206</v>
      </c>
      <c r="B215" s="268" t="s">
        <v>200</v>
      </c>
      <c r="C215" s="308">
        <v>346.75</v>
      </c>
      <c r="D215" s="308">
        <v>346.0333333333333</v>
      </c>
      <c r="E215" s="308">
        <v>342.56666666666661</v>
      </c>
      <c r="F215" s="308">
        <v>338.38333333333333</v>
      </c>
      <c r="G215" s="308">
        <v>334.91666666666663</v>
      </c>
      <c r="H215" s="308">
        <v>350.21666666666658</v>
      </c>
      <c r="I215" s="308">
        <v>353.68333333333328</v>
      </c>
      <c r="J215" s="308">
        <v>357.86666666666656</v>
      </c>
      <c r="K215" s="308">
        <v>349.5</v>
      </c>
      <c r="L215" s="308">
        <v>341.85</v>
      </c>
      <c r="M215" s="308">
        <v>169.96773999999999</v>
      </c>
    </row>
    <row r="216" spans="1:13">
      <c r="A216" s="301">
        <v>207</v>
      </c>
      <c r="B216" s="268" t="s">
        <v>202</v>
      </c>
      <c r="C216" s="308">
        <v>183</v>
      </c>
      <c r="D216" s="308">
        <v>179.93333333333331</v>
      </c>
      <c r="E216" s="308">
        <v>176.06666666666661</v>
      </c>
      <c r="F216" s="308">
        <v>169.1333333333333</v>
      </c>
      <c r="G216" s="308">
        <v>165.26666666666659</v>
      </c>
      <c r="H216" s="308">
        <v>186.86666666666662</v>
      </c>
      <c r="I216" s="308">
        <v>190.73333333333335</v>
      </c>
      <c r="J216" s="308">
        <v>197.66666666666663</v>
      </c>
      <c r="K216" s="308">
        <v>183.8</v>
      </c>
      <c r="L216" s="308">
        <v>173</v>
      </c>
      <c r="M216" s="308">
        <v>324.94247999999999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6" sqref="F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1"/>
      <c r="B1" s="56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44125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8" t="s">
        <v>16</v>
      </c>
      <c r="B9" s="559" t="s">
        <v>18</v>
      </c>
      <c r="C9" s="557" t="s">
        <v>19</v>
      </c>
      <c r="D9" s="557" t="s">
        <v>20</v>
      </c>
      <c r="E9" s="557" t="s">
        <v>21</v>
      </c>
      <c r="F9" s="557"/>
      <c r="G9" s="557"/>
      <c r="H9" s="557" t="s">
        <v>22</v>
      </c>
      <c r="I9" s="557"/>
      <c r="J9" s="557"/>
      <c r="K9" s="274"/>
      <c r="L9" s="281"/>
      <c r="M9" s="282"/>
    </row>
    <row r="10" spans="1:15" ht="42.75" customHeight="1">
      <c r="A10" s="553"/>
      <c r="B10" s="555"/>
      <c r="C10" s="560" t="s">
        <v>23</v>
      </c>
      <c r="D10" s="56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19073.45</v>
      </c>
      <c r="D11" s="279">
        <v>19012.399999999998</v>
      </c>
      <c r="E11" s="279">
        <v>18759.799999999996</v>
      </c>
      <c r="F11" s="279">
        <v>18446.149999999998</v>
      </c>
      <c r="G11" s="279">
        <v>18193.549999999996</v>
      </c>
      <c r="H11" s="279">
        <v>19326.049999999996</v>
      </c>
      <c r="I11" s="279">
        <v>19578.649999999994</v>
      </c>
      <c r="J11" s="279">
        <v>19892.299999999996</v>
      </c>
      <c r="K11" s="277">
        <v>19265</v>
      </c>
      <c r="L11" s="277">
        <v>18698.75</v>
      </c>
      <c r="M11" s="277">
        <v>2.3779999999999999E-2</v>
      </c>
    </row>
    <row r="12" spans="1:15" ht="12" customHeight="1">
      <c r="A12" s="268">
        <v>2</v>
      </c>
      <c r="B12" s="277" t="s">
        <v>802</v>
      </c>
      <c r="C12" s="278">
        <v>976.7</v>
      </c>
      <c r="D12" s="279">
        <v>977.6</v>
      </c>
      <c r="E12" s="279">
        <v>967.65000000000009</v>
      </c>
      <c r="F12" s="279">
        <v>958.6</v>
      </c>
      <c r="G12" s="279">
        <v>948.65000000000009</v>
      </c>
      <c r="H12" s="279">
        <v>986.65000000000009</v>
      </c>
      <c r="I12" s="279">
        <v>996.60000000000014</v>
      </c>
      <c r="J12" s="279">
        <v>1005.6500000000001</v>
      </c>
      <c r="K12" s="277">
        <v>987.55</v>
      </c>
      <c r="L12" s="277">
        <v>968.55</v>
      </c>
      <c r="M12" s="277">
        <v>1.9972300000000001</v>
      </c>
    </row>
    <row r="13" spans="1:15" ht="12" customHeight="1">
      <c r="A13" s="268">
        <v>3</v>
      </c>
      <c r="B13" s="277" t="s">
        <v>294</v>
      </c>
      <c r="C13" s="278">
        <v>1487.35</v>
      </c>
      <c r="D13" s="279">
        <v>1480.0666666666666</v>
      </c>
      <c r="E13" s="279">
        <v>1463.1333333333332</v>
      </c>
      <c r="F13" s="279">
        <v>1438.9166666666665</v>
      </c>
      <c r="G13" s="279">
        <v>1421.9833333333331</v>
      </c>
      <c r="H13" s="279">
        <v>1504.2833333333333</v>
      </c>
      <c r="I13" s="279">
        <v>1521.2166666666667</v>
      </c>
      <c r="J13" s="279">
        <v>1545.4333333333334</v>
      </c>
      <c r="K13" s="277">
        <v>1497</v>
      </c>
      <c r="L13" s="277">
        <v>1455.85</v>
      </c>
      <c r="M13" s="277">
        <v>0.19667999999999999</v>
      </c>
    </row>
    <row r="14" spans="1:15" ht="12" customHeight="1">
      <c r="A14" s="268">
        <v>4</v>
      </c>
      <c r="B14" s="277" t="s">
        <v>3119</v>
      </c>
      <c r="C14" s="278">
        <v>884.85</v>
      </c>
      <c r="D14" s="279">
        <v>887.58333333333337</v>
      </c>
      <c r="E14" s="279">
        <v>879.26666666666677</v>
      </c>
      <c r="F14" s="279">
        <v>873.68333333333339</v>
      </c>
      <c r="G14" s="279">
        <v>865.36666666666679</v>
      </c>
      <c r="H14" s="279">
        <v>893.16666666666674</v>
      </c>
      <c r="I14" s="279">
        <v>901.48333333333335</v>
      </c>
      <c r="J14" s="279">
        <v>907.06666666666672</v>
      </c>
      <c r="K14" s="277">
        <v>895.9</v>
      </c>
      <c r="L14" s="277">
        <v>882</v>
      </c>
      <c r="M14" s="277">
        <v>0.33587</v>
      </c>
    </row>
    <row r="15" spans="1:15" ht="12" customHeight="1">
      <c r="A15" s="268">
        <v>5</v>
      </c>
      <c r="B15" s="277" t="s">
        <v>295</v>
      </c>
      <c r="C15" s="278">
        <v>15796.05</v>
      </c>
      <c r="D15" s="279">
        <v>15805.716666666667</v>
      </c>
      <c r="E15" s="279">
        <v>15721.333333333334</v>
      </c>
      <c r="F15" s="279">
        <v>15646.616666666667</v>
      </c>
      <c r="G15" s="279">
        <v>15562.233333333334</v>
      </c>
      <c r="H15" s="279">
        <v>15880.433333333334</v>
      </c>
      <c r="I15" s="279">
        <v>15964.816666666666</v>
      </c>
      <c r="J15" s="279">
        <v>16039.533333333335</v>
      </c>
      <c r="K15" s="277">
        <v>15890.1</v>
      </c>
      <c r="L15" s="277">
        <v>15731</v>
      </c>
      <c r="M15" s="277">
        <v>0.18997</v>
      </c>
    </row>
    <row r="16" spans="1:15" ht="12" customHeight="1">
      <c r="A16" s="268">
        <v>6</v>
      </c>
      <c r="B16" s="277" t="s">
        <v>227</v>
      </c>
      <c r="C16" s="278">
        <v>62.1</v>
      </c>
      <c r="D16" s="279">
        <v>61.75</v>
      </c>
      <c r="E16" s="279">
        <v>60.8</v>
      </c>
      <c r="F16" s="279">
        <v>59.5</v>
      </c>
      <c r="G16" s="279">
        <v>58.55</v>
      </c>
      <c r="H16" s="279">
        <v>63.05</v>
      </c>
      <c r="I16" s="279">
        <v>64</v>
      </c>
      <c r="J16" s="279">
        <v>65.3</v>
      </c>
      <c r="K16" s="277">
        <v>62.7</v>
      </c>
      <c r="L16" s="277">
        <v>60.45</v>
      </c>
      <c r="M16" s="277">
        <v>15.360860000000001</v>
      </c>
    </row>
    <row r="17" spans="1:13" ht="12" customHeight="1">
      <c r="A17" s="268">
        <v>7</v>
      </c>
      <c r="B17" s="277" t="s">
        <v>228</v>
      </c>
      <c r="C17" s="278">
        <v>144.55000000000001</v>
      </c>
      <c r="D17" s="279">
        <v>145.18333333333334</v>
      </c>
      <c r="E17" s="279">
        <v>141.56666666666666</v>
      </c>
      <c r="F17" s="279">
        <v>138.58333333333331</v>
      </c>
      <c r="G17" s="279">
        <v>134.96666666666664</v>
      </c>
      <c r="H17" s="279">
        <v>148.16666666666669</v>
      </c>
      <c r="I17" s="279">
        <v>151.78333333333336</v>
      </c>
      <c r="J17" s="279">
        <v>154.76666666666671</v>
      </c>
      <c r="K17" s="277">
        <v>148.80000000000001</v>
      </c>
      <c r="L17" s="277">
        <v>142.19999999999999</v>
      </c>
      <c r="M17" s="277">
        <v>40.456139999999998</v>
      </c>
    </row>
    <row r="18" spans="1:13" ht="12" customHeight="1">
      <c r="A18" s="268">
        <v>8</v>
      </c>
      <c r="B18" s="277" t="s">
        <v>38</v>
      </c>
      <c r="C18" s="278">
        <v>1579.55</v>
      </c>
      <c r="D18" s="279">
        <v>1587.8833333333332</v>
      </c>
      <c r="E18" s="279">
        <v>1553.6666666666665</v>
      </c>
      <c r="F18" s="279">
        <v>1527.7833333333333</v>
      </c>
      <c r="G18" s="279">
        <v>1493.5666666666666</v>
      </c>
      <c r="H18" s="279">
        <v>1613.7666666666664</v>
      </c>
      <c r="I18" s="279">
        <v>1647.9833333333331</v>
      </c>
      <c r="J18" s="279">
        <v>1673.8666666666663</v>
      </c>
      <c r="K18" s="277">
        <v>1622.1</v>
      </c>
      <c r="L18" s="277">
        <v>1562</v>
      </c>
      <c r="M18" s="277">
        <v>64.3339</v>
      </c>
    </row>
    <row r="19" spans="1:13" ht="12" customHeight="1">
      <c r="A19" s="268">
        <v>9</v>
      </c>
      <c r="B19" s="277" t="s">
        <v>296</v>
      </c>
      <c r="C19" s="278">
        <v>191.2</v>
      </c>
      <c r="D19" s="279">
        <v>189.28333333333333</v>
      </c>
      <c r="E19" s="279">
        <v>186.56666666666666</v>
      </c>
      <c r="F19" s="279">
        <v>181.93333333333334</v>
      </c>
      <c r="G19" s="279">
        <v>179.21666666666667</v>
      </c>
      <c r="H19" s="279">
        <v>193.91666666666666</v>
      </c>
      <c r="I19" s="279">
        <v>196.6333333333333</v>
      </c>
      <c r="J19" s="279">
        <v>201.26666666666665</v>
      </c>
      <c r="K19" s="277">
        <v>192</v>
      </c>
      <c r="L19" s="277">
        <v>184.65</v>
      </c>
      <c r="M19" s="277">
        <v>14.21782</v>
      </c>
    </row>
    <row r="20" spans="1:13" ht="12" customHeight="1">
      <c r="A20" s="268">
        <v>10</v>
      </c>
      <c r="B20" s="277" t="s">
        <v>297</v>
      </c>
      <c r="C20" s="278">
        <v>688.7</v>
      </c>
      <c r="D20" s="279">
        <v>693.76666666666677</v>
      </c>
      <c r="E20" s="279">
        <v>679.93333333333351</v>
      </c>
      <c r="F20" s="279">
        <v>671.16666666666674</v>
      </c>
      <c r="G20" s="279">
        <v>657.33333333333348</v>
      </c>
      <c r="H20" s="279">
        <v>702.53333333333353</v>
      </c>
      <c r="I20" s="279">
        <v>716.36666666666679</v>
      </c>
      <c r="J20" s="279">
        <v>725.13333333333355</v>
      </c>
      <c r="K20" s="277">
        <v>707.6</v>
      </c>
      <c r="L20" s="277">
        <v>685</v>
      </c>
      <c r="M20" s="277">
        <v>2.61009</v>
      </c>
    </row>
    <row r="21" spans="1:13" ht="12" customHeight="1">
      <c r="A21" s="268">
        <v>11</v>
      </c>
      <c r="B21" s="277" t="s">
        <v>41</v>
      </c>
      <c r="C21" s="278">
        <v>348.95</v>
      </c>
      <c r="D21" s="279">
        <v>348.9666666666667</v>
      </c>
      <c r="E21" s="279">
        <v>345.63333333333338</v>
      </c>
      <c r="F21" s="279">
        <v>342.31666666666666</v>
      </c>
      <c r="G21" s="279">
        <v>338.98333333333335</v>
      </c>
      <c r="H21" s="279">
        <v>352.28333333333342</v>
      </c>
      <c r="I21" s="279">
        <v>355.61666666666667</v>
      </c>
      <c r="J21" s="279">
        <v>358.93333333333345</v>
      </c>
      <c r="K21" s="277">
        <v>352.3</v>
      </c>
      <c r="L21" s="277">
        <v>345.65</v>
      </c>
      <c r="M21" s="277">
        <v>19.99765</v>
      </c>
    </row>
    <row r="22" spans="1:13" ht="12" customHeight="1">
      <c r="A22" s="268">
        <v>12</v>
      </c>
      <c r="B22" s="277" t="s">
        <v>43</v>
      </c>
      <c r="C22" s="278">
        <v>35.450000000000003</v>
      </c>
      <c r="D22" s="279">
        <v>35.516666666666673</v>
      </c>
      <c r="E22" s="279">
        <v>35.283333333333346</v>
      </c>
      <c r="F22" s="279">
        <v>35.116666666666674</v>
      </c>
      <c r="G22" s="279">
        <v>34.883333333333347</v>
      </c>
      <c r="H22" s="279">
        <v>35.683333333333344</v>
      </c>
      <c r="I22" s="279">
        <v>35.916666666666679</v>
      </c>
      <c r="J22" s="279">
        <v>36.083333333333343</v>
      </c>
      <c r="K22" s="277">
        <v>35.75</v>
      </c>
      <c r="L22" s="277">
        <v>35.35</v>
      </c>
      <c r="M22" s="277">
        <v>9.3741400000000006</v>
      </c>
    </row>
    <row r="23" spans="1:13">
      <c r="A23" s="268">
        <v>13</v>
      </c>
      <c r="B23" s="277" t="s">
        <v>298</v>
      </c>
      <c r="C23" s="278">
        <v>289.64999999999998</v>
      </c>
      <c r="D23" s="279">
        <v>289.21666666666664</v>
      </c>
      <c r="E23" s="279">
        <v>286.43333333333328</v>
      </c>
      <c r="F23" s="279">
        <v>283.21666666666664</v>
      </c>
      <c r="G23" s="279">
        <v>280.43333333333328</v>
      </c>
      <c r="H23" s="279">
        <v>292.43333333333328</v>
      </c>
      <c r="I23" s="279">
        <v>295.2166666666667</v>
      </c>
      <c r="J23" s="279">
        <v>298.43333333333328</v>
      </c>
      <c r="K23" s="277">
        <v>292</v>
      </c>
      <c r="L23" s="277">
        <v>286</v>
      </c>
      <c r="M23" s="277">
        <v>2.6310199999999999</v>
      </c>
    </row>
    <row r="24" spans="1:13">
      <c r="A24" s="268">
        <v>14</v>
      </c>
      <c r="B24" s="277" t="s">
        <v>299</v>
      </c>
      <c r="C24" s="278">
        <v>320.2</v>
      </c>
      <c r="D24" s="279">
        <v>322.83333333333331</v>
      </c>
      <c r="E24" s="279">
        <v>315.36666666666662</v>
      </c>
      <c r="F24" s="279">
        <v>310.5333333333333</v>
      </c>
      <c r="G24" s="279">
        <v>303.06666666666661</v>
      </c>
      <c r="H24" s="279">
        <v>327.66666666666663</v>
      </c>
      <c r="I24" s="279">
        <v>335.13333333333333</v>
      </c>
      <c r="J24" s="279">
        <v>339.96666666666664</v>
      </c>
      <c r="K24" s="277">
        <v>330.3</v>
      </c>
      <c r="L24" s="277">
        <v>318</v>
      </c>
      <c r="M24" s="277">
        <v>2.3404699999999998</v>
      </c>
    </row>
    <row r="25" spans="1:13">
      <c r="A25" s="268">
        <v>15</v>
      </c>
      <c r="B25" s="277" t="s">
        <v>300</v>
      </c>
      <c r="C25" s="278">
        <v>207.65</v>
      </c>
      <c r="D25" s="279">
        <v>207.31666666666669</v>
      </c>
      <c r="E25" s="279">
        <v>201.58333333333337</v>
      </c>
      <c r="F25" s="279">
        <v>195.51666666666668</v>
      </c>
      <c r="G25" s="279">
        <v>189.78333333333336</v>
      </c>
      <c r="H25" s="279">
        <v>213.38333333333338</v>
      </c>
      <c r="I25" s="279">
        <v>219.11666666666667</v>
      </c>
      <c r="J25" s="279">
        <v>225.18333333333339</v>
      </c>
      <c r="K25" s="277">
        <v>213.05</v>
      </c>
      <c r="L25" s="277">
        <v>201.25</v>
      </c>
      <c r="M25" s="277">
        <v>1.7990900000000001</v>
      </c>
    </row>
    <row r="26" spans="1:13">
      <c r="A26" s="268">
        <v>16</v>
      </c>
      <c r="B26" s="277" t="s">
        <v>832</v>
      </c>
      <c r="C26" s="278">
        <v>2703.4</v>
      </c>
      <c r="D26" s="279">
        <v>2702.9500000000003</v>
      </c>
      <c r="E26" s="279">
        <v>2650.7000000000007</v>
      </c>
      <c r="F26" s="279">
        <v>2598.0000000000005</v>
      </c>
      <c r="G26" s="279">
        <v>2545.7500000000009</v>
      </c>
      <c r="H26" s="279">
        <v>2755.6500000000005</v>
      </c>
      <c r="I26" s="279">
        <v>2807.8999999999996</v>
      </c>
      <c r="J26" s="279">
        <v>2860.6000000000004</v>
      </c>
      <c r="K26" s="277">
        <v>2755.2</v>
      </c>
      <c r="L26" s="277">
        <v>2650.25</v>
      </c>
      <c r="M26" s="277">
        <v>0.59204000000000001</v>
      </c>
    </row>
    <row r="27" spans="1:13">
      <c r="A27" s="268">
        <v>17</v>
      </c>
      <c r="B27" s="277" t="s">
        <v>292</v>
      </c>
      <c r="C27" s="278">
        <v>1698.7</v>
      </c>
      <c r="D27" s="279">
        <v>1706.7833333333335</v>
      </c>
      <c r="E27" s="279">
        <v>1679.916666666667</v>
      </c>
      <c r="F27" s="279">
        <v>1661.1333333333334</v>
      </c>
      <c r="G27" s="279">
        <v>1634.2666666666669</v>
      </c>
      <c r="H27" s="279">
        <v>1725.5666666666671</v>
      </c>
      <c r="I27" s="279">
        <v>1752.4333333333334</v>
      </c>
      <c r="J27" s="279">
        <v>1771.2166666666672</v>
      </c>
      <c r="K27" s="277">
        <v>1733.65</v>
      </c>
      <c r="L27" s="277">
        <v>1688</v>
      </c>
      <c r="M27" s="277">
        <v>0.29842000000000002</v>
      </c>
    </row>
    <row r="28" spans="1:13">
      <c r="A28" s="268">
        <v>18</v>
      </c>
      <c r="B28" s="277" t="s">
        <v>229</v>
      </c>
      <c r="C28" s="278">
        <v>1574.9</v>
      </c>
      <c r="D28" s="279">
        <v>1562.9166666666667</v>
      </c>
      <c r="E28" s="279">
        <v>1540.8833333333334</v>
      </c>
      <c r="F28" s="279">
        <v>1506.8666666666668</v>
      </c>
      <c r="G28" s="279">
        <v>1484.8333333333335</v>
      </c>
      <c r="H28" s="279">
        <v>1596.9333333333334</v>
      </c>
      <c r="I28" s="279">
        <v>1618.9666666666667</v>
      </c>
      <c r="J28" s="279">
        <v>1652.9833333333333</v>
      </c>
      <c r="K28" s="277">
        <v>1584.95</v>
      </c>
      <c r="L28" s="277">
        <v>1528.9</v>
      </c>
      <c r="M28" s="277">
        <v>0.69018999999999997</v>
      </c>
    </row>
    <row r="29" spans="1:13">
      <c r="A29" s="268">
        <v>19</v>
      </c>
      <c r="B29" s="277" t="s">
        <v>301</v>
      </c>
      <c r="C29" s="278">
        <v>2071.1</v>
      </c>
      <c r="D29" s="279">
        <v>2044.0666666666664</v>
      </c>
      <c r="E29" s="279">
        <v>1938.4333333333329</v>
      </c>
      <c r="F29" s="279">
        <v>1805.7666666666667</v>
      </c>
      <c r="G29" s="279">
        <v>1700.1333333333332</v>
      </c>
      <c r="H29" s="279">
        <v>2176.7333333333327</v>
      </c>
      <c r="I29" s="279">
        <v>2282.3666666666663</v>
      </c>
      <c r="J29" s="279">
        <v>2415.0333333333324</v>
      </c>
      <c r="K29" s="277">
        <v>2149.6999999999998</v>
      </c>
      <c r="L29" s="277">
        <v>1911.4</v>
      </c>
      <c r="M29" s="277">
        <v>0.51476999999999995</v>
      </c>
    </row>
    <row r="30" spans="1:13">
      <c r="A30" s="268">
        <v>20</v>
      </c>
      <c r="B30" s="277" t="s">
        <v>230</v>
      </c>
      <c r="C30" s="278">
        <v>2665.7</v>
      </c>
      <c r="D30" s="279">
        <v>2666.8833333333332</v>
      </c>
      <c r="E30" s="279">
        <v>2628.8166666666666</v>
      </c>
      <c r="F30" s="279">
        <v>2591.9333333333334</v>
      </c>
      <c r="G30" s="279">
        <v>2553.8666666666668</v>
      </c>
      <c r="H30" s="279">
        <v>2703.7666666666664</v>
      </c>
      <c r="I30" s="279">
        <v>2741.833333333333</v>
      </c>
      <c r="J30" s="279">
        <v>2778.7166666666662</v>
      </c>
      <c r="K30" s="277">
        <v>2704.95</v>
      </c>
      <c r="L30" s="277">
        <v>2630</v>
      </c>
      <c r="M30" s="277">
        <v>0.89441000000000004</v>
      </c>
    </row>
    <row r="31" spans="1:13">
      <c r="A31" s="268">
        <v>21</v>
      </c>
      <c r="B31" s="277" t="s">
        <v>870</v>
      </c>
      <c r="C31" s="278">
        <v>3084.05</v>
      </c>
      <c r="D31" s="279">
        <v>3081</v>
      </c>
      <c r="E31" s="279">
        <v>3063.05</v>
      </c>
      <c r="F31" s="279">
        <v>3042.05</v>
      </c>
      <c r="G31" s="279">
        <v>3024.1000000000004</v>
      </c>
      <c r="H31" s="279">
        <v>3102</v>
      </c>
      <c r="I31" s="279">
        <v>3119.95</v>
      </c>
      <c r="J31" s="279">
        <v>3140.95</v>
      </c>
      <c r="K31" s="277">
        <v>3098.95</v>
      </c>
      <c r="L31" s="277">
        <v>3060</v>
      </c>
      <c r="M31" s="277">
        <v>0.10639</v>
      </c>
    </row>
    <row r="32" spans="1:13">
      <c r="A32" s="268">
        <v>22</v>
      </c>
      <c r="B32" s="277" t="s">
        <v>303</v>
      </c>
      <c r="C32" s="278">
        <v>117.6</v>
      </c>
      <c r="D32" s="279">
        <v>117.75</v>
      </c>
      <c r="E32" s="279">
        <v>117.1</v>
      </c>
      <c r="F32" s="279">
        <v>116.6</v>
      </c>
      <c r="G32" s="279">
        <v>115.94999999999999</v>
      </c>
      <c r="H32" s="279">
        <v>118.25</v>
      </c>
      <c r="I32" s="279">
        <v>118.9</v>
      </c>
      <c r="J32" s="279">
        <v>119.4</v>
      </c>
      <c r="K32" s="277">
        <v>118.4</v>
      </c>
      <c r="L32" s="277">
        <v>117.25</v>
      </c>
      <c r="M32" s="277">
        <v>1.5553300000000001</v>
      </c>
    </row>
    <row r="33" spans="1:13">
      <c r="A33" s="268">
        <v>23</v>
      </c>
      <c r="B33" s="277" t="s">
        <v>45</v>
      </c>
      <c r="C33" s="278">
        <v>733.7</v>
      </c>
      <c r="D33" s="279">
        <v>735.28333333333342</v>
      </c>
      <c r="E33" s="279">
        <v>726.96666666666681</v>
      </c>
      <c r="F33" s="279">
        <v>720.23333333333335</v>
      </c>
      <c r="G33" s="279">
        <v>711.91666666666674</v>
      </c>
      <c r="H33" s="279">
        <v>742.01666666666688</v>
      </c>
      <c r="I33" s="279">
        <v>750.33333333333348</v>
      </c>
      <c r="J33" s="279">
        <v>757.06666666666695</v>
      </c>
      <c r="K33" s="277">
        <v>743.6</v>
      </c>
      <c r="L33" s="277">
        <v>728.55</v>
      </c>
      <c r="M33" s="277">
        <v>7.4289100000000001</v>
      </c>
    </row>
    <row r="34" spans="1:13">
      <c r="A34" s="268">
        <v>24</v>
      </c>
      <c r="B34" s="277" t="s">
        <v>304</v>
      </c>
      <c r="C34" s="278">
        <v>2451.15</v>
      </c>
      <c r="D34" s="279">
        <v>2425.7833333333333</v>
      </c>
      <c r="E34" s="279">
        <v>2342.7166666666667</v>
      </c>
      <c r="F34" s="279">
        <v>2234.2833333333333</v>
      </c>
      <c r="G34" s="279">
        <v>2151.2166666666667</v>
      </c>
      <c r="H34" s="279">
        <v>2534.2166666666667</v>
      </c>
      <c r="I34" s="279">
        <v>2617.2833333333333</v>
      </c>
      <c r="J34" s="279">
        <v>2725.7166666666667</v>
      </c>
      <c r="K34" s="277">
        <v>2508.85</v>
      </c>
      <c r="L34" s="277">
        <v>2317.35</v>
      </c>
      <c r="M34" s="277">
        <v>8.4796600000000009</v>
      </c>
    </row>
    <row r="35" spans="1:13">
      <c r="A35" s="268">
        <v>25</v>
      </c>
      <c r="B35" s="277" t="s">
        <v>46</v>
      </c>
      <c r="C35" s="278">
        <v>251.45</v>
      </c>
      <c r="D35" s="279">
        <v>251.13333333333335</v>
      </c>
      <c r="E35" s="279">
        <v>247.3666666666667</v>
      </c>
      <c r="F35" s="279">
        <v>243.28333333333336</v>
      </c>
      <c r="G35" s="279">
        <v>239.51666666666671</v>
      </c>
      <c r="H35" s="279">
        <v>255.2166666666667</v>
      </c>
      <c r="I35" s="279">
        <v>258.98333333333335</v>
      </c>
      <c r="J35" s="279">
        <v>263.06666666666672</v>
      </c>
      <c r="K35" s="277">
        <v>254.9</v>
      </c>
      <c r="L35" s="277">
        <v>247.05</v>
      </c>
      <c r="M35" s="277">
        <v>201.95023</v>
      </c>
    </row>
    <row r="36" spans="1:13">
      <c r="A36" s="268">
        <v>26</v>
      </c>
      <c r="B36" s="277" t="s">
        <v>293</v>
      </c>
      <c r="C36" s="278">
        <v>2763.85</v>
      </c>
      <c r="D36" s="279">
        <v>2757.9166666666665</v>
      </c>
      <c r="E36" s="279">
        <v>2735.9833333333331</v>
      </c>
      <c r="F36" s="279">
        <v>2708.1166666666668</v>
      </c>
      <c r="G36" s="279">
        <v>2686.1833333333334</v>
      </c>
      <c r="H36" s="279">
        <v>2785.7833333333328</v>
      </c>
      <c r="I36" s="279">
        <v>2807.7166666666662</v>
      </c>
      <c r="J36" s="279">
        <v>2835.5833333333326</v>
      </c>
      <c r="K36" s="277">
        <v>2779.85</v>
      </c>
      <c r="L36" s="277">
        <v>2730.05</v>
      </c>
      <c r="M36" s="277">
        <v>0.16064999999999999</v>
      </c>
    </row>
    <row r="37" spans="1:13">
      <c r="A37" s="268">
        <v>27</v>
      </c>
      <c r="B37" s="277" t="s">
        <v>302</v>
      </c>
      <c r="C37" s="278">
        <v>981.6</v>
      </c>
      <c r="D37" s="279">
        <v>977.33333333333337</v>
      </c>
      <c r="E37" s="279">
        <v>965.26666666666677</v>
      </c>
      <c r="F37" s="279">
        <v>948.93333333333339</v>
      </c>
      <c r="G37" s="279">
        <v>936.86666666666679</v>
      </c>
      <c r="H37" s="279">
        <v>993.66666666666674</v>
      </c>
      <c r="I37" s="279">
        <v>1005.7333333333333</v>
      </c>
      <c r="J37" s="279">
        <v>1022.0666666666667</v>
      </c>
      <c r="K37" s="277">
        <v>989.4</v>
      </c>
      <c r="L37" s="277">
        <v>961</v>
      </c>
      <c r="M37" s="277">
        <v>2.6786099999999999</v>
      </c>
    </row>
    <row r="38" spans="1:13">
      <c r="A38" s="268">
        <v>28</v>
      </c>
      <c r="B38" s="277" t="s">
        <v>47</v>
      </c>
      <c r="C38" s="278">
        <v>2212.25</v>
      </c>
      <c r="D38" s="279">
        <v>2204.4500000000003</v>
      </c>
      <c r="E38" s="279">
        <v>2183.9000000000005</v>
      </c>
      <c r="F38" s="279">
        <v>2155.5500000000002</v>
      </c>
      <c r="G38" s="279">
        <v>2135.0000000000005</v>
      </c>
      <c r="H38" s="279">
        <v>2232.8000000000006</v>
      </c>
      <c r="I38" s="279">
        <v>2253.3500000000008</v>
      </c>
      <c r="J38" s="279">
        <v>2281.7000000000007</v>
      </c>
      <c r="K38" s="277">
        <v>2225</v>
      </c>
      <c r="L38" s="277">
        <v>2176.1</v>
      </c>
      <c r="M38" s="277">
        <v>8.6977399999999996</v>
      </c>
    </row>
    <row r="39" spans="1:13">
      <c r="A39" s="268">
        <v>29</v>
      </c>
      <c r="B39" s="277" t="s">
        <v>48</v>
      </c>
      <c r="C39" s="278">
        <v>131.69999999999999</v>
      </c>
      <c r="D39" s="279">
        <v>131.33333333333334</v>
      </c>
      <c r="E39" s="279">
        <v>130.16666666666669</v>
      </c>
      <c r="F39" s="279">
        <v>128.63333333333335</v>
      </c>
      <c r="G39" s="279">
        <v>127.4666666666667</v>
      </c>
      <c r="H39" s="279">
        <v>132.86666666666667</v>
      </c>
      <c r="I39" s="279">
        <v>134.03333333333336</v>
      </c>
      <c r="J39" s="279">
        <v>135.56666666666666</v>
      </c>
      <c r="K39" s="277">
        <v>132.5</v>
      </c>
      <c r="L39" s="277">
        <v>129.80000000000001</v>
      </c>
      <c r="M39" s="277">
        <v>35.578960000000002</v>
      </c>
    </row>
    <row r="40" spans="1:13">
      <c r="A40" s="268">
        <v>30</v>
      </c>
      <c r="B40" s="277" t="s">
        <v>305</v>
      </c>
      <c r="C40" s="278">
        <v>125.5</v>
      </c>
      <c r="D40" s="279">
        <v>126.14999999999999</v>
      </c>
      <c r="E40" s="279">
        <v>124.34999999999998</v>
      </c>
      <c r="F40" s="279">
        <v>123.19999999999999</v>
      </c>
      <c r="G40" s="279">
        <v>121.39999999999998</v>
      </c>
      <c r="H40" s="279">
        <v>127.29999999999998</v>
      </c>
      <c r="I40" s="279">
        <v>129.1</v>
      </c>
      <c r="J40" s="279">
        <v>130.25</v>
      </c>
      <c r="K40" s="277">
        <v>127.95</v>
      </c>
      <c r="L40" s="277">
        <v>125</v>
      </c>
      <c r="M40" s="277">
        <v>0.47194000000000003</v>
      </c>
    </row>
    <row r="41" spans="1:13">
      <c r="A41" s="268">
        <v>31</v>
      </c>
      <c r="B41" s="277" t="s">
        <v>937</v>
      </c>
      <c r="C41" s="278">
        <v>220.85</v>
      </c>
      <c r="D41" s="279">
        <v>221.5</v>
      </c>
      <c r="E41" s="279">
        <v>218.4</v>
      </c>
      <c r="F41" s="279">
        <v>215.95000000000002</v>
      </c>
      <c r="G41" s="279">
        <v>212.85000000000002</v>
      </c>
      <c r="H41" s="279">
        <v>223.95</v>
      </c>
      <c r="I41" s="279">
        <v>227.05</v>
      </c>
      <c r="J41" s="279">
        <v>229.49999999999997</v>
      </c>
      <c r="K41" s="277">
        <v>224.6</v>
      </c>
      <c r="L41" s="277">
        <v>219.05</v>
      </c>
      <c r="M41" s="277">
        <v>0.12608</v>
      </c>
    </row>
    <row r="42" spans="1:13">
      <c r="A42" s="268">
        <v>32</v>
      </c>
      <c r="B42" s="277" t="s">
        <v>306</v>
      </c>
      <c r="C42" s="278">
        <v>61.8</v>
      </c>
      <c r="D42" s="279">
        <v>61.75</v>
      </c>
      <c r="E42" s="279">
        <v>61.5</v>
      </c>
      <c r="F42" s="279">
        <v>61.2</v>
      </c>
      <c r="G42" s="279">
        <v>60.95</v>
      </c>
      <c r="H42" s="279">
        <v>62.05</v>
      </c>
      <c r="I42" s="279">
        <v>62.3</v>
      </c>
      <c r="J42" s="279">
        <v>62.599999999999994</v>
      </c>
      <c r="K42" s="277">
        <v>62</v>
      </c>
      <c r="L42" s="277">
        <v>61.45</v>
      </c>
      <c r="M42" s="277">
        <v>2.5189699999999999</v>
      </c>
    </row>
    <row r="43" spans="1:13">
      <c r="A43" s="268">
        <v>33</v>
      </c>
      <c r="B43" s="277" t="s">
        <v>49</v>
      </c>
      <c r="C43" s="278">
        <v>75.349999999999994</v>
      </c>
      <c r="D43" s="279">
        <v>74.8</v>
      </c>
      <c r="E43" s="279">
        <v>74.05</v>
      </c>
      <c r="F43" s="279">
        <v>72.75</v>
      </c>
      <c r="G43" s="279">
        <v>72</v>
      </c>
      <c r="H43" s="279">
        <v>76.099999999999994</v>
      </c>
      <c r="I43" s="279">
        <v>76.849999999999994</v>
      </c>
      <c r="J43" s="279">
        <v>78.149999999999991</v>
      </c>
      <c r="K43" s="277">
        <v>75.55</v>
      </c>
      <c r="L43" s="277">
        <v>73.5</v>
      </c>
      <c r="M43" s="277">
        <v>181.12640999999999</v>
      </c>
    </row>
    <row r="44" spans="1:13">
      <c r="A44" s="268">
        <v>34</v>
      </c>
      <c r="B44" s="277" t="s">
        <v>51</v>
      </c>
      <c r="C44" s="278">
        <v>2118.5</v>
      </c>
      <c r="D44" s="279">
        <v>2105.8833333333332</v>
      </c>
      <c r="E44" s="279">
        <v>2079.9666666666662</v>
      </c>
      <c r="F44" s="279">
        <v>2041.4333333333329</v>
      </c>
      <c r="G44" s="279">
        <v>2015.516666666666</v>
      </c>
      <c r="H44" s="279">
        <v>2144.4166666666665</v>
      </c>
      <c r="I44" s="279">
        <v>2170.3333333333335</v>
      </c>
      <c r="J44" s="279">
        <v>2208.8666666666668</v>
      </c>
      <c r="K44" s="277">
        <v>2131.8000000000002</v>
      </c>
      <c r="L44" s="277">
        <v>2067.35</v>
      </c>
      <c r="M44" s="277">
        <v>23.777229999999999</v>
      </c>
    </row>
    <row r="45" spans="1:13">
      <c r="A45" s="268">
        <v>35</v>
      </c>
      <c r="B45" s="277" t="s">
        <v>307</v>
      </c>
      <c r="C45" s="278">
        <v>137.25</v>
      </c>
      <c r="D45" s="279">
        <v>138.08333333333334</v>
      </c>
      <c r="E45" s="279">
        <v>136.16666666666669</v>
      </c>
      <c r="F45" s="279">
        <v>135.08333333333334</v>
      </c>
      <c r="G45" s="279">
        <v>133.16666666666669</v>
      </c>
      <c r="H45" s="279">
        <v>139.16666666666669</v>
      </c>
      <c r="I45" s="279">
        <v>141.08333333333337</v>
      </c>
      <c r="J45" s="279">
        <v>142.16666666666669</v>
      </c>
      <c r="K45" s="277">
        <v>140</v>
      </c>
      <c r="L45" s="277">
        <v>137</v>
      </c>
      <c r="M45" s="277">
        <v>1.0003599999999999</v>
      </c>
    </row>
    <row r="46" spans="1:13">
      <c r="A46" s="268">
        <v>36</v>
      </c>
      <c r="B46" s="277" t="s">
        <v>309</v>
      </c>
      <c r="C46" s="278">
        <v>1155.6500000000001</v>
      </c>
      <c r="D46" s="279">
        <v>1145.2166666666667</v>
      </c>
      <c r="E46" s="279">
        <v>1130.4333333333334</v>
      </c>
      <c r="F46" s="279">
        <v>1105.2166666666667</v>
      </c>
      <c r="G46" s="279">
        <v>1090.4333333333334</v>
      </c>
      <c r="H46" s="279">
        <v>1170.4333333333334</v>
      </c>
      <c r="I46" s="279">
        <v>1185.2166666666667</v>
      </c>
      <c r="J46" s="279">
        <v>1210.4333333333334</v>
      </c>
      <c r="K46" s="277">
        <v>1160</v>
      </c>
      <c r="L46" s="277">
        <v>1120</v>
      </c>
      <c r="M46" s="277">
        <v>0.71958</v>
      </c>
    </row>
    <row r="47" spans="1:13">
      <c r="A47" s="268">
        <v>37</v>
      </c>
      <c r="B47" s="277" t="s">
        <v>308</v>
      </c>
      <c r="C47" s="278">
        <v>4314.3</v>
      </c>
      <c r="D47" s="279">
        <v>4309.4333333333334</v>
      </c>
      <c r="E47" s="279">
        <v>4269.8666666666668</v>
      </c>
      <c r="F47" s="279">
        <v>4225.4333333333334</v>
      </c>
      <c r="G47" s="279">
        <v>4185.8666666666668</v>
      </c>
      <c r="H47" s="279">
        <v>4353.8666666666668</v>
      </c>
      <c r="I47" s="279">
        <v>4393.4333333333343</v>
      </c>
      <c r="J47" s="279">
        <v>4437.8666666666668</v>
      </c>
      <c r="K47" s="277">
        <v>4349</v>
      </c>
      <c r="L47" s="277">
        <v>4265</v>
      </c>
      <c r="M47" s="277">
        <v>0.30790000000000001</v>
      </c>
    </row>
    <row r="48" spans="1:13">
      <c r="A48" s="268">
        <v>38</v>
      </c>
      <c r="B48" s="277" t="s">
        <v>310</v>
      </c>
      <c r="C48" s="278">
        <v>5930.05</v>
      </c>
      <c r="D48" s="279">
        <v>5880.0166666666664</v>
      </c>
      <c r="E48" s="279">
        <v>5810.0333333333328</v>
      </c>
      <c r="F48" s="279">
        <v>5690.0166666666664</v>
      </c>
      <c r="G48" s="279">
        <v>5620.0333333333328</v>
      </c>
      <c r="H48" s="279">
        <v>6000.0333333333328</v>
      </c>
      <c r="I48" s="279">
        <v>6070.0166666666664</v>
      </c>
      <c r="J48" s="279">
        <v>6190.0333333333328</v>
      </c>
      <c r="K48" s="277">
        <v>5950</v>
      </c>
      <c r="L48" s="277">
        <v>5760</v>
      </c>
      <c r="M48" s="277">
        <v>0.24737999999999999</v>
      </c>
    </row>
    <row r="49" spans="1:13">
      <c r="A49" s="268">
        <v>39</v>
      </c>
      <c r="B49" s="277" t="s">
        <v>226</v>
      </c>
      <c r="C49" s="278">
        <v>788.45</v>
      </c>
      <c r="D49" s="279">
        <v>780.11666666666667</v>
      </c>
      <c r="E49" s="279">
        <v>763.33333333333337</v>
      </c>
      <c r="F49" s="279">
        <v>738.2166666666667</v>
      </c>
      <c r="G49" s="279">
        <v>721.43333333333339</v>
      </c>
      <c r="H49" s="279">
        <v>805.23333333333335</v>
      </c>
      <c r="I49" s="279">
        <v>822.01666666666665</v>
      </c>
      <c r="J49" s="279">
        <v>847.13333333333333</v>
      </c>
      <c r="K49" s="277">
        <v>796.9</v>
      </c>
      <c r="L49" s="277">
        <v>755</v>
      </c>
      <c r="M49" s="277">
        <v>6.5546300000000004</v>
      </c>
    </row>
    <row r="50" spans="1:13">
      <c r="A50" s="268">
        <v>40</v>
      </c>
      <c r="B50" s="277" t="s">
        <v>53</v>
      </c>
      <c r="C50" s="278">
        <v>800.3</v>
      </c>
      <c r="D50" s="279">
        <v>802.80000000000007</v>
      </c>
      <c r="E50" s="279">
        <v>793.00000000000011</v>
      </c>
      <c r="F50" s="279">
        <v>785.7</v>
      </c>
      <c r="G50" s="279">
        <v>775.90000000000009</v>
      </c>
      <c r="H50" s="279">
        <v>810.10000000000014</v>
      </c>
      <c r="I50" s="279">
        <v>819.90000000000009</v>
      </c>
      <c r="J50" s="279">
        <v>827.20000000000016</v>
      </c>
      <c r="K50" s="277">
        <v>812.6</v>
      </c>
      <c r="L50" s="277">
        <v>795.5</v>
      </c>
      <c r="M50" s="277">
        <v>20.48537</v>
      </c>
    </row>
    <row r="51" spans="1:13">
      <c r="A51" s="268">
        <v>41</v>
      </c>
      <c r="B51" s="277" t="s">
        <v>311</v>
      </c>
      <c r="C51" s="278">
        <v>492.45</v>
      </c>
      <c r="D51" s="279">
        <v>494.81666666666661</v>
      </c>
      <c r="E51" s="279">
        <v>488.03333333333319</v>
      </c>
      <c r="F51" s="279">
        <v>483.61666666666656</v>
      </c>
      <c r="G51" s="279">
        <v>476.83333333333314</v>
      </c>
      <c r="H51" s="279">
        <v>499.23333333333323</v>
      </c>
      <c r="I51" s="279">
        <v>506.01666666666665</v>
      </c>
      <c r="J51" s="279">
        <v>510.43333333333328</v>
      </c>
      <c r="K51" s="277">
        <v>501.6</v>
      </c>
      <c r="L51" s="277">
        <v>490.4</v>
      </c>
      <c r="M51" s="277">
        <v>1.3288800000000001</v>
      </c>
    </row>
    <row r="52" spans="1:13">
      <c r="A52" s="268">
        <v>42</v>
      </c>
      <c r="B52" s="277" t="s">
        <v>55</v>
      </c>
      <c r="C52" s="278">
        <v>493.95</v>
      </c>
      <c r="D52" s="279">
        <v>492.56666666666661</v>
      </c>
      <c r="E52" s="279">
        <v>486.48333333333323</v>
      </c>
      <c r="F52" s="279">
        <v>479.01666666666665</v>
      </c>
      <c r="G52" s="279">
        <v>472.93333333333328</v>
      </c>
      <c r="H52" s="279">
        <v>500.03333333333319</v>
      </c>
      <c r="I52" s="279">
        <v>506.11666666666656</v>
      </c>
      <c r="J52" s="279">
        <v>513.58333333333314</v>
      </c>
      <c r="K52" s="277">
        <v>498.65</v>
      </c>
      <c r="L52" s="277">
        <v>485.1</v>
      </c>
      <c r="M52" s="277">
        <v>213.76085</v>
      </c>
    </row>
    <row r="53" spans="1:13">
      <c r="A53" s="268">
        <v>43</v>
      </c>
      <c r="B53" s="277" t="s">
        <v>56</v>
      </c>
      <c r="C53" s="278">
        <v>3004.2</v>
      </c>
      <c r="D53" s="279">
        <v>2993.25</v>
      </c>
      <c r="E53" s="279">
        <v>2967.95</v>
      </c>
      <c r="F53" s="279">
        <v>2931.7</v>
      </c>
      <c r="G53" s="279">
        <v>2906.3999999999996</v>
      </c>
      <c r="H53" s="279">
        <v>3029.5</v>
      </c>
      <c r="I53" s="279">
        <v>3054.8</v>
      </c>
      <c r="J53" s="279">
        <v>3091.05</v>
      </c>
      <c r="K53" s="277">
        <v>3018.55</v>
      </c>
      <c r="L53" s="277">
        <v>2957</v>
      </c>
      <c r="M53" s="277">
        <v>8.9977400000000003</v>
      </c>
    </row>
    <row r="54" spans="1:13">
      <c r="A54" s="268">
        <v>44</v>
      </c>
      <c r="B54" s="277" t="s">
        <v>315</v>
      </c>
      <c r="C54" s="278">
        <v>192.3</v>
      </c>
      <c r="D54" s="279">
        <v>192.38333333333333</v>
      </c>
      <c r="E54" s="279">
        <v>188.16666666666666</v>
      </c>
      <c r="F54" s="279">
        <v>184.03333333333333</v>
      </c>
      <c r="G54" s="279">
        <v>179.81666666666666</v>
      </c>
      <c r="H54" s="279">
        <v>196.51666666666665</v>
      </c>
      <c r="I54" s="279">
        <v>200.73333333333335</v>
      </c>
      <c r="J54" s="279">
        <v>204.86666666666665</v>
      </c>
      <c r="K54" s="277">
        <v>196.6</v>
      </c>
      <c r="L54" s="277">
        <v>188.25</v>
      </c>
      <c r="M54" s="277">
        <v>6.4131900000000002</v>
      </c>
    </row>
    <row r="55" spans="1:13">
      <c r="A55" s="268">
        <v>45</v>
      </c>
      <c r="B55" s="277" t="s">
        <v>316</v>
      </c>
      <c r="C55" s="278">
        <v>511.6</v>
      </c>
      <c r="D55" s="279">
        <v>515.63333333333333</v>
      </c>
      <c r="E55" s="279">
        <v>504.26666666666665</v>
      </c>
      <c r="F55" s="279">
        <v>496.93333333333334</v>
      </c>
      <c r="G55" s="279">
        <v>485.56666666666666</v>
      </c>
      <c r="H55" s="279">
        <v>522.9666666666667</v>
      </c>
      <c r="I55" s="279">
        <v>534.33333333333326</v>
      </c>
      <c r="J55" s="279">
        <v>541.66666666666663</v>
      </c>
      <c r="K55" s="277">
        <v>527</v>
      </c>
      <c r="L55" s="277">
        <v>508.3</v>
      </c>
      <c r="M55" s="277">
        <v>2.4534500000000001</v>
      </c>
    </row>
    <row r="56" spans="1:13">
      <c r="A56" s="268">
        <v>46</v>
      </c>
      <c r="B56" s="277" t="s">
        <v>58</v>
      </c>
      <c r="C56" s="278">
        <v>5951.85</v>
      </c>
      <c r="D56" s="279">
        <v>5962.7</v>
      </c>
      <c r="E56" s="279">
        <v>5900.4</v>
      </c>
      <c r="F56" s="279">
        <v>5848.95</v>
      </c>
      <c r="G56" s="279">
        <v>5786.65</v>
      </c>
      <c r="H56" s="279">
        <v>6014.15</v>
      </c>
      <c r="I56" s="279">
        <v>6076.4500000000007</v>
      </c>
      <c r="J56" s="279">
        <v>6127.9</v>
      </c>
      <c r="K56" s="277">
        <v>6025</v>
      </c>
      <c r="L56" s="277">
        <v>5911.25</v>
      </c>
      <c r="M56" s="277">
        <v>3.1112199999999999</v>
      </c>
    </row>
    <row r="57" spans="1:13">
      <c r="A57" s="268">
        <v>47</v>
      </c>
      <c r="B57" s="277" t="s">
        <v>232</v>
      </c>
      <c r="C57" s="278">
        <v>2350</v>
      </c>
      <c r="D57" s="279">
        <v>2355.7999999999997</v>
      </c>
      <c r="E57" s="279">
        <v>2335.1999999999994</v>
      </c>
      <c r="F57" s="279">
        <v>2320.3999999999996</v>
      </c>
      <c r="G57" s="279">
        <v>2299.7999999999993</v>
      </c>
      <c r="H57" s="279">
        <v>2370.5999999999995</v>
      </c>
      <c r="I57" s="279">
        <v>2391.1999999999998</v>
      </c>
      <c r="J57" s="279">
        <v>2405.9999999999995</v>
      </c>
      <c r="K57" s="277">
        <v>2376.4</v>
      </c>
      <c r="L57" s="277">
        <v>2341</v>
      </c>
      <c r="M57" s="277">
        <v>0.54247999999999996</v>
      </c>
    </row>
    <row r="58" spans="1:13">
      <c r="A58" s="268">
        <v>48</v>
      </c>
      <c r="B58" s="277" t="s">
        <v>59</v>
      </c>
      <c r="C58" s="278">
        <v>3262.15</v>
      </c>
      <c r="D58" s="279">
        <v>3259.4833333333336</v>
      </c>
      <c r="E58" s="279">
        <v>3229.4666666666672</v>
      </c>
      <c r="F58" s="279">
        <v>3196.7833333333338</v>
      </c>
      <c r="G58" s="279">
        <v>3166.7666666666673</v>
      </c>
      <c r="H58" s="279">
        <v>3292.166666666667</v>
      </c>
      <c r="I58" s="279">
        <v>3322.1833333333334</v>
      </c>
      <c r="J58" s="279">
        <v>3354.8666666666668</v>
      </c>
      <c r="K58" s="277">
        <v>3289.5</v>
      </c>
      <c r="L58" s="277">
        <v>3226.8</v>
      </c>
      <c r="M58" s="277">
        <v>32.524929999999998</v>
      </c>
    </row>
    <row r="59" spans="1:13">
      <c r="A59" s="268">
        <v>49</v>
      </c>
      <c r="B59" s="277" t="s">
        <v>60</v>
      </c>
      <c r="C59" s="278">
        <v>1381.8</v>
      </c>
      <c r="D59" s="279">
        <v>1389.95</v>
      </c>
      <c r="E59" s="279">
        <v>1361.9</v>
      </c>
      <c r="F59" s="279">
        <v>1342</v>
      </c>
      <c r="G59" s="279">
        <v>1313.95</v>
      </c>
      <c r="H59" s="279">
        <v>1409.8500000000001</v>
      </c>
      <c r="I59" s="279">
        <v>1437.8999999999999</v>
      </c>
      <c r="J59" s="279">
        <v>1457.8000000000002</v>
      </c>
      <c r="K59" s="277">
        <v>1418</v>
      </c>
      <c r="L59" s="277">
        <v>1370.05</v>
      </c>
      <c r="M59" s="277">
        <v>11.80602</v>
      </c>
    </row>
    <row r="60" spans="1:13" ht="12" customHeight="1">
      <c r="A60" s="268">
        <v>50</v>
      </c>
      <c r="B60" s="277" t="s">
        <v>317</v>
      </c>
      <c r="C60" s="278">
        <v>106.65</v>
      </c>
      <c r="D60" s="279">
        <v>106.08333333333333</v>
      </c>
      <c r="E60" s="279">
        <v>104.61666666666666</v>
      </c>
      <c r="F60" s="279">
        <v>102.58333333333333</v>
      </c>
      <c r="G60" s="279">
        <v>101.11666666666666</v>
      </c>
      <c r="H60" s="279">
        <v>108.11666666666666</v>
      </c>
      <c r="I60" s="279">
        <v>109.58333333333333</v>
      </c>
      <c r="J60" s="279">
        <v>111.61666666666666</v>
      </c>
      <c r="K60" s="277">
        <v>107.55</v>
      </c>
      <c r="L60" s="277">
        <v>104.05</v>
      </c>
      <c r="M60" s="277">
        <v>3.1010900000000001</v>
      </c>
    </row>
    <row r="61" spans="1:13">
      <c r="A61" s="268">
        <v>51</v>
      </c>
      <c r="B61" s="277" t="s">
        <v>318</v>
      </c>
      <c r="C61" s="278">
        <v>162.75</v>
      </c>
      <c r="D61" s="279">
        <v>160.05000000000001</v>
      </c>
      <c r="E61" s="279">
        <v>155.25000000000003</v>
      </c>
      <c r="F61" s="279">
        <v>147.75000000000003</v>
      </c>
      <c r="G61" s="279">
        <v>142.95000000000005</v>
      </c>
      <c r="H61" s="279">
        <v>167.55</v>
      </c>
      <c r="I61" s="279">
        <v>172.34999999999997</v>
      </c>
      <c r="J61" s="279">
        <v>179.85</v>
      </c>
      <c r="K61" s="277">
        <v>164.85</v>
      </c>
      <c r="L61" s="277">
        <v>152.55000000000001</v>
      </c>
      <c r="M61" s="277">
        <v>26.922930000000001</v>
      </c>
    </row>
    <row r="62" spans="1:13">
      <c r="A62" s="268">
        <v>52</v>
      </c>
      <c r="B62" s="277" t="s">
        <v>233</v>
      </c>
      <c r="C62" s="278">
        <v>319.14999999999998</v>
      </c>
      <c r="D62" s="279">
        <v>317.76666666666665</v>
      </c>
      <c r="E62" s="279">
        <v>314.08333333333331</v>
      </c>
      <c r="F62" s="279">
        <v>309.01666666666665</v>
      </c>
      <c r="G62" s="279">
        <v>305.33333333333331</v>
      </c>
      <c r="H62" s="279">
        <v>322.83333333333331</v>
      </c>
      <c r="I62" s="279">
        <v>326.51666666666671</v>
      </c>
      <c r="J62" s="279">
        <v>331.58333333333331</v>
      </c>
      <c r="K62" s="277">
        <v>321.45</v>
      </c>
      <c r="L62" s="277">
        <v>312.7</v>
      </c>
      <c r="M62" s="277">
        <v>63.201799999999999</v>
      </c>
    </row>
    <row r="63" spans="1:13">
      <c r="A63" s="268">
        <v>53</v>
      </c>
      <c r="B63" s="277" t="s">
        <v>61</v>
      </c>
      <c r="C63" s="278">
        <v>41.85</v>
      </c>
      <c r="D63" s="279">
        <v>42.18333333333333</v>
      </c>
      <c r="E63" s="279">
        <v>41.11666666666666</v>
      </c>
      <c r="F63" s="279">
        <v>40.383333333333333</v>
      </c>
      <c r="G63" s="279">
        <v>39.316666666666663</v>
      </c>
      <c r="H63" s="279">
        <v>42.916666666666657</v>
      </c>
      <c r="I63" s="279">
        <v>43.983333333333334</v>
      </c>
      <c r="J63" s="279">
        <v>44.716666666666654</v>
      </c>
      <c r="K63" s="277">
        <v>43.25</v>
      </c>
      <c r="L63" s="277">
        <v>41.45</v>
      </c>
      <c r="M63" s="277">
        <v>380.22298999999998</v>
      </c>
    </row>
    <row r="64" spans="1:13">
      <c r="A64" s="268">
        <v>54</v>
      </c>
      <c r="B64" s="277" t="s">
        <v>62</v>
      </c>
      <c r="C64" s="278">
        <v>40.049999999999997</v>
      </c>
      <c r="D64" s="279">
        <v>40.15</v>
      </c>
      <c r="E64" s="279">
        <v>39.65</v>
      </c>
      <c r="F64" s="279">
        <v>39.25</v>
      </c>
      <c r="G64" s="279">
        <v>38.75</v>
      </c>
      <c r="H64" s="279">
        <v>40.549999999999997</v>
      </c>
      <c r="I64" s="279">
        <v>41.05</v>
      </c>
      <c r="J64" s="279">
        <v>41.449999999999996</v>
      </c>
      <c r="K64" s="277">
        <v>40.65</v>
      </c>
      <c r="L64" s="277">
        <v>39.75</v>
      </c>
      <c r="M64" s="277">
        <v>10.537100000000001</v>
      </c>
    </row>
    <row r="65" spans="1:13">
      <c r="A65" s="268">
        <v>55</v>
      </c>
      <c r="B65" s="277" t="s">
        <v>312</v>
      </c>
      <c r="C65" s="278">
        <v>1410.3</v>
      </c>
      <c r="D65" s="279">
        <v>1412.9166666666667</v>
      </c>
      <c r="E65" s="279">
        <v>1397.3833333333334</v>
      </c>
      <c r="F65" s="279">
        <v>1384.4666666666667</v>
      </c>
      <c r="G65" s="279">
        <v>1368.9333333333334</v>
      </c>
      <c r="H65" s="279">
        <v>1425.8333333333335</v>
      </c>
      <c r="I65" s="279">
        <v>1441.3666666666668</v>
      </c>
      <c r="J65" s="279">
        <v>1454.2833333333335</v>
      </c>
      <c r="K65" s="277">
        <v>1428.45</v>
      </c>
      <c r="L65" s="277">
        <v>1400</v>
      </c>
      <c r="M65" s="277">
        <v>0.13272</v>
      </c>
    </row>
    <row r="66" spans="1:13">
      <c r="A66" s="268">
        <v>56</v>
      </c>
      <c r="B66" s="277" t="s">
        <v>63</v>
      </c>
      <c r="C66" s="278">
        <v>1369.05</v>
      </c>
      <c r="D66" s="279">
        <v>1382.0166666666667</v>
      </c>
      <c r="E66" s="279">
        <v>1347.0833333333333</v>
      </c>
      <c r="F66" s="279">
        <v>1325.1166666666666</v>
      </c>
      <c r="G66" s="279">
        <v>1290.1833333333332</v>
      </c>
      <c r="H66" s="279">
        <v>1403.9833333333333</v>
      </c>
      <c r="I66" s="279">
        <v>1438.9166666666667</v>
      </c>
      <c r="J66" s="279">
        <v>1460.8833333333334</v>
      </c>
      <c r="K66" s="277">
        <v>1416.95</v>
      </c>
      <c r="L66" s="277">
        <v>1360.05</v>
      </c>
      <c r="M66" s="277">
        <v>16.54945</v>
      </c>
    </row>
    <row r="67" spans="1:13">
      <c r="A67" s="268">
        <v>57</v>
      </c>
      <c r="B67" s="277" t="s">
        <v>320</v>
      </c>
      <c r="C67" s="278">
        <v>5496.9</v>
      </c>
      <c r="D67" s="279">
        <v>5510.55</v>
      </c>
      <c r="E67" s="279">
        <v>5438.35</v>
      </c>
      <c r="F67" s="279">
        <v>5379.8</v>
      </c>
      <c r="G67" s="279">
        <v>5307.6</v>
      </c>
      <c r="H67" s="279">
        <v>5569.1</v>
      </c>
      <c r="I67" s="279">
        <v>5641.2999999999993</v>
      </c>
      <c r="J67" s="279">
        <v>5699.85</v>
      </c>
      <c r="K67" s="277">
        <v>5582.75</v>
      </c>
      <c r="L67" s="277">
        <v>5452</v>
      </c>
      <c r="M67" s="277">
        <v>0.28928999999999999</v>
      </c>
    </row>
    <row r="68" spans="1:13">
      <c r="A68" s="268">
        <v>58</v>
      </c>
      <c r="B68" s="277" t="s">
        <v>234</v>
      </c>
      <c r="C68" s="278">
        <v>1207.6500000000001</v>
      </c>
      <c r="D68" s="279">
        <v>1211.3500000000001</v>
      </c>
      <c r="E68" s="279">
        <v>1198.7000000000003</v>
      </c>
      <c r="F68" s="279">
        <v>1189.7500000000002</v>
      </c>
      <c r="G68" s="279">
        <v>1177.1000000000004</v>
      </c>
      <c r="H68" s="279">
        <v>1220.3000000000002</v>
      </c>
      <c r="I68" s="279">
        <v>1232.9500000000003</v>
      </c>
      <c r="J68" s="279">
        <v>1241.9000000000001</v>
      </c>
      <c r="K68" s="277">
        <v>1224</v>
      </c>
      <c r="L68" s="277">
        <v>1202.4000000000001</v>
      </c>
      <c r="M68" s="277">
        <v>0.56076999999999999</v>
      </c>
    </row>
    <row r="69" spans="1:13">
      <c r="A69" s="268">
        <v>59</v>
      </c>
      <c r="B69" s="277" t="s">
        <v>321</v>
      </c>
      <c r="C69" s="278">
        <v>294.5</v>
      </c>
      <c r="D69" s="279">
        <v>295.91666666666669</v>
      </c>
      <c r="E69" s="279">
        <v>292.08333333333337</v>
      </c>
      <c r="F69" s="279">
        <v>289.66666666666669</v>
      </c>
      <c r="G69" s="279">
        <v>285.83333333333337</v>
      </c>
      <c r="H69" s="279">
        <v>298.33333333333337</v>
      </c>
      <c r="I69" s="279">
        <v>302.16666666666674</v>
      </c>
      <c r="J69" s="279">
        <v>304.58333333333337</v>
      </c>
      <c r="K69" s="277">
        <v>299.75</v>
      </c>
      <c r="L69" s="277">
        <v>293.5</v>
      </c>
      <c r="M69" s="277">
        <v>0.98743000000000003</v>
      </c>
    </row>
    <row r="70" spans="1:13">
      <c r="A70" s="268">
        <v>60</v>
      </c>
      <c r="B70" s="277" t="s">
        <v>65</v>
      </c>
      <c r="C70" s="278">
        <v>89.95</v>
      </c>
      <c r="D70" s="279">
        <v>90.033333333333346</v>
      </c>
      <c r="E70" s="279">
        <v>88.966666666666697</v>
      </c>
      <c r="F70" s="279">
        <v>87.983333333333348</v>
      </c>
      <c r="G70" s="279">
        <v>86.9166666666667</v>
      </c>
      <c r="H70" s="279">
        <v>91.016666666666694</v>
      </c>
      <c r="I70" s="279">
        <v>92.083333333333329</v>
      </c>
      <c r="J70" s="279">
        <v>93.066666666666691</v>
      </c>
      <c r="K70" s="277">
        <v>91.1</v>
      </c>
      <c r="L70" s="277">
        <v>89.05</v>
      </c>
      <c r="M70" s="277">
        <v>48.954099999999997</v>
      </c>
    </row>
    <row r="71" spans="1:13">
      <c r="A71" s="268">
        <v>61</v>
      </c>
      <c r="B71" s="277" t="s">
        <v>313</v>
      </c>
      <c r="C71" s="278">
        <v>617.9</v>
      </c>
      <c r="D71" s="279">
        <v>621.94999999999993</v>
      </c>
      <c r="E71" s="279">
        <v>610.94999999999982</v>
      </c>
      <c r="F71" s="279">
        <v>603.99999999999989</v>
      </c>
      <c r="G71" s="279">
        <v>592.99999999999977</v>
      </c>
      <c r="H71" s="279">
        <v>628.89999999999986</v>
      </c>
      <c r="I71" s="279">
        <v>639.90000000000009</v>
      </c>
      <c r="J71" s="279">
        <v>646.84999999999991</v>
      </c>
      <c r="K71" s="277">
        <v>632.95000000000005</v>
      </c>
      <c r="L71" s="277">
        <v>615</v>
      </c>
      <c r="M71" s="277">
        <v>3.97052</v>
      </c>
    </row>
    <row r="72" spans="1:13">
      <c r="A72" s="268">
        <v>62</v>
      </c>
      <c r="B72" s="277" t="s">
        <v>66</v>
      </c>
      <c r="C72" s="278">
        <v>615.20000000000005</v>
      </c>
      <c r="D72" s="279">
        <v>613.7166666666667</v>
      </c>
      <c r="E72" s="279">
        <v>608.43333333333339</v>
      </c>
      <c r="F72" s="279">
        <v>601.66666666666674</v>
      </c>
      <c r="G72" s="279">
        <v>596.38333333333344</v>
      </c>
      <c r="H72" s="279">
        <v>620.48333333333335</v>
      </c>
      <c r="I72" s="279">
        <v>625.76666666666665</v>
      </c>
      <c r="J72" s="279">
        <v>632.5333333333333</v>
      </c>
      <c r="K72" s="277">
        <v>619</v>
      </c>
      <c r="L72" s="277">
        <v>606.95000000000005</v>
      </c>
      <c r="M72" s="277">
        <v>6.7709599999999996</v>
      </c>
    </row>
    <row r="73" spans="1:13">
      <c r="A73" s="268">
        <v>63</v>
      </c>
      <c r="B73" s="277" t="s">
        <v>67</v>
      </c>
      <c r="C73" s="278">
        <v>461.15</v>
      </c>
      <c r="D73" s="279">
        <v>456.4666666666667</v>
      </c>
      <c r="E73" s="279">
        <v>450.43333333333339</v>
      </c>
      <c r="F73" s="279">
        <v>439.7166666666667</v>
      </c>
      <c r="G73" s="279">
        <v>433.68333333333339</v>
      </c>
      <c r="H73" s="279">
        <v>467.18333333333339</v>
      </c>
      <c r="I73" s="279">
        <v>473.2166666666667</v>
      </c>
      <c r="J73" s="279">
        <v>483.93333333333339</v>
      </c>
      <c r="K73" s="277">
        <v>462.5</v>
      </c>
      <c r="L73" s="277">
        <v>445.75</v>
      </c>
      <c r="M73" s="277">
        <v>21.140720000000002</v>
      </c>
    </row>
    <row r="74" spans="1:13">
      <c r="A74" s="268">
        <v>64</v>
      </c>
      <c r="B74" s="277" t="s">
        <v>1045</v>
      </c>
      <c r="C74" s="278">
        <v>8616.65</v>
      </c>
      <c r="D74" s="279">
        <v>8601.3000000000011</v>
      </c>
      <c r="E74" s="279">
        <v>8540.3500000000022</v>
      </c>
      <c r="F74" s="279">
        <v>8464.0500000000011</v>
      </c>
      <c r="G74" s="279">
        <v>8403.1000000000022</v>
      </c>
      <c r="H74" s="279">
        <v>8677.6000000000022</v>
      </c>
      <c r="I74" s="279">
        <v>8738.5500000000029</v>
      </c>
      <c r="J74" s="279">
        <v>8814.8500000000022</v>
      </c>
      <c r="K74" s="277">
        <v>8662.25</v>
      </c>
      <c r="L74" s="277">
        <v>8525</v>
      </c>
      <c r="M74" s="277">
        <v>2.6020000000000001E-2</v>
      </c>
    </row>
    <row r="75" spans="1:13">
      <c r="A75" s="268">
        <v>65</v>
      </c>
      <c r="B75" s="277" t="s">
        <v>69</v>
      </c>
      <c r="C75" s="278">
        <v>405</v>
      </c>
      <c r="D75" s="279">
        <v>405.05</v>
      </c>
      <c r="E75" s="279">
        <v>396.90000000000003</v>
      </c>
      <c r="F75" s="279">
        <v>388.8</v>
      </c>
      <c r="G75" s="279">
        <v>380.65000000000003</v>
      </c>
      <c r="H75" s="279">
        <v>413.15000000000003</v>
      </c>
      <c r="I75" s="279">
        <v>421.3</v>
      </c>
      <c r="J75" s="279">
        <v>429.40000000000003</v>
      </c>
      <c r="K75" s="277">
        <v>413.2</v>
      </c>
      <c r="L75" s="277">
        <v>396.95</v>
      </c>
      <c r="M75" s="277">
        <v>259.09683000000001</v>
      </c>
    </row>
    <row r="76" spans="1:13" s="16" customFormat="1">
      <c r="A76" s="268">
        <v>66</v>
      </c>
      <c r="B76" s="277" t="s">
        <v>70</v>
      </c>
      <c r="C76" s="278">
        <v>28.65</v>
      </c>
      <c r="D76" s="279">
        <v>28.7</v>
      </c>
      <c r="E76" s="279">
        <v>28.15</v>
      </c>
      <c r="F76" s="279">
        <v>27.65</v>
      </c>
      <c r="G76" s="279">
        <v>27.099999999999998</v>
      </c>
      <c r="H76" s="279">
        <v>29.2</v>
      </c>
      <c r="I76" s="279">
        <v>29.750000000000004</v>
      </c>
      <c r="J76" s="279">
        <v>30.25</v>
      </c>
      <c r="K76" s="277">
        <v>29.25</v>
      </c>
      <c r="L76" s="277">
        <v>28.2</v>
      </c>
      <c r="M76" s="277">
        <v>149.33913999999999</v>
      </c>
    </row>
    <row r="77" spans="1:13" s="16" customFormat="1">
      <c r="A77" s="268">
        <v>67</v>
      </c>
      <c r="B77" s="277" t="s">
        <v>71</v>
      </c>
      <c r="C77" s="278">
        <v>439.8</v>
      </c>
      <c r="D77" s="279">
        <v>440.35000000000008</v>
      </c>
      <c r="E77" s="279">
        <v>436.55000000000018</v>
      </c>
      <c r="F77" s="279">
        <v>433.30000000000013</v>
      </c>
      <c r="G77" s="279">
        <v>429.50000000000023</v>
      </c>
      <c r="H77" s="279">
        <v>443.60000000000014</v>
      </c>
      <c r="I77" s="279">
        <v>447.4</v>
      </c>
      <c r="J77" s="279">
        <v>450.65000000000009</v>
      </c>
      <c r="K77" s="277">
        <v>444.15</v>
      </c>
      <c r="L77" s="277">
        <v>437.1</v>
      </c>
      <c r="M77" s="277">
        <v>23.25637</v>
      </c>
    </row>
    <row r="78" spans="1:13" s="16" customFormat="1">
      <c r="A78" s="268">
        <v>68</v>
      </c>
      <c r="B78" s="277" t="s">
        <v>322</v>
      </c>
      <c r="C78" s="278">
        <v>636.25</v>
      </c>
      <c r="D78" s="279">
        <v>640.68333333333328</v>
      </c>
      <c r="E78" s="279">
        <v>627.56666666666661</v>
      </c>
      <c r="F78" s="279">
        <v>618.88333333333333</v>
      </c>
      <c r="G78" s="279">
        <v>605.76666666666665</v>
      </c>
      <c r="H78" s="279">
        <v>649.36666666666656</v>
      </c>
      <c r="I78" s="279">
        <v>662.48333333333312</v>
      </c>
      <c r="J78" s="279">
        <v>671.16666666666652</v>
      </c>
      <c r="K78" s="277">
        <v>653.79999999999995</v>
      </c>
      <c r="L78" s="277">
        <v>632</v>
      </c>
      <c r="M78" s="277">
        <v>1.56931</v>
      </c>
    </row>
    <row r="79" spans="1:13" s="16" customFormat="1">
      <c r="A79" s="268">
        <v>69</v>
      </c>
      <c r="B79" s="277" t="s">
        <v>324</v>
      </c>
      <c r="C79" s="278">
        <v>174.2</v>
      </c>
      <c r="D79" s="279">
        <v>174.4</v>
      </c>
      <c r="E79" s="279">
        <v>173.3</v>
      </c>
      <c r="F79" s="279">
        <v>172.4</v>
      </c>
      <c r="G79" s="279">
        <v>171.3</v>
      </c>
      <c r="H79" s="279">
        <v>175.3</v>
      </c>
      <c r="I79" s="279">
        <v>176.39999999999998</v>
      </c>
      <c r="J79" s="279">
        <v>177.3</v>
      </c>
      <c r="K79" s="277">
        <v>175.5</v>
      </c>
      <c r="L79" s="277">
        <v>173.5</v>
      </c>
      <c r="M79" s="277">
        <v>3.1084700000000001</v>
      </c>
    </row>
    <row r="80" spans="1:13" s="16" customFormat="1">
      <c r="A80" s="268">
        <v>70</v>
      </c>
      <c r="B80" s="277" t="s">
        <v>325</v>
      </c>
      <c r="C80" s="278">
        <v>3093.4</v>
      </c>
      <c r="D80" s="279">
        <v>3108.2666666666669</v>
      </c>
      <c r="E80" s="279">
        <v>3048.4833333333336</v>
      </c>
      <c r="F80" s="279">
        <v>3003.5666666666666</v>
      </c>
      <c r="G80" s="279">
        <v>2943.7833333333333</v>
      </c>
      <c r="H80" s="279">
        <v>3153.1833333333338</v>
      </c>
      <c r="I80" s="279">
        <v>3212.9666666666676</v>
      </c>
      <c r="J80" s="279">
        <v>3257.8833333333341</v>
      </c>
      <c r="K80" s="277">
        <v>3168.05</v>
      </c>
      <c r="L80" s="277">
        <v>3063.35</v>
      </c>
      <c r="M80" s="277">
        <v>0.12279</v>
      </c>
    </row>
    <row r="81" spans="1:13" s="16" customFormat="1">
      <c r="A81" s="268">
        <v>71</v>
      </c>
      <c r="B81" s="277" t="s">
        <v>326</v>
      </c>
      <c r="C81" s="278">
        <v>625.35</v>
      </c>
      <c r="D81" s="279">
        <v>623.20000000000005</v>
      </c>
      <c r="E81" s="279">
        <v>617.35000000000014</v>
      </c>
      <c r="F81" s="279">
        <v>609.35000000000014</v>
      </c>
      <c r="G81" s="279">
        <v>603.50000000000023</v>
      </c>
      <c r="H81" s="279">
        <v>631.20000000000005</v>
      </c>
      <c r="I81" s="279">
        <v>637.04999999999995</v>
      </c>
      <c r="J81" s="279">
        <v>645.04999999999995</v>
      </c>
      <c r="K81" s="277">
        <v>629.04999999999995</v>
      </c>
      <c r="L81" s="277">
        <v>615.20000000000005</v>
      </c>
      <c r="M81" s="277">
        <v>0.38213999999999998</v>
      </c>
    </row>
    <row r="82" spans="1:13" s="16" customFormat="1">
      <c r="A82" s="268">
        <v>72</v>
      </c>
      <c r="B82" s="277" t="s">
        <v>327</v>
      </c>
      <c r="C82" s="278">
        <v>64.05</v>
      </c>
      <c r="D82" s="279">
        <v>64.066666666666677</v>
      </c>
      <c r="E82" s="279">
        <v>63.633333333333354</v>
      </c>
      <c r="F82" s="279">
        <v>63.216666666666676</v>
      </c>
      <c r="G82" s="279">
        <v>62.783333333333353</v>
      </c>
      <c r="H82" s="279">
        <v>64.483333333333348</v>
      </c>
      <c r="I82" s="279">
        <v>64.916666666666657</v>
      </c>
      <c r="J82" s="279">
        <v>65.333333333333357</v>
      </c>
      <c r="K82" s="277">
        <v>64.5</v>
      </c>
      <c r="L82" s="277">
        <v>63.65</v>
      </c>
      <c r="M82" s="277">
        <v>6.9780899999999999</v>
      </c>
    </row>
    <row r="83" spans="1:13" s="16" customFormat="1">
      <c r="A83" s="268">
        <v>73</v>
      </c>
      <c r="B83" s="277" t="s">
        <v>72</v>
      </c>
      <c r="C83" s="278">
        <v>11895.5</v>
      </c>
      <c r="D83" s="279">
        <v>11882.833333333334</v>
      </c>
      <c r="E83" s="279">
        <v>11767.666666666668</v>
      </c>
      <c r="F83" s="279">
        <v>11639.833333333334</v>
      </c>
      <c r="G83" s="279">
        <v>11524.666666666668</v>
      </c>
      <c r="H83" s="279">
        <v>12010.666666666668</v>
      </c>
      <c r="I83" s="279">
        <v>12125.833333333336</v>
      </c>
      <c r="J83" s="279">
        <v>12253.666666666668</v>
      </c>
      <c r="K83" s="277">
        <v>11998</v>
      </c>
      <c r="L83" s="277">
        <v>11755</v>
      </c>
      <c r="M83" s="277">
        <v>0.28572999999999998</v>
      </c>
    </row>
    <row r="84" spans="1:13" s="16" customFormat="1">
      <c r="A84" s="268">
        <v>74</v>
      </c>
      <c r="B84" s="277" t="s">
        <v>74</v>
      </c>
      <c r="C84" s="278">
        <v>343.35</v>
      </c>
      <c r="D84" s="279">
        <v>344.91666666666669</v>
      </c>
      <c r="E84" s="279">
        <v>340.08333333333337</v>
      </c>
      <c r="F84" s="279">
        <v>336.81666666666666</v>
      </c>
      <c r="G84" s="279">
        <v>331.98333333333335</v>
      </c>
      <c r="H84" s="279">
        <v>348.18333333333339</v>
      </c>
      <c r="I84" s="279">
        <v>353.01666666666677</v>
      </c>
      <c r="J84" s="279">
        <v>356.28333333333342</v>
      </c>
      <c r="K84" s="277">
        <v>349.75</v>
      </c>
      <c r="L84" s="277">
        <v>341.65</v>
      </c>
      <c r="M84" s="277">
        <v>52.431280000000001</v>
      </c>
    </row>
    <row r="85" spans="1:13" s="16" customFormat="1">
      <c r="A85" s="268">
        <v>75</v>
      </c>
      <c r="B85" s="277" t="s">
        <v>328</v>
      </c>
      <c r="C85" s="278">
        <v>172.05</v>
      </c>
      <c r="D85" s="279">
        <v>168.65</v>
      </c>
      <c r="E85" s="279">
        <v>163.4</v>
      </c>
      <c r="F85" s="279">
        <v>154.75</v>
      </c>
      <c r="G85" s="279">
        <v>149.5</v>
      </c>
      <c r="H85" s="279">
        <v>177.3</v>
      </c>
      <c r="I85" s="279">
        <v>182.55</v>
      </c>
      <c r="J85" s="279">
        <v>191.20000000000002</v>
      </c>
      <c r="K85" s="277">
        <v>173.9</v>
      </c>
      <c r="L85" s="277">
        <v>160</v>
      </c>
      <c r="M85" s="277">
        <v>5.42699</v>
      </c>
    </row>
    <row r="86" spans="1:13" s="16" customFormat="1">
      <c r="A86" s="268">
        <v>76</v>
      </c>
      <c r="B86" s="277" t="s">
        <v>75</v>
      </c>
      <c r="C86" s="278">
        <v>3553.15</v>
      </c>
      <c r="D86" s="279">
        <v>3596.75</v>
      </c>
      <c r="E86" s="279">
        <v>3499.5</v>
      </c>
      <c r="F86" s="279">
        <v>3445.85</v>
      </c>
      <c r="G86" s="279">
        <v>3348.6</v>
      </c>
      <c r="H86" s="279">
        <v>3650.4</v>
      </c>
      <c r="I86" s="279">
        <v>3747.65</v>
      </c>
      <c r="J86" s="279">
        <v>3801.3</v>
      </c>
      <c r="K86" s="277">
        <v>3694</v>
      </c>
      <c r="L86" s="277">
        <v>3543.1</v>
      </c>
      <c r="M86" s="277">
        <v>31.874770000000002</v>
      </c>
    </row>
    <row r="87" spans="1:13" s="16" customFormat="1">
      <c r="A87" s="268">
        <v>77</v>
      </c>
      <c r="B87" s="277" t="s">
        <v>314</v>
      </c>
      <c r="C87" s="278">
        <v>516.95000000000005</v>
      </c>
      <c r="D87" s="279">
        <v>517.68333333333328</v>
      </c>
      <c r="E87" s="279">
        <v>512.81666666666661</v>
      </c>
      <c r="F87" s="279">
        <v>508.68333333333328</v>
      </c>
      <c r="G87" s="279">
        <v>503.81666666666661</v>
      </c>
      <c r="H87" s="279">
        <v>521.81666666666661</v>
      </c>
      <c r="I87" s="279">
        <v>526.68333333333317</v>
      </c>
      <c r="J87" s="279">
        <v>530.81666666666661</v>
      </c>
      <c r="K87" s="277">
        <v>522.54999999999995</v>
      </c>
      <c r="L87" s="277">
        <v>513.54999999999995</v>
      </c>
      <c r="M87" s="277">
        <v>0.89700999999999997</v>
      </c>
    </row>
    <row r="88" spans="1:13" s="16" customFormat="1">
      <c r="A88" s="268">
        <v>78</v>
      </c>
      <c r="B88" s="277" t="s">
        <v>323</v>
      </c>
      <c r="C88" s="278">
        <v>194.3</v>
      </c>
      <c r="D88" s="279">
        <v>193.46666666666667</v>
      </c>
      <c r="E88" s="279">
        <v>189.83333333333334</v>
      </c>
      <c r="F88" s="279">
        <v>185.36666666666667</v>
      </c>
      <c r="G88" s="279">
        <v>181.73333333333335</v>
      </c>
      <c r="H88" s="279">
        <v>197.93333333333334</v>
      </c>
      <c r="I88" s="279">
        <v>201.56666666666666</v>
      </c>
      <c r="J88" s="279">
        <v>206.03333333333333</v>
      </c>
      <c r="K88" s="277">
        <v>197.1</v>
      </c>
      <c r="L88" s="277">
        <v>189</v>
      </c>
      <c r="M88" s="277">
        <v>6.97865</v>
      </c>
    </row>
    <row r="89" spans="1:13" s="16" customFormat="1">
      <c r="A89" s="268">
        <v>79</v>
      </c>
      <c r="B89" s="277" t="s">
        <v>76</v>
      </c>
      <c r="C89" s="278">
        <v>428.2</v>
      </c>
      <c r="D89" s="279">
        <v>425.5</v>
      </c>
      <c r="E89" s="279">
        <v>420.05</v>
      </c>
      <c r="F89" s="279">
        <v>411.90000000000003</v>
      </c>
      <c r="G89" s="279">
        <v>406.45000000000005</v>
      </c>
      <c r="H89" s="279">
        <v>433.65</v>
      </c>
      <c r="I89" s="279">
        <v>439.1</v>
      </c>
      <c r="J89" s="279">
        <v>447.24999999999994</v>
      </c>
      <c r="K89" s="277">
        <v>430.95</v>
      </c>
      <c r="L89" s="277">
        <v>417.35</v>
      </c>
      <c r="M89" s="277">
        <v>45.44341</v>
      </c>
    </row>
    <row r="90" spans="1:13" s="16" customFormat="1">
      <c r="A90" s="268">
        <v>80</v>
      </c>
      <c r="B90" s="277" t="s">
        <v>77</v>
      </c>
      <c r="C90" s="278">
        <v>88.75</v>
      </c>
      <c r="D90" s="279">
        <v>88.7</v>
      </c>
      <c r="E90" s="279">
        <v>88.100000000000009</v>
      </c>
      <c r="F90" s="279">
        <v>87.45</v>
      </c>
      <c r="G90" s="279">
        <v>86.850000000000009</v>
      </c>
      <c r="H90" s="279">
        <v>89.350000000000009</v>
      </c>
      <c r="I90" s="279">
        <v>89.95</v>
      </c>
      <c r="J90" s="279">
        <v>90.600000000000009</v>
      </c>
      <c r="K90" s="277">
        <v>89.3</v>
      </c>
      <c r="L90" s="277">
        <v>88.05</v>
      </c>
      <c r="M90" s="277">
        <v>28.59477</v>
      </c>
    </row>
    <row r="91" spans="1:13" s="16" customFormat="1">
      <c r="A91" s="268">
        <v>81</v>
      </c>
      <c r="B91" s="277" t="s">
        <v>332</v>
      </c>
      <c r="C91" s="278">
        <v>470.2</v>
      </c>
      <c r="D91" s="279">
        <v>467.85000000000008</v>
      </c>
      <c r="E91" s="279">
        <v>463.70000000000016</v>
      </c>
      <c r="F91" s="279">
        <v>457.2000000000001</v>
      </c>
      <c r="G91" s="279">
        <v>453.05000000000018</v>
      </c>
      <c r="H91" s="279">
        <v>474.35000000000014</v>
      </c>
      <c r="I91" s="279">
        <v>478.50000000000011</v>
      </c>
      <c r="J91" s="279">
        <v>485.00000000000011</v>
      </c>
      <c r="K91" s="277">
        <v>472</v>
      </c>
      <c r="L91" s="277">
        <v>461.35</v>
      </c>
      <c r="M91" s="277">
        <v>2.1768000000000001</v>
      </c>
    </row>
    <row r="92" spans="1:13" s="16" customFormat="1">
      <c r="A92" s="268">
        <v>82</v>
      </c>
      <c r="B92" s="277" t="s">
        <v>333</v>
      </c>
      <c r="C92" s="278">
        <v>529.6</v>
      </c>
      <c r="D92" s="279">
        <v>530.56666666666661</v>
      </c>
      <c r="E92" s="279">
        <v>524.13333333333321</v>
      </c>
      <c r="F92" s="279">
        <v>518.66666666666663</v>
      </c>
      <c r="G92" s="279">
        <v>512.23333333333323</v>
      </c>
      <c r="H92" s="279">
        <v>536.03333333333319</v>
      </c>
      <c r="I92" s="279">
        <v>542.46666666666658</v>
      </c>
      <c r="J92" s="279">
        <v>547.93333333333317</v>
      </c>
      <c r="K92" s="277">
        <v>537</v>
      </c>
      <c r="L92" s="277">
        <v>525.1</v>
      </c>
      <c r="M92" s="277">
        <v>1.17638</v>
      </c>
    </row>
    <row r="93" spans="1:13" s="16" customFormat="1">
      <c r="A93" s="268">
        <v>83</v>
      </c>
      <c r="B93" s="277" t="s">
        <v>335</v>
      </c>
      <c r="C93" s="278">
        <v>244.2</v>
      </c>
      <c r="D93" s="279">
        <v>245.36666666666667</v>
      </c>
      <c r="E93" s="279">
        <v>241.83333333333334</v>
      </c>
      <c r="F93" s="279">
        <v>239.46666666666667</v>
      </c>
      <c r="G93" s="279">
        <v>235.93333333333334</v>
      </c>
      <c r="H93" s="279">
        <v>247.73333333333335</v>
      </c>
      <c r="I93" s="279">
        <v>251.26666666666665</v>
      </c>
      <c r="J93" s="279">
        <v>253.63333333333335</v>
      </c>
      <c r="K93" s="277">
        <v>248.9</v>
      </c>
      <c r="L93" s="277">
        <v>243</v>
      </c>
      <c r="M93" s="277">
        <v>0.73951999999999996</v>
      </c>
    </row>
    <row r="94" spans="1:13" s="16" customFormat="1">
      <c r="A94" s="268">
        <v>84</v>
      </c>
      <c r="B94" s="277" t="s">
        <v>329</v>
      </c>
      <c r="C94" s="278">
        <v>314.95</v>
      </c>
      <c r="D94" s="279">
        <v>317.86666666666662</v>
      </c>
      <c r="E94" s="279">
        <v>310.83333333333326</v>
      </c>
      <c r="F94" s="279">
        <v>306.71666666666664</v>
      </c>
      <c r="G94" s="279">
        <v>299.68333333333328</v>
      </c>
      <c r="H94" s="279">
        <v>321.98333333333323</v>
      </c>
      <c r="I94" s="279">
        <v>329.01666666666665</v>
      </c>
      <c r="J94" s="279">
        <v>333.13333333333321</v>
      </c>
      <c r="K94" s="277">
        <v>324.89999999999998</v>
      </c>
      <c r="L94" s="277">
        <v>313.75</v>
      </c>
      <c r="M94" s="277">
        <v>1.68763</v>
      </c>
    </row>
    <row r="95" spans="1:13" s="16" customFormat="1">
      <c r="A95" s="268">
        <v>85</v>
      </c>
      <c r="B95" s="277" t="s">
        <v>78</v>
      </c>
      <c r="C95" s="278">
        <v>111.6</v>
      </c>
      <c r="D95" s="279">
        <v>111.60000000000001</v>
      </c>
      <c r="E95" s="279">
        <v>110.70000000000002</v>
      </c>
      <c r="F95" s="279">
        <v>109.80000000000001</v>
      </c>
      <c r="G95" s="279">
        <v>108.90000000000002</v>
      </c>
      <c r="H95" s="279">
        <v>112.50000000000001</v>
      </c>
      <c r="I95" s="279">
        <v>113.40000000000002</v>
      </c>
      <c r="J95" s="279">
        <v>114.30000000000001</v>
      </c>
      <c r="K95" s="277">
        <v>112.5</v>
      </c>
      <c r="L95" s="277">
        <v>110.7</v>
      </c>
      <c r="M95" s="277">
        <v>9.7287700000000008</v>
      </c>
    </row>
    <row r="96" spans="1:13" s="16" customFormat="1">
      <c r="A96" s="268">
        <v>86</v>
      </c>
      <c r="B96" s="277" t="s">
        <v>330</v>
      </c>
      <c r="C96" s="278">
        <v>246.55</v>
      </c>
      <c r="D96" s="279">
        <v>247</v>
      </c>
      <c r="E96" s="279">
        <v>241.85</v>
      </c>
      <c r="F96" s="279">
        <v>237.15</v>
      </c>
      <c r="G96" s="279">
        <v>232</v>
      </c>
      <c r="H96" s="279">
        <v>251.7</v>
      </c>
      <c r="I96" s="279">
        <v>256.84999999999997</v>
      </c>
      <c r="J96" s="279">
        <v>261.54999999999995</v>
      </c>
      <c r="K96" s="277">
        <v>252.15</v>
      </c>
      <c r="L96" s="277">
        <v>242.3</v>
      </c>
      <c r="M96" s="277">
        <v>3.6485599999999998</v>
      </c>
    </row>
    <row r="97" spans="1:13" s="16" customFormat="1">
      <c r="A97" s="268">
        <v>87</v>
      </c>
      <c r="B97" s="277" t="s">
        <v>338</v>
      </c>
      <c r="C97" s="278">
        <v>452.1</v>
      </c>
      <c r="D97" s="279">
        <v>450.66666666666669</v>
      </c>
      <c r="E97" s="279">
        <v>443.53333333333336</v>
      </c>
      <c r="F97" s="279">
        <v>434.9666666666667</v>
      </c>
      <c r="G97" s="279">
        <v>427.83333333333337</v>
      </c>
      <c r="H97" s="279">
        <v>459.23333333333335</v>
      </c>
      <c r="I97" s="279">
        <v>466.36666666666667</v>
      </c>
      <c r="J97" s="279">
        <v>474.93333333333334</v>
      </c>
      <c r="K97" s="277">
        <v>457.8</v>
      </c>
      <c r="L97" s="277">
        <v>442.1</v>
      </c>
      <c r="M97" s="277">
        <v>6.8778800000000002</v>
      </c>
    </row>
    <row r="98" spans="1:13" s="16" customFormat="1">
      <c r="A98" s="268">
        <v>88</v>
      </c>
      <c r="B98" s="277" t="s">
        <v>336</v>
      </c>
      <c r="C98" s="278">
        <v>1034.1500000000001</v>
      </c>
      <c r="D98" s="279">
        <v>1036.3833333333334</v>
      </c>
      <c r="E98" s="279">
        <v>1018.7666666666669</v>
      </c>
      <c r="F98" s="279">
        <v>1003.3833333333334</v>
      </c>
      <c r="G98" s="279">
        <v>985.76666666666688</v>
      </c>
      <c r="H98" s="279">
        <v>1051.7666666666669</v>
      </c>
      <c r="I98" s="279">
        <v>1069.3833333333332</v>
      </c>
      <c r="J98" s="279">
        <v>1084.7666666666669</v>
      </c>
      <c r="K98" s="277">
        <v>1054</v>
      </c>
      <c r="L98" s="277">
        <v>1021</v>
      </c>
      <c r="M98" s="277">
        <v>2.6128100000000001</v>
      </c>
    </row>
    <row r="99" spans="1:13" s="16" customFormat="1">
      <c r="A99" s="268">
        <v>89</v>
      </c>
      <c r="B99" s="277" t="s">
        <v>337</v>
      </c>
      <c r="C99" s="278">
        <v>10.85</v>
      </c>
      <c r="D99" s="279">
        <v>11.016666666666666</v>
      </c>
      <c r="E99" s="279">
        <v>10.583333333333332</v>
      </c>
      <c r="F99" s="279">
        <v>10.316666666666666</v>
      </c>
      <c r="G99" s="279">
        <v>9.8833333333333329</v>
      </c>
      <c r="H99" s="279">
        <v>11.283333333333331</v>
      </c>
      <c r="I99" s="279">
        <v>11.716666666666665</v>
      </c>
      <c r="J99" s="279">
        <v>11.983333333333331</v>
      </c>
      <c r="K99" s="277">
        <v>11.45</v>
      </c>
      <c r="L99" s="277">
        <v>10.75</v>
      </c>
      <c r="M99" s="277">
        <v>91.959280000000007</v>
      </c>
    </row>
    <row r="100" spans="1:13" s="16" customFormat="1">
      <c r="A100" s="268">
        <v>90</v>
      </c>
      <c r="B100" s="277" t="s">
        <v>339</v>
      </c>
      <c r="C100" s="278">
        <v>172.65</v>
      </c>
      <c r="D100" s="279">
        <v>172.63333333333333</v>
      </c>
      <c r="E100" s="279">
        <v>170.26666666666665</v>
      </c>
      <c r="F100" s="279">
        <v>167.88333333333333</v>
      </c>
      <c r="G100" s="279">
        <v>165.51666666666665</v>
      </c>
      <c r="H100" s="279">
        <v>175.01666666666665</v>
      </c>
      <c r="I100" s="279">
        <v>177.38333333333333</v>
      </c>
      <c r="J100" s="279">
        <v>179.76666666666665</v>
      </c>
      <c r="K100" s="277">
        <v>175</v>
      </c>
      <c r="L100" s="277">
        <v>170.25</v>
      </c>
      <c r="M100" s="277">
        <v>0.65627999999999997</v>
      </c>
    </row>
    <row r="101" spans="1:13">
      <c r="A101" s="268">
        <v>91</v>
      </c>
      <c r="B101" s="277" t="s">
        <v>80</v>
      </c>
      <c r="C101" s="278">
        <v>319.14999999999998</v>
      </c>
      <c r="D101" s="279">
        <v>319.04999999999995</v>
      </c>
      <c r="E101" s="279">
        <v>314.39999999999992</v>
      </c>
      <c r="F101" s="279">
        <v>309.64999999999998</v>
      </c>
      <c r="G101" s="279">
        <v>304.99999999999994</v>
      </c>
      <c r="H101" s="279">
        <v>323.7999999999999</v>
      </c>
      <c r="I101" s="279">
        <v>328.45</v>
      </c>
      <c r="J101" s="279">
        <v>333.19999999999987</v>
      </c>
      <c r="K101" s="277">
        <v>323.7</v>
      </c>
      <c r="L101" s="277">
        <v>314.3</v>
      </c>
      <c r="M101" s="277">
        <v>4.7092299999999998</v>
      </c>
    </row>
    <row r="102" spans="1:13">
      <c r="A102" s="268">
        <v>92</v>
      </c>
      <c r="B102" s="277" t="s">
        <v>340</v>
      </c>
      <c r="C102" s="278">
        <v>2541.15</v>
      </c>
      <c r="D102" s="279">
        <v>2547.1</v>
      </c>
      <c r="E102" s="279">
        <v>2495.1999999999998</v>
      </c>
      <c r="F102" s="279">
        <v>2449.25</v>
      </c>
      <c r="G102" s="279">
        <v>2397.35</v>
      </c>
      <c r="H102" s="279">
        <v>2593.0499999999997</v>
      </c>
      <c r="I102" s="279">
        <v>2644.9500000000003</v>
      </c>
      <c r="J102" s="279">
        <v>2690.8999999999996</v>
      </c>
      <c r="K102" s="277">
        <v>2599</v>
      </c>
      <c r="L102" s="277">
        <v>2501.15</v>
      </c>
      <c r="M102" s="277">
        <v>6.0319999999999999E-2</v>
      </c>
    </row>
    <row r="103" spans="1:13">
      <c r="A103" s="268">
        <v>93</v>
      </c>
      <c r="B103" s="277" t="s">
        <v>81</v>
      </c>
      <c r="C103" s="278">
        <v>575.15</v>
      </c>
      <c r="D103" s="279">
        <v>573.85</v>
      </c>
      <c r="E103" s="279">
        <v>569.70000000000005</v>
      </c>
      <c r="F103" s="279">
        <v>564.25</v>
      </c>
      <c r="G103" s="279">
        <v>560.1</v>
      </c>
      <c r="H103" s="279">
        <v>579.30000000000007</v>
      </c>
      <c r="I103" s="279">
        <v>583.44999999999993</v>
      </c>
      <c r="J103" s="279">
        <v>588.90000000000009</v>
      </c>
      <c r="K103" s="277">
        <v>578</v>
      </c>
      <c r="L103" s="277">
        <v>568.4</v>
      </c>
      <c r="M103" s="277">
        <v>0.79452</v>
      </c>
    </row>
    <row r="104" spans="1:13">
      <c r="A104" s="268">
        <v>94</v>
      </c>
      <c r="B104" s="277" t="s">
        <v>334</v>
      </c>
      <c r="C104" s="278">
        <v>244</v>
      </c>
      <c r="D104" s="279">
        <v>243.5</v>
      </c>
      <c r="E104" s="279">
        <v>238.65</v>
      </c>
      <c r="F104" s="279">
        <v>233.3</v>
      </c>
      <c r="G104" s="279">
        <v>228.45000000000002</v>
      </c>
      <c r="H104" s="279">
        <v>248.85</v>
      </c>
      <c r="I104" s="279">
        <v>253.70000000000002</v>
      </c>
      <c r="J104" s="279">
        <v>259.04999999999995</v>
      </c>
      <c r="K104" s="277">
        <v>248.35</v>
      </c>
      <c r="L104" s="277">
        <v>238.15</v>
      </c>
      <c r="M104" s="277">
        <v>2.1724600000000001</v>
      </c>
    </row>
    <row r="105" spans="1:13">
      <c r="A105" s="268">
        <v>95</v>
      </c>
      <c r="B105" s="277" t="s">
        <v>342</v>
      </c>
      <c r="C105" s="278">
        <v>164.35</v>
      </c>
      <c r="D105" s="279">
        <v>163.41666666666666</v>
      </c>
      <c r="E105" s="279">
        <v>161.43333333333331</v>
      </c>
      <c r="F105" s="279">
        <v>158.51666666666665</v>
      </c>
      <c r="G105" s="279">
        <v>156.5333333333333</v>
      </c>
      <c r="H105" s="279">
        <v>166.33333333333331</v>
      </c>
      <c r="I105" s="279">
        <v>168.31666666666666</v>
      </c>
      <c r="J105" s="279">
        <v>171.23333333333332</v>
      </c>
      <c r="K105" s="277">
        <v>165.4</v>
      </c>
      <c r="L105" s="277">
        <v>160.5</v>
      </c>
      <c r="M105" s="277">
        <v>3.3496700000000001</v>
      </c>
    </row>
    <row r="106" spans="1:13">
      <c r="A106" s="268">
        <v>96</v>
      </c>
      <c r="B106" s="277" t="s">
        <v>343</v>
      </c>
      <c r="C106" s="278">
        <v>64.55</v>
      </c>
      <c r="D106" s="279">
        <v>64.916666666666671</v>
      </c>
      <c r="E106" s="279">
        <v>63.933333333333337</v>
      </c>
      <c r="F106" s="279">
        <v>63.316666666666663</v>
      </c>
      <c r="G106" s="279">
        <v>62.333333333333329</v>
      </c>
      <c r="H106" s="279">
        <v>65.533333333333346</v>
      </c>
      <c r="I106" s="279">
        <v>66.516666666666666</v>
      </c>
      <c r="J106" s="279">
        <v>67.133333333333354</v>
      </c>
      <c r="K106" s="277">
        <v>65.900000000000006</v>
      </c>
      <c r="L106" s="277">
        <v>64.3</v>
      </c>
      <c r="M106" s="277">
        <v>2.96583</v>
      </c>
    </row>
    <row r="107" spans="1:13">
      <c r="A107" s="268">
        <v>97</v>
      </c>
      <c r="B107" s="277" t="s">
        <v>82</v>
      </c>
      <c r="C107" s="278">
        <v>240.2</v>
      </c>
      <c r="D107" s="279">
        <v>239.76666666666665</v>
      </c>
      <c r="E107" s="279">
        <v>237.23333333333329</v>
      </c>
      <c r="F107" s="279">
        <v>234.26666666666665</v>
      </c>
      <c r="G107" s="279">
        <v>231.73333333333329</v>
      </c>
      <c r="H107" s="279">
        <v>242.73333333333329</v>
      </c>
      <c r="I107" s="279">
        <v>245.26666666666665</v>
      </c>
      <c r="J107" s="279">
        <v>248.23333333333329</v>
      </c>
      <c r="K107" s="277">
        <v>242.3</v>
      </c>
      <c r="L107" s="277">
        <v>236.8</v>
      </c>
      <c r="M107" s="277">
        <v>35.804679999999998</v>
      </c>
    </row>
    <row r="108" spans="1:13">
      <c r="A108" s="268">
        <v>98</v>
      </c>
      <c r="B108" s="285" t="s">
        <v>344</v>
      </c>
      <c r="C108" s="278">
        <v>375.4</v>
      </c>
      <c r="D108" s="279">
        <v>371.93333333333334</v>
      </c>
      <c r="E108" s="279">
        <v>366.51666666666665</v>
      </c>
      <c r="F108" s="279">
        <v>357.63333333333333</v>
      </c>
      <c r="G108" s="279">
        <v>352.21666666666664</v>
      </c>
      <c r="H108" s="279">
        <v>380.81666666666666</v>
      </c>
      <c r="I108" s="279">
        <v>386.23333333333329</v>
      </c>
      <c r="J108" s="279">
        <v>395.11666666666667</v>
      </c>
      <c r="K108" s="277">
        <v>377.35</v>
      </c>
      <c r="L108" s="277">
        <v>363.05</v>
      </c>
      <c r="M108" s="277">
        <v>0.65832999999999997</v>
      </c>
    </row>
    <row r="109" spans="1:13">
      <c r="A109" s="268">
        <v>99</v>
      </c>
      <c r="B109" s="277" t="s">
        <v>83</v>
      </c>
      <c r="C109" s="278">
        <v>764.3</v>
      </c>
      <c r="D109" s="279">
        <v>765.1</v>
      </c>
      <c r="E109" s="279">
        <v>755.5</v>
      </c>
      <c r="F109" s="279">
        <v>746.69999999999993</v>
      </c>
      <c r="G109" s="279">
        <v>737.09999999999991</v>
      </c>
      <c r="H109" s="279">
        <v>773.90000000000009</v>
      </c>
      <c r="I109" s="279">
        <v>783.50000000000023</v>
      </c>
      <c r="J109" s="279">
        <v>792.30000000000018</v>
      </c>
      <c r="K109" s="277">
        <v>774.7</v>
      </c>
      <c r="L109" s="277">
        <v>756.3</v>
      </c>
      <c r="M109" s="277">
        <v>60.29721</v>
      </c>
    </row>
    <row r="110" spans="1:13">
      <c r="A110" s="268">
        <v>100</v>
      </c>
      <c r="B110" s="277" t="s">
        <v>84</v>
      </c>
      <c r="C110" s="278">
        <v>113.65</v>
      </c>
      <c r="D110" s="279">
        <v>114.3</v>
      </c>
      <c r="E110" s="279">
        <v>112.44999999999999</v>
      </c>
      <c r="F110" s="279">
        <v>111.24999999999999</v>
      </c>
      <c r="G110" s="279">
        <v>109.39999999999998</v>
      </c>
      <c r="H110" s="279">
        <v>115.5</v>
      </c>
      <c r="I110" s="279">
        <v>117.35</v>
      </c>
      <c r="J110" s="279">
        <v>118.55000000000001</v>
      </c>
      <c r="K110" s="277">
        <v>116.15</v>
      </c>
      <c r="L110" s="277">
        <v>113.1</v>
      </c>
      <c r="M110" s="277">
        <v>165.54187999999999</v>
      </c>
    </row>
    <row r="111" spans="1:13">
      <c r="A111" s="268">
        <v>101</v>
      </c>
      <c r="B111" s="277" t="s">
        <v>345</v>
      </c>
      <c r="C111" s="278">
        <v>319.2</v>
      </c>
      <c r="D111" s="279">
        <v>320.48333333333335</v>
      </c>
      <c r="E111" s="279">
        <v>317.2166666666667</v>
      </c>
      <c r="F111" s="279">
        <v>315.23333333333335</v>
      </c>
      <c r="G111" s="279">
        <v>311.9666666666667</v>
      </c>
      <c r="H111" s="279">
        <v>322.4666666666667</v>
      </c>
      <c r="I111" s="279">
        <v>325.73333333333335</v>
      </c>
      <c r="J111" s="279">
        <v>327.7166666666667</v>
      </c>
      <c r="K111" s="277">
        <v>323.75</v>
      </c>
      <c r="L111" s="277">
        <v>318.5</v>
      </c>
      <c r="M111" s="277">
        <v>0.49217</v>
      </c>
    </row>
    <row r="112" spans="1:13">
      <c r="A112" s="268">
        <v>102</v>
      </c>
      <c r="B112" s="277" t="s">
        <v>3634</v>
      </c>
      <c r="C112" s="278">
        <v>2576</v>
      </c>
      <c r="D112" s="279">
        <v>2578.35</v>
      </c>
      <c r="E112" s="279">
        <v>2520.7999999999997</v>
      </c>
      <c r="F112" s="279">
        <v>2465.6</v>
      </c>
      <c r="G112" s="279">
        <v>2408.0499999999997</v>
      </c>
      <c r="H112" s="279">
        <v>2633.5499999999997</v>
      </c>
      <c r="I112" s="279">
        <v>2691.1</v>
      </c>
      <c r="J112" s="279">
        <v>2746.2999999999997</v>
      </c>
      <c r="K112" s="277">
        <v>2635.9</v>
      </c>
      <c r="L112" s="277">
        <v>2523.15</v>
      </c>
      <c r="M112" s="277">
        <v>8.1072900000000008</v>
      </c>
    </row>
    <row r="113" spans="1:13">
      <c r="A113" s="268">
        <v>103</v>
      </c>
      <c r="B113" s="277" t="s">
        <v>85</v>
      </c>
      <c r="C113" s="278">
        <v>1461.05</v>
      </c>
      <c r="D113" s="279">
        <v>1468.2166666666665</v>
      </c>
      <c r="E113" s="279">
        <v>1447.4833333333329</v>
      </c>
      <c r="F113" s="279">
        <v>1433.9166666666665</v>
      </c>
      <c r="G113" s="279">
        <v>1413.1833333333329</v>
      </c>
      <c r="H113" s="279">
        <v>1481.7833333333328</v>
      </c>
      <c r="I113" s="279">
        <v>1502.5166666666664</v>
      </c>
      <c r="J113" s="279">
        <v>1516.0833333333328</v>
      </c>
      <c r="K113" s="277">
        <v>1488.95</v>
      </c>
      <c r="L113" s="277">
        <v>1454.65</v>
      </c>
      <c r="M113" s="277">
        <v>10.54302</v>
      </c>
    </row>
    <row r="114" spans="1:13">
      <c r="A114" s="268">
        <v>104</v>
      </c>
      <c r="B114" s="277" t="s">
        <v>86</v>
      </c>
      <c r="C114" s="278">
        <v>383.45</v>
      </c>
      <c r="D114" s="279">
        <v>382.98333333333335</v>
      </c>
      <c r="E114" s="279">
        <v>378.7166666666667</v>
      </c>
      <c r="F114" s="279">
        <v>373.98333333333335</v>
      </c>
      <c r="G114" s="279">
        <v>369.7166666666667</v>
      </c>
      <c r="H114" s="279">
        <v>387.7166666666667</v>
      </c>
      <c r="I114" s="279">
        <v>391.98333333333335</v>
      </c>
      <c r="J114" s="279">
        <v>396.7166666666667</v>
      </c>
      <c r="K114" s="277">
        <v>387.25</v>
      </c>
      <c r="L114" s="277">
        <v>378.25</v>
      </c>
      <c r="M114" s="277">
        <v>13.23005</v>
      </c>
    </row>
    <row r="115" spans="1:13">
      <c r="A115" s="268">
        <v>105</v>
      </c>
      <c r="B115" s="277" t="s">
        <v>236</v>
      </c>
      <c r="C115" s="278">
        <v>694.9</v>
      </c>
      <c r="D115" s="279">
        <v>697.4666666666667</v>
      </c>
      <c r="E115" s="279">
        <v>688.43333333333339</v>
      </c>
      <c r="F115" s="279">
        <v>681.9666666666667</v>
      </c>
      <c r="G115" s="279">
        <v>672.93333333333339</v>
      </c>
      <c r="H115" s="279">
        <v>703.93333333333339</v>
      </c>
      <c r="I115" s="279">
        <v>712.9666666666667</v>
      </c>
      <c r="J115" s="279">
        <v>719.43333333333339</v>
      </c>
      <c r="K115" s="277">
        <v>706.5</v>
      </c>
      <c r="L115" s="277">
        <v>691</v>
      </c>
      <c r="M115" s="277">
        <v>7.8808699999999998</v>
      </c>
    </row>
    <row r="116" spans="1:13">
      <c r="A116" s="268">
        <v>106</v>
      </c>
      <c r="B116" s="277" t="s">
        <v>346</v>
      </c>
      <c r="C116" s="278">
        <v>644.75</v>
      </c>
      <c r="D116" s="279">
        <v>649.38333333333333</v>
      </c>
      <c r="E116" s="279">
        <v>637.81666666666661</v>
      </c>
      <c r="F116" s="279">
        <v>630.88333333333333</v>
      </c>
      <c r="G116" s="279">
        <v>619.31666666666661</v>
      </c>
      <c r="H116" s="279">
        <v>656.31666666666661</v>
      </c>
      <c r="I116" s="279">
        <v>667.88333333333344</v>
      </c>
      <c r="J116" s="279">
        <v>674.81666666666661</v>
      </c>
      <c r="K116" s="277">
        <v>660.95</v>
      </c>
      <c r="L116" s="277">
        <v>642.45000000000005</v>
      </c>
      <c r="M116" s="277">
        <v>1.0911599999999999</v>
      </c>
    </row>
    <row r="117" spans="1:13">
      <c r="A117" s="268">
        <v>107</v>
      </c>
      <c r="B117" s="277" t="s">
        <v>331</v>
      </c>
      <c r="C117" s="278">
        <v>1870.8</v>
      </c>
      <c r="D117" s="279">
        <v>1869.5833333333333</v>
      </c>
      <c r="E117" s="279">
        <v>1845.2166666666665</v>
      </c>
      <c r="F117" s="279">
        <v>1819.6333333333332</v>
      </c>
      <c r="G117" s="279">
        <v>1795.2666666666664</v>
      </c>
      <c r="H117" s="279">
        <v>1895.1666666666665</v>
      </c>
      <c r="I117" s="279">
        <v>1919.5333333333333</v>
      </c>
      <c r="J117" s="279">
        <v>1945.1166666666666</v>
      </c>
      <c r="K117" s="277">
        <v>1893.95</v>
      </c>
      <c r="L117" s="277">
        <v>1844</v>
      </c>
      <c r="M117" s="277">
        <v>0.1928</v>
      </c>
    </row>
    <row r="118" spans="1:13">
      <c r="A118" s="268">
        <v>108</v>
      </c>
      <c r="B118" s="277" t="s">
        <v>237</v>
      </c>
      <c r="C118" s="278">
        <v>288.89999999999998</v>
      </c>
      <c r="D118" s="279">
        <v>285.93333333333334</v>
      </c>
      <c r="E118" s="279">
        <v>281.9666666666667</v>
      </c>
      <c r="F118" s="279">
        <v>275.03333333333336</v>
      </c>
      <c r="G118" s="279">
        <v>271.06666666666672</v>
      </c>
      <c r="H118" s="279">
        <v>292.86666666666667</v>
      </c>
      <c r="I118" s="279">
        <v>296.83333333333326</v>
      </c>
      <c r="J118" s="279">
        <v>303.76666666666665</v>
      </c>
      <c r="K118" s="277">
        <v>289.89999999999998</v>
      </c>
      <c r="L118" s="277">
        <v>279</v>
      </c>
      <c r="M118" s="277">
        <v>10.81906</v>
      </c>
    </row>
    <row r="119" spans="1:13">
      <c r="A119" s="268">
        <v>109</v>
      </c>
      <c r="B119" s="277" t="s">
        <v>2995</v>
      </c>
      <c r="C119" s="278">
        <v>230.35</v>
      </c>
      <c r="D119" s="279">
        <v>232.95000000000002</v>
      </c>
      <c r="E119" s="279">
        <v>226.90000000000003</v>
      </c>
      <c r="F119" s="279">
        <v>223.45000000000002</v>
      </c>
      <c r="G119" s="279">
        <v>217.40000000000003</v>
      </c>
      <c r="H119" s="279">
        <v>236.40000000000003</v>
      </c>
      <c r="I119" s="279">
        <v>242.45000000000005</v>
      </c>
      <c r="J119" s="279">
        <v>245.90000000000003</v>
      </c>
      <c r="K119" s="277">
        <v>239</v>
      </c>
      <c r="L119" s="277">
        <v>229.5</v>
      </c>
      <c r="M119" s="277">
        <v>3.83582</v>
      </c>
    </row>
    <row r="120" spans="1:13">
      <c r="A120" s="268">
        <v>110</v>
      </c>
      <c r="B120" s="277" t="s">
        <v>235</v>
      </c>
      <c r="C120" s="278">
        <v>149.55000000000001</v>
      </c>
      <c r="D120" s="279">
        <v>148.1</v>
      </c>
      <c r="E120" s="279">
        <v>145.75</v>
      </c>
      <c r="F120" s="279">
        <v>141.95000000000002</v>
      </c>
      <c r="G120" s="279">
        <v>139.60000000000002</v>
      </c>
      <c r="H120" s="279">
        <v>151.89999999999998</v>
      </c>
      <c r="I120" s="279">
        <v>154.24999999999994</v>
      </c>
      <c r="J120" s="279">
        <v>158.04999999999995</v>
      </c>
      <c r="K120" s="277">
        <v>150.44999999999999</v>
      </c>
      <c r="L120" s="277">
        <v>144.30000000000001</v>
      </c>
      <c r="M120" s="277">
        <v>27.925409999999999</v>
      </c>
    </row>
    <row r="121" spans="1:13">
      <c r="A121" s="268">
        <v>111</v>
      </c>
      <c r="B121" s="277" t="s">
        <v>87</v>
      </c>
      <c r="C121" s="278">
        <v>464.2</v>
      </c>
      <c r="D121" s="279">
        <v>465.7166666666667</v>
      </c>
      <c r="E121" s="279">
        <v>459.13333333333338</v>
      </c>
      <c r="F121" s="279">
        <v>454.06666666666666</v>
      </c>
      <c r="G121" s="279">
        <v>447.48333333333335</v>
      </c>
      <c r="H121" s="279">
        <v>470.78333333333342</v>
      </c>
      <c r="I121" s="279">
        <v>477.36666666666667</v>
      </c>
      <c r="J121" s="279">
        <v>482.43333333333345</v>
      </c>
      <c r="K121" s="277">
        <v>472.3</v>
      </c>
      <c r="L121" s="277">
        <v>460.65</v>
      </c>
      <c r="M121" s="277">
        <v>6.2332700000000001</v>
      </c>
    </row>
    <row r="122" spans="1:13">
      <c r="A122" s="268">
        <v>112</v>
      </c>
      <c r="B122" s="277" t="s">
        <v>347</v>
      </c>
      <c r="C122" s="278">
        <v>404.9</v>
      </c>
      <c r="D122" s="279">
        <v>401.2833333333333</v>
      </c>
      <c r="E122" s="279">
        <v>394.61666666666662</v>
      </c>
      <c r="F122" s="279">
        <v>384.33333333333331</v>
      </c>
      <c r="G122" s="279">
        <v>377.66666666666663</v>
      </c>
      <c r="H122" s="279">
        <v>411.56666666666661</v>
      </c>
      <c r="I122" s="279">
        <v>418.23333333333335</v>
      </c>
      <c r="J122" s="279">
        <v>428.51666666666659</v>
      </c>
      <c r="K122" s="277">
        <v>407.95</v>
      </c>
      <c r="L122" s="277">
        <v>391</v>
      </c>
      <c r="M122" s="277">
        <v>9.5359800000000003</v>
      </c>
    </row>
    <row r="123" spans="1:13">
      <c r="A123" s="268">
        <v>113</v>
      </c>
      <c r="B123" s="277" t="s">
        <v>88</v>
      </c>
      <c r="C123" s="278">
        <v>528.04999999999995</v>
      </c>
      <c r="D123" s="279">
        <v>525.58333333333337</v>
      </c>
      <c r="E123" s="279">
        <v>521.2166666666667</v>
      </c>
      <c r="F123" s="279">
        <v>514.38333333333333</v>
      </c>
      <c r="G123" s="279">
        <v>510.01666666666665</v>
      </c>
      <c r="H123" s="279">
        <v>532.41666666666674</v>
      </c>
      <c r="I123" s="279">
        <v>536.7833333333333</v>
      </c>
      <c r="J123" s="279">
        <v>543.61666666666679</v>
      </c>
      <c r="K123" s="277">
        <v>529.95000000000005</v>
      </c>
      <c r="L123" s="277">
        <v>518.75</v>
      </c>
      <c r="M123" s="277">
        <v>50.66348</v>
      </c>
    </row>
    <row r="124" spans="1:13">
      <c r="A124" s="268">
        <v>114</v>
      </c>
      <c r="B124" s="277" t="s">
        <v>238</v>
      </c>
      <c r="C124" s="278">
        <v>814.85</v>
      </c>
      <c r="D124" s="279">
        <v>818.6</v>
      </c>
      <c r="E124" s="279">
        <v>801.5</v>
      </c>
      <c r="F124" s="279">
        <v>788.15</v>
      </c>
      <c r="G124" s="279">
        <v>771.05</v>
      </c>
      <c r="H124" s="279">
        <v>831.95</v>
      </c>
      <c r="I124" s="279">
        <v>849.05000000000018</v>
      </c>
      <c r="J124" s="279">
        <v>862.40000000000009</v>
      </c>
      <c r="K124" s="277">
        <v>835.7</v>
      </c>
      <c r="L124" s="277">
        <v>805.25</v>
      </c>
      <c r="M124" s="277">
        <v>3.5328499999999998</v>
      </c>
    </row>
    <row r="125" spans="1:13">
      <c r="A125" s="268">
        <v>115</v>
      </c>
      <c r="B125" s="277" t="s">
        <v>348</v>
      </c>
      <c r="C125" s="278">
        <v>75.849999999999994</v>
      </c>
      <c r="D125" s="279">
        <v>75.86666666666666</v>
      </c>
      <c r="E125" s="279">
        <v>75.333333333333314</v>
      </c>
      <c r="F125" s="279">
        <v>74.816666666666649</v>
      </c>
      <c r="G125" s="279">
        <v>74.283333333333303</v>
      </c>
      <c r="H125" s="279">
        <v>76.383333333333326</v>
      </c>
      <c r="I125" s="279">
        <v>76.916666666666657</v>
      </c>
      <c r="J125" s="279">
        <v>77.433333333333337</v>
      </c>
      <c r="K125" s="277">
        <v>76.400000000000006</v>
      </c>
      <c r="L125" s="277">
        <v>75.349999999999994</v>
      </c>
      <c r="M125" s="277">
        <v>1.0448900000000001</v>
      </c>
    </row>
    <row r="126" spans="1:13">
      <c r="A126" s="268">
        <v>116</v>
      </c>
      <c r="B126" s="277" t="s">
        <v>355</v>
      </c>
      <c r="C126" s="278">
        <v>325.05</v>
      </c>
      <c r="D126" s="279">
        <v>326.68333333333334</v>
      </c>
      <c r="E126" s="279">
        <v>322.36666666666667</v>
      </c>
      <c r="F126" s="279">
        <v>319.68333333333334</v>
      </c>
      <c r="G126" s="279">
        <v>315.36666666666667</v>
      </c>
      <c r="H126" s="279">
        <v>329.36666666666667</v>
      </c>
      <c r="I126" s="279">
        <v>333.68333333333339</v>
      </c>
      <c r="J126" s="279">
        <v>336.36666666666667</v>
      </c>
      <c r="K126" s="277">
        <v>331</v>
      </c>
      <c r="L126" s="277">
        <v>324</v>
      </c>
      <c r="M126" s="277">
        <v>0.53937999999999997</v>
      </c>
    </row>
    <row r="127" spans="1:13">
      <c r="A127" s="268">
        <v>117</v>
      </c>
      <c r="B127" s="277" t="s">
        <v>356</v>
      </c>
      <c r="C127" s="278">
        <v>159.1</v>
      </c>
      <c r="D127" s="279">
        <v>159.25</v>
      </c>
      <c r="E127" s="279">
        <v>157.69999999999999</v>
      </c>
      <c r="F127" s="279">
        <v>156.29999999999998</v>
      </c>
      <c r="G127" s="279">
        <v>154.74999999999997</v>
      </c>
      <c r="H127" s="279">
        <v>160.65</v>
      </c>
      <c r="I127" s="279">
        <v>162.20000000000002</v>
      </c>
      <c r="J127" s="279">
        <v>163.60000000000002</v>
      </c>
      <c r="K127" s="277">
        <v>160.80000000000001</v>
      </c>
      <c r="L127" s="277">
        <v>157.85</v>
      </c>
      <c r="M127" s="277">
        <v>1.6403000000000001</v>
      </c>
    </row>
    <row r="128" spans="1:13">
      <c r="A128" s="268">
        <v>118</v>
      </c>
      <c r="B128" s="277" t="s">
        <v>349</v>
      </c>
      <c r="C128" s="278">
        <v>79.95</v>
      </c>
      <c r="D128" s="279">
        <v>80.149999999999991</v>
      </c>
      <c r="E128" s="279">
        <v>79.34999999999998</v>
      </c>
      <c r="F128" s="279">
        <v>78.749999999999986</v>
      </c>
      <c r="G128" s="279">
        <v>77.949999999999974</v>
      </c>
      <c r="H128" s="279">
        <v>80.749999999999986</v>
      </c>
      <c r="I128" s="279">
        <v>81.55</v>
      </c>
      <c r="J128" s="279">
        <v>82.149999999999991</v>
      </c>
      <c r="K128" s="277">
        <v>80.95</v>
      </c>
      <c r="L128" s="277">
        <v>79.55</v>
      </c>
      <c r="M128" s="277">
        <v>7.4086299999999996</v>
      </c>
    </row>
    <row r="129" spans="1:13">
      <c r="A129" s="268">
        <v>119</v>
      </c>
      <c r="B129" s="277" t="s">
        <v>350</v>
      </c>
      <c r="C129" s="278">
        <v>337.65</v>
      </c>
      <c r="D129" s="279">
        <v>340.2</v>
      </c>
      <c r="E129" s="279">
        <v>333.4</v>
      </c>
      <c r="F129" s="279">
        <v>329.15</v>
      </c>
      <c r="G129" s="279">
        <v>322.34999999999997</v>
      </c>
      <c r="H129" s="279">
        <v>344.45</v>
      </c>
      <c r="I129" s="279">
        <v>351.25000000000006</v>
      </c>
      <c r="J129" s="279">
        <v>355.5</v>
      </c>
      <c r="K129" s="277">
        <v>347</v>
      </c>
      <c r="L129" s="277">
        <v>335.95</v>
      </c>
      <c r="M129" s="277">
        <v>1.2225299999999999</v>
      </c>
    </row>
    <row r="130" spans="1:13">
      <c r="A130" s="268">
        <v>120</v>
      </c>
      <c r="B130" s="277" t="s">
        <v>351</v>
      </c>
      <c r="C130" s="278">
        <v>708.85</v>
      </c>
      <c r="D130" s="279">
        <v>715.65</v>
      </c>
      <c r="E130" s="279">
        <v>695.3</v>
      </c>
      <c r="F130" s="279">
        <v>681.75</v>
      </c>
      <c r="G130" s="279">
        <v>661.4</v>
      </c>
      <c r="H130" s="279">
        <v>729.19999999999993</v>
      </c>
      <c r="I130" s="279">
        <v>749.55000000000007</v>
      </c>
      <c r="J130" s="279">
        <v>763.09999999999991</v>
      </c>
      <c r="K130" s="277">
        <v>736</v>
      </c>
      <c r="L130" s="277">
        <v>702.1</v>
      </c>
      <c r="M130" s="277">
        <v>12.890639999999999</v>
      </c>
    </row>
    <row r="131" spans="1:13">
      <c r="A131" s="268">
        <v>121</v>
      </c>
      <c r="B131" s="277" t="s">
        <v>352</v>
      </c>
      <c r="C131" s="278">
        <v>114</v>
      </c>
      <c r="D131" s="279">
        <v>111.96666666666665</v>
      </c>
      <c r="E131" s="279">
        <v>108.68333333333331</v>
      </c>
      <c r="F131" s="279">
        <v>103.36666666666666</v>
      </c>
      <c r="G131" s="279">
        <v>100.08333333333331</v>
      </c>
      <c r="H131" s="279">
        <v>117.2833333333333</v>
      </c>
      <c r="I131" s="279">
        <v>120.56666666666663</v>
      </c>
      <c r="J131" s="279">
        <v>125.8833333333333</v>
      </c>
      <c r="K131" s="277">
        <v>115.25</v>
      </c>
      <c r="L131" s="277">
        <v>106.65</v>
      </c>
      <c r="M131" s="277">
        <v>23.370190000000001</v>
      </c>
    </row>
    <row r="132" spans="1:13">
      <c r="A132" s="268">
        <v>122</v>
      </c>
      <c r="B132" s="277" t="s">
        <v>1220</v>
      </c>
      <c r="C132" s="278">
        <v>693.9</v>
      </c>
      <c r="D132" s="279">
        <v>701.15</v>
      </c>
      <c r="E132" s="279">
        <v>682.75</v>
      </c>
      <c r="F132" s="279">
        <v>671.6</v>
      </c>
      <c r="G132" s="279">
        <v>653.20000000000005</v>
      </c>
      <c r="H132" s="279">
        <v>712.3</v>
      </c>
      <c r="I132" s="279">
        <v>730.69999999999982</v>
      </c>
      <c r="J132" s="279">
        <v>741.84999999999991</v>
      </c>
      <c r="K132" s="277">
        <v>719.55</v>
      </c>
      <c r="L132" s="277">
        <v>690</v>
      </c>
      <c r="M132" s="277">
        <v>0.64873999999999998</v>
      </c>
    </row>
    <row r="133" spans="1:13">
      <c r="A133" s="268">
        <v>123</v>
      </c>
      <c r="B133" s="277" t="s">
        <v>90</v>
      </c>
      <c r="C133" s="278">
        <v>12.65</v>
      </c>
      <c r="D133" s="279">
        <v>12.65</v>
      </c>
      <c r="E133" s="279">
        <v>12.4</v>
      </c>
      <c r="F133" s="279">
        <v>12.15</v>
      </c>
      <c r="G133" s="279">
        <v>11.9</v>
      </c>
      <c r="H133" s="279">
        <v>12.9</v>
      </c>
      <c r="I133" s="279">
        <v>13.15</v>
      </c>
      <c r="J133" s="279">
        <v>13.4</v>
      </c>
      <c r="K133" s="277">
        <v>12.9</v>
      </c>
      <c r="L133" s="277">
        <v>12.4</v>
      </c>
      <c r="M133" s="277">
        <v>25.19059</v>
      </c>
    </row>
    <row r="134" spans="1:13">
      <c r="A134" s="268">
        <v>124</v>
      </c>
      <c r="B134" s="277" t="s">
        <v>91</v>
      </c>
      <c r="C134" s="278">
        <v>3085.75</v>
      </c>
      <c r="D134" s="279">
        <v>3095.1666666666665</v>
      </c>
      <c r="E134" s="279">
        <v>3061.583333333333</v>
      </c>
      <c r="F134" s="279">
        <v>3037.4166666666665</v>
      </c>
      <c r="G134" s="279">
        <v>3003.833333333333</v>
      </c>
      <c r="H134" s="279">
        <v>3119.333333333333</v>
      </c>
      <c r="I134" s="279">
        <v>3152.9166666666661</v>
      </c>
      <c r="J134" s="279">
        <v>3177.083333333333</v>
      </c>
      <c r="K134" s="277">
        <v>3128.75</v>
      </c>
      <c r="L134" s="277">
        <v>3071</v>
      </c>
      <c r="M134" s="277">
        <v>13.48612</v>
      </c>
    </row>
    <row r="135" spans="1:13">
      <c r="A135" s="268">
        <v>125</v>
      </c>
      <c r="B135" s="277" t="s">
        <v>357</v>
      </c>
      <c r="C135" s="278">
        <v>9560.2999999999993</v>
      </c>
      <c r="D135" s="279">
        <v>9497.4333333333325</v>
      </c>
      <c r="E135" s="279">
        <v>9384.866666666665</v>
      </c>
      <c r="F135" s="279">
        <v>9209.4333333333325</v>
      </c>
      <c r="G135" s="279">
        <v>9096.866666666665</v>
      </c>
      <c r="H135" s="279">
        <v>9672.866666666665</v>
      </c>
      <c r="I135" s="279">
        <v>9785.4333333333343</v>
      </c>
      <c r="J135" s="279">
        <v>9960.866666666665</v>
      </c>
      <c r="K135" s="277">
        <v>9610</v>
      </c>
      <c r="L135" s="277">
        <v>9322</v>
      </c>
      <c r="M135" s="277">
        <v>0.37358000000000002</v>
      </c>
    </row>
    <row r="136" spans="1:13">
      <c r="A136" s="268">
        <v>126</v>
      </c>
      <c r="B136" s="277" t="s">
        <v>93</v>
      </c>
      <c r="C136" s="278">
        <v>167.45</v>
      </c>
      <c r="D136" s="279">
        <v>166.63333333333333</v>
      </c>
      <c r="E136" s="279">
        <v>164.06666666666666</v>
      </c>
      <c r="F136" s="279">
        <v>160.68333333333334</v>
      </c>
      <c r="G136" s="279">
        <v>158.11666666666667</v>
      </c>
      <c r="H136" s="279">
        <v>170.01666666666665</v>
      </c>
      <c r="I136" s="279">
        <v>172.58333333333331</v>
      </c>
      <c r="J136" s="279">
        <v>175.96666666666664</v>
      </c>
      <c r="K136" s="277">
        <v>169.2</v>
      </c>
      <c r="L136" s="277">
        <v>163.25</v>
      </c>
      <c r="M136" s="277">
        <v>157.71593999999999</v>
      </c>
    </row>
    <row r="137" spans="1:13">
      <c r="A137" s="268">
        <v>127</v>
      </c>
      <c r="B137" s="277" t="s">
        <v>231</v>
      </c>
      <c r="C137" s="278">
        <v>2143.0500000000002</v>
      </c>
      <c r="D137" s="279">
        <v>2123.0166666666669</v>
      </c>
      <c r="E137" s="279">
        <v>2076.0333333333338</v>
      </c>
      <c r="F137" s="279">
        <v>2009.0166666666669</v>
      </c>
      <c r="G137" s="279">
        <v>1962.0333333333338</v>
      </c>
      <c r="H137" s="279">
        <v>2190.0333333333338</v>
      </c>
      <c r="I137" s="279">
        <v>2237.0166666666664</v>
      </c>
      <c r="J137" s="279">
        <v>2304.0333333333338</v>
      </c>
      <c r="K137" s="277">
        <v>2170</v>
      </c>
      <c r="L137" s="277">
        <v>2056</v>
      </c>
      <c r="M137" s="277">
        <v>15.553610000000001</v>
      </c>
    </row>
    <row r="138" spans="1:13">
      <c r="A138" s="268">
        <v>128</v>
      </c>
      <c r="B138" s="277" t="s">
        <v>94</v>
      </c>
      <c r="C138" s="278">
        <v>5071.1499999999996</v>
      </c>
      <c r="D138" s="279">
        <v>5070.7</v>
      </c>
      <c r="E138" s="279">
        <v>5031.3999999999996</v>
      </c>
      <c r="F138" s="279">
        <v>4991.6499999999996</v>
      </c>
      <c r="G138" s="279">
        <v>4952.3499999999995</v>
      </c>
      <c r="H138" s="279">
        <v>5110.45</v>
      </c>
      <c r="I138" s="279">
        <v>5149.7500000000009</v>
      </c>
      <c r="J138" s="279">
        <v>5189.5</v>
      </c>
      <c r="K138" s="277">
        <v>5110</v>
      </c>
      <c r="L138" s="277">
        <v>5030.95</v>
      </c>
      <c r="M138" s="277">
        <v>13.802899999999999</v>
      </c>
    </row>
    <row r="139" spans="1:13">
      <c r="A139" s="268">
        <v>129</v>
      </c>
      <c r="B139" s="277" t="s">
        <v>1263</v>
      </c>
      <c r="C139" s="278">
        <v>715.55</v>
      </c>
      <c r="D139" s="279">
        <v>710.36666666666667</v>
      </c>
      <c r="E139" s="279">
        <v>701.73333333333335</v>
      </c>
      <c r="F139" s="279">
        <v>687.91666666666663</v>
      </c>
      <c r="G139" s="279">
        <v>679.2833333333333</v>
      </c>
      <c r="H139" s="279">
        <v>724.18333333333339</v>
      </c>
      <c r="I139" s="279">
        <v>732.81666666666683</v>
      </c>
      <c r="J139" s="279">
        <v>746.63333333333344</v>
      </c>
      <c r="K139" s="277">
        <v>719</v>
      </c>
      <c r="L139" s="277">
        <v>696.55</v>
      </c>
      <c r="M139" s="277">
        <v>0.53537999999999997</v>
      </c>
    </row>
    <row r="140" spans="1:13">
      <c r="A140" s="268">
        <v>130</v>
      </c>
      <c r="B140" s="277" t="s">
        <v>239</v>
      </c>
      <c r="C140" s="278">
        <v>56.95</v>
      </c>
      <c r="D140" s="279">
        <v>56.866666666666674</v>
      </c>
      <c r="E140" s="279">
        <v>56.033333333333346</v>
      </c>
      <c r="F140" s="279">
        <v>55.116666666666674</v>
      </c>
      <c r="G140" s="279">
        <v>54.283333333333346</v>
      </c>
      <c r="H140" s="279">
        <v>57.783333333333346</v>
      </c>
      <c r="I140" s="279">
        <v>58.616666666666674</v>
      </c>
      <c r="J140" s="279">
        <v>59.533333333333346</v>
      </c>
      <c r="K140" s="277">
        <v>57.7</v>
      </c>
      <c r="L140" s="277">
        <v>55.95</v>
      </c>
      <c r="M140" s="277">
        <v>6.87493</v>
      </c>
    </row>
    <row r="141" spans="1:13">
      <c r="A141" s="268">
        <v>131</v>
      </c>
      <c r="B141" s="277" t="s">
        <v>95</v>
      </c>
      <c r="C141" s="278">
        <v>2194.4499999999998</v>
      </c>
      <c r="D141" s="279">
        <v>2206.4833333333331</v>
      </c>
      <c r="E141" s="279">
        <v>2177.9666666666662</v>
      </c>
      <c r="F141" s="279">
        <v>2161.4833333333331</v>
      </c>
      <c r="G141" s="279">
        <v>2132.9666666666662</v>
      </c>
      <c r="H141" s="279">
        <v>2222.9666666666662</v>
      </c>
      <c r="I141" s="279">
        <v>2251.4833333333336</v>
      </c>
      <c r="J141" s="279">
        <v>2267.9666666666662</v>
      </c>
      <c r="K141" s="277">
        <v>2235</v>
      </c>
      <c r="L141" s="277">
        <v>2190</v>
      </c>
      <c r="M141" s="277">
        <v>9.7623099999999994</v>
      </c>
    </row>
    <row r="142" spans="1:13">
      <c r="A142" s="268">
        <v>132</v>
      </c>
      <c r="B142" s="277" t="s">
        <v>359</v>
      </c>
      <c r="C142" s="278">
        <v>270.05</v>
      </c>
      <c r="D142" s="279">
        <v>269.51666666666665</v>
      </c>
      <c r="E142" s="279">
        <v>265.23333333333329</v>
      </c>
      <c r="F142" s="279">
        <v>260.41666666666663</v>
      </c>
      <c r="G142" s="279">
        <v>256.13333333333327</v>
      </c>
      <c r="H142" s="279">
        <v>274.33333333333331</v>
      </c>
      <c r="I142" s="279">
        <v>278.61666666666662</v>
      </c>
      <c r="J142" s="279">
        <v>283.43333333333334</v>
      </c>
      <c r="K142" s="277">
        <v>273.8</v>
      </c>
      <c r="L142" s="277">
        <v>264.7</v>
      </c>
      <c r="M142" s="277">
        <v>2.0438000000000001</v>
      </c>
    </row>
    <row r="143" spans="1:13">
      <c r="A143" s="268">
        <v>133</v>
      </c>
      <c r="B143" s="277" t="s">
        <v>360</v>
      </c>
      <c r="C143" s="278">
        <v>75.349999999999994</v>
      </c>
      <c r="D143" s="279">
        <v>75.88333333333334</v>
      </c>
      <c r="E143" s="279">
        <v>74.116666666666674</v>
      </c>
      <c r="F143" s="279">
        <v>72.88333333333334</v>
      </c>
      <c r="G143" s="279">
        <v>71.116666666666674</v>
      </c>
      <c r="H143" s="279">
        <v>77.116666666666674</v>
      </c>
      <c r="I143" s="279">
        <v>78.883333333333354</v>
      </c>
      <c r="J143" s="279">
        <v>80.116666666666674</v>
      </c>
      <c r="K143" s="277">
        <v>77.650000000000006</v>
      </c>
      <c r="L143" s="277">
        <v>74.650000000000006</v>
      </c>
      <c r="M143" s="277">
        <v>2.9133</v>
      </c>
    </row>
    <row r="144" spans="1:13">
      <c r="A144" s="268">
        <v>134</v>
      </c>
      <c r="B144" s="277" t="s">
        <v>361</v>
      </c>
      <c r="C144" s="278">
        <v>110.25</v>
      </c>
      <c r="D144" s="279">
        <v>110.58333333333333</v>
      </c>
      <c r="E144" s="279">
        <v>109.11666666666666</v>
      </c>
      <c r="F144" s="279">
        <v>107.98333333333333</v>
      </c>
      <c r="G144" s="279">
        <v>106.51666666666667</v>
      </c>
      <c r="H144" s="279">
        <v>111.71666666666665</v>
      </c>
      <c r="I144" s="279">
        <v>113.18333333333332</v>
      </c>
      <c r="J144" s="279">
        <v>114.31666666666665</v>
      </c>
      <c r="K144" s="277">
        <v>112.05</v>
      </c>
      <c r="L144" s="277">
        <v>109.45</v>
      </c>
      <c r="M144" s="277">
        <v>0.29299999999999998</v>
      </c>
    </row>
    <row r="145" spans="1:13">
      <c r="A145" s="268">
        <v>135</v>
      </c>
      <c r="B145" s="277" t="s">
        <v>240</v>
      </c>
      <c r="C145" s="278">
        <v>363.4</v>
      </c>
      <c r="D145" s="279">
        <v>362.48333333333335</v>
      </c>
      <c r="E145" s="279">
        <v>356.61666666666667</v>
      </c>
      <c r="F145" s="279">
        <v>349.83333333333331</v>
      </c>
      <c r="G145" s="279">
        <v>343.96666666666664</v>
      </c>
      <c r="H145" s="279">
        <v>369.26666666666671</v>
      </c>
      <c r="I145" s="279">
        <v>375.13333333333338</v>
      </c>
      <c r="J145" s="279">
        <v>381.91666666666674</v>
      </c>
      <c r="K145" s="277">
        <v>368.35</v>
      </c>
      <c r="L145" s="277">
        <v>355.7</v>
      </c>
      <c r="M145" s="277">
        <v>5.8047300000000002</v>
      </c>
    </row>
    <row r="146" spans="1:13">
      <c r="A146" s="268">
        <v>136</v>
      </c>
      <c r="B146" s="277" t="s">
        <v>241</v>
      </c>
      <c r="C146" s="278">
        <v>1072.2</v>
      </c>
      <c r="D146" s="279">
        <v>1069.9833333333333</v>
      </c>
      <c r="E146" s="279">
        <v>1060.2166666666667</v>
      </c>
      <c r="F146" s="279">
        <v>1048.2333333333333</v>
      </c>
      <c r="G146" s="279">
        <v>1038.4666666666667</v>
      </c>
      <c r="H146" s="279">
        <v>1081.9666666666667</v>
      </c>
      <c r="I146" s="279">
        <v>1091.7333333333336</v>
      </c>
      <c r="J146" s="279">
        <v>1103.7166666666667</v>
      </c>
      <c r="K146" s="277">
        <v>1079.75</v>
      </c>
      <c r="L146" s="277">
        <v>1058</v>
      </c>
      <c r="M146" s="277">
        <v>0.55759999999999998</v>
      </c>
    </row>
    <row r="147" spans="1:13">
      <c r="A147" s="268">
        <v>137</v>
      </c>
      <c r="B147" s="277" t="s">
        <v>242</v>
      </c>
      <c r="C147" s="278">
        <v>64.400000000000006</v>
      </c>
      <c r="D147" s="279">
        <v>64.283333333333331</v>
      </c>
      <c r="E147" s="279">
        <v>63.716666666666669</v>
      </c>
      <c r="F147" s="279">
        <v>63.033333333333339</v>
      </c>
      <c r="G147" s="279">
        <v>62.466666666666676</v>
      </c>
      <c r="H147" s="279">
        <v>64.966666666666669</v>
      </c>
      <c r="I147" s="279">
        <v>65.533333333333331</v>
      </c>
      <c r="J147" s="279">
        <v>66.216666666666654</v>
      </c>
      <c r="K147" s="277">
        <v>64.849999999999994</v>
      </c>
      <c r="L147" s="277">
        <v>63.6</v>
      </c>
      <c r="M147" s="277">
        <v>11.34953</v>
      </c>
    </row>
    <row r="148" spans="1:13">
      <c r="A148" s="268">
        <v>138</v>
      </c>
      <c r="B148" s="277" t="s">
        <v>96</v>
      </c>
      <c r="C148" s="278">
        <v>49.65</v>
      </c>
      <c r="D148" s="279">
        <v>49.983333333333327</v>
      </c>
      <c r="E148" s="279">
        <v>49.166666666666657</v>
      </c>
      <c r="F148" s="279">
        <v>48.68333333333333</v>
      </c>
      <c r="G148" s="279">
        <v>47.86666666666666</v>
      </c>
      <c r="H148" s="279">
        <v>50.466666666666654</v>
      </c>
      <c r="I148" s="279">
        <v>51.283333333333331</v>
      </c>
      <c r="J148" s="279">
        <v>51.766666666666652</v>
      </c>
      <c r="K148" s="277">
        <v>50.8</v>
      </c>
      <c r="L148" s="277">
        <v>49.5</v>
      </c>
      <c r="M148" s="277">
        <v>42.817279999999997</v>
      </c>
    </row>
    <row r="149" spans="1:13">
      <c r="A149" s="268">
        <v>139</v>
      </c>
      <c r="B149" s="277" t="s">
        <v>362</v>
      </c>
      <c r="C149" s="278">
        <v>493.85</v>
      </c>
      <c r="D149" s="279">
        <v>498.2833333333333</v>
      </c>
      <c r="E149" s="279">
        <v>488.66666666666663</v>
      </c>
      <c r="F149" s="279">
        <v>483.48333333333335</v>
      </c>
      <c r="G149" s="279">
        <v>473.86666666666667</v>
      </c>
      <c r="H149" s="279">
        <v>503.46666666666658</v>
      </c>
      <c r="I149" s="279">
        <v>513.08333333333326</v>
      </c>
      <c r="J149" s="279">
        <v>518.26666666666654</v>
      </c>
      <c r="K149" s="277">
        <v>507.9</v>
      </c>
      <c r="L149" s="277">
        <v>493.1</v>
      </c>
      <c r="M149" s="277">
        <v>0.73834999999999995</v>
      </c>
    </row>
    <row r="150" spans="1:13">
      <c r="A150" s="268">
        <v>140</v>
      </c>
      <c r="B150" s="277" t="s">
        <v>1297</v>
      </c>
      <c r="C150" s="278">
        <v>1317.95</v>
      </c>
      <c r="D150" s="279">
        <v>1334.3500000000001</v>
      </c>
      <c r="E150" s="279">
        <v>1298.6000000000004</v>
      </c>
      <c r="F150" s="279">
        <v>1279.2500000000002</v>
      </c>
      <c r="G150" s="279">
        <v>1243.5000000000005</v>
      </c>
      <c r="H150" s="279">
        <v>1353.7000000000003</v>
      </c>
      <c r="I150" s="279">
        <v>1389.4499999999998</v>
      </c>
      <c r="J150" s="279">
        <v>1408.8000000000002</v>
      </c>
      <c r="K150" s="277">
        <v>1370.1</v>
      </c>
      <c r="L150" s="277">
        <v>1315</v>
      </c>
      <c r="M150" s="277">
        <v>1.4800000000000001E-2</v>
      </c>
    </row>
    <row r="151" spans="1:13">
      <c r="A151" s="268">
        <v>141</v>
      </c>
      <c r="B151" s="277" t="s">
        <v>97</v>
      </c>
      <c r="C151" s="278">
        <v>1196.45</v>
      </c>
      <c r="D151" s="279">
        <v>1191.2166666666669</v>
      </c>
      <c r="E151" s="279">
        <v>1178.0333333333338</v>
      </c>
      <c r="F151" s="279">
        <v>1159.6166666666668</v>
      </c>
      <c r="G151" s="279">
        <v>1146.4333333333336</v>
      </c>
      <c r="H151" s="279">
        <v>1209.6333333333339</v>
      </c>
      <c r="I151" s="279">
        <v>1222.8166666666668</v>
      </c>
      <c r="J151" s="279">
        <v>1241.233333333334</v>
      </c>
      <c r="K151" s="277">
        <v>1204.4000000000001</v>
      </c>
      <c r="L151" s="277">
        <v>1172.8</v>
      </c>
      <c r="M151" s="277">
        <v>13.207090000000001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158.4</v>
      </c>
      <c r="D153" s="279">
        <v>159.5</v>
      </c>
      <c r="E153" s="279">
        <v>156.9</v>
      </c>
      <c r="F153" s="279">
        <v>155.4</v>
      </c>
      <c r="G153" s="279">
        <v>152.80000000000001</v>
      </c>
      <c r="H153" s="279">
        <v>161</v>
      </c>
      <c r="I153" s="279">
        <v>163.60000000000002</v>
      </c>
      <c r="J153" s="279">
        <v>165.1</v>
      </c>
      <c r="K153" s="277">
        <v>162.1</v>
      </c>
      <c r="L153" s="277">
        <v>158</v>
      </c>
      <c r="M153" s="277">
        <v>21.456779999999998</v>
      </c>
    </row>
    <row r="154" spans="1:13">
      <c r="A154" s="268">
        <v>144</v>
      </c>
      <c r="B154" s="277" t="s">
        <v>243</v>
      </c>
      <c r="C154" s="278">
        <v>6.85</v>
      </c>
      <c r="D154" s="279">
        <v>6.833333333333333</v>
      </c>
      <c r="E154" s="279">
        <v>6.6166666666666663</v>
      </c>
      <c r="F154" s="279">
        <v>6.3833333333333329</v>
      </c>
      <c r="G154" s="279">
        <v>6.1666666666666661</v>
      </c>
      <c r="H154" s="279">
        <v>7.0666666666666664</v>
      </c>
      <c r="I154" s="279">
        <v>7.2833333333333332</v>
      </c>
      <c r="J154" s="279">
        <v>7.5166666666666666</v>
      </c>
      <c r="K154" s="277">
        <v>7.05</v>
      </c>
      <c r="L154" s="277">
        <v>6.6</v>
      </c>
      <c r="M154" s="277">
        <v>102.51315</v>
      </c>
    </row>
    <row r="155" spans="1:13">
      <c r="A155" s="268">
        <v>145</v>
      </c>
      <c r="B155" s="277" t="s">
        <v>364</v>
      </c>
      <c r="C155" s="278">
        <v>351.65</v>
      </c>
      <c r="D155" s="279">
        <v>352.7</v>
      </c>
      <c r="E155" s="279">
        <v>348.45</v>
      </c>
      <c r="F155" s="279">
        <v>345.25</v>
      </c>
      <c r="G155" s="279">
        <v>341</v>
      </c>
      <c r="H155" s="279">
        <v>355.9</v>
      </c>
      <c r="I155" s="279">
        <v>360.15</v>
      </c>
      <c r="J155" s="279">
        <v>363.34999999999997</v>
      </c>
      <c r="K155" s="277">
        <v>356.95</v>
      </c>
      <c r="L155" s="277">
        <v>349.5</v>
      </c>
      <c r="M155" s="277">
        <v>1.0168699999999999</v>
      </c>
    </row>
    <row r="156" spans="1:13">
      <c r="A156" s="268">
        <v>146</v>
      </c>
      <c r="B156" s="277" t="s">
        <v>99</v>
      </c>
      <c r="C156" s="278">
        <v>56.85</v>
      </c>
      <c r="D156" s="279">
        <v>56.366666666666674</v>
      </c>
      <c r="E156" s="279">
        <v>55.533333333333346</v>
      </c>
      <c r="F156" s="279">
        <v>54.216666666666669</v>
      </c>
      <c r="G156" s="279">
        <v>53.38333333333334</v>
      </c>
      <c r="H156" s="279">
        <v>57.683333333333351</v>
      </c>
      <c r="I156" s="279">
        <v>58.51666666666668</v>
      </c>
      <c r="J156" s="279">
        <v>59.833333333333357</v>
      </c>
      <c r="K156" s="277">
        <v>57.2</v>
      </c>
      <c r="L156" s="277">
        <v>55.05</v>
      </c>
      <c r="M156" s="277">
        <v>460.62103999999999</v>
      </c>
    </row>
    <row r="157" spans="1:13">
      <c r="A157" s="268">
        <v>147</v>
      </c>
      <c r="B157" s="277" t="s">
        <v>367</v>
      </c>
      <c r="C157" s="278">
        <v>272.35000000000002</v>
      </c>
      <c r="D157" s="279">
        <v>273.2</v>
      </c>
      <c r="E157" s="279">
        <v>269.7</v>
      </c>
      <c r="F157" s="279">
        <v>267.05</v>
      </c>
      <c r="G157" s="279">
        <v>263.55</v>
      </c>
      <c r="H157" s="279">
        <v>275.84999999999997</v>
      </c>
      <c r="I157" s="279">
        <v>279.34999999999997</v>
      </c>
      <c r="J157" s="279">
        <v>281.99999999999994</v>
      </c>
      <c r="K157" s="277">
        <v>276.7</v>
      </c>
      <c r="L157" s="277">
        <v>270.55</v>
      </c>
      <c r="M157" s="277">
        <v>0.64327000000000001</v>
      </c>
    </row>
    <row r="158" spans="1:13">
      <c r="A158" s="268">
        <v>148</v>
      </c>
      <c r="B158" s="277" t="s">
        <v>366</v>
      </c>
      <c r="C158" s="278">
        <v>2784.35</v>
      </c>
      <c r="D158" s="279">
        <v>2809.7833333333333</v>
      </c>
      <c r="E158" s="279">
        <v>2724.5666666666666</v>
      </c>
      <c r="F158" s="279">
        <v>2664.7833333333333</v>
      </c>
      <c r="G158" s="279">
        <v>2579.5666666666666</v>
      </c>
      <c r="H158" s="279">
        <v>2869.5666666666666</v>
      </c>
      <c r="I158" s="279">
        <v>2954.7833333333328</v>
      </c>
      <c r="J158" s="279">
        <v>3014.5666666666666</v>
      </c>
      <c r="K158" s="277">
        <v>2895</v>
      </c>
      <c r="L158" s="277">
        <v>2750</v>
      </c>
      <c r="M158" s="277">
        <v>1.2081299999999999</v>
      </c>
    </row>
    <row r="159" spans="1:13">
      <c r="A159" s="268">
        <v>149</v>
      </c>
      <c r="B159" s="277" t="s">
        <v>368</v>
      </c>
      <c r="C159" s="278">
        <v>504.9</v>
      </c>
      <c r="D159" s="279">
        <v>504.89999999999992</v>
      </c>
      <c r="E159" s="279">
        <v>497.74999999999989</v>
      </c>
      <c r="F159" s="279">
        <v>490.59999999999997</v>
      </c>
      <c r="G159" s="279">
        <v>483.44999999999993</v>
      </c>
      <c r="H159" s="279">
        <v>512.04999999999984</v>
      </c>
      <c r="I159" s="279">
        <v>519.19999999999982</v>
      </c>
      <c r="J159" s="279">
        <v>526.3499999999998</v>
      </c>
      <c r="K159" s="277">
        <v>512.04999999999995</v>
      </c>
      <c r="L159" s="277">
        <v>497.75</v>
      </c>
      <c r="M159" s="277">
        <v>0.41188000000000002</v>
      </c>
    </row>
    <row r="160" spans="1:13">
      <c r="A160" s="268">
        <v>150</v>
      </c>
      <c r="B160" s="277" t="s">
        <v>2940</v>
      </c>
      <c r="C160" s="278">
        <v>503.1</v>
      </c>
      <c r="D160" s="279">
        <v>502.83333333333331</v>
      </c>
      <c r="E160" s="279">
        <v>492.76666666666665</v>
      </c>
      <c r="F160" s="279">
        <v>482.43333333333334</v>
      </c>
      <c r="G160" s="279">
        <v>472.36666666666667</v>
      </c>
      <c r="H160" s="279">
        <v>513.16666666666663</v>
      </c>
      <c r="I160" s="279">
        <v>523.23333333333335</v>
      </c>
      <c r="J160" s="279">
        <v>533.56666666666661</v>
      </c>
      <c r="K160" s="277">
        <v>512.9</v>
      </c>
      <c r="L160" s="277">
        <v>492.5</v>
      </c>
      <c r="M160" s="277">
        <v>0.50575999999999999</v>
      </c>
    </row>
    <row r="161" spans="1:13">
      <c r="A161" s="268">
        <v>151</v>
      </c>
      <c r="B161" s="277" t="s">
        <v>370</v>
      </c>
      <c r="C161" s="278">
        <v>125.45</v>
      </c>
      <c r="D161" s="279">
        <v>125.95</v>
      </c>
      <c r="E161" s="279">
        <v>124.65</v>
      </c>
      <c r="F161" s="279">
        <v>123.85000000000001</v>
      </c>
      <c r="G161" s="279">
        <v>122.55000000000001</v>
      </c>
      <c r="H161" s="279">
        <v>126.75</v>
      </c>
      <c r="I161" s="279">
        <v>128.04999999999998</v>
      </c>
      <c r="J161" s="279">
        <v>128.85</v>
      </c>
      <c r="K161" s="277">
        <v>127.25</v>
      </c>
      <c r="L161" s="277">
        <v>125.15</v>
      </c>
      <c r="M161" s="277">
        <v>7.0407400000000004</v>
      </c>
    </row>
    <row r="162" spans="1:13">
      <c r="A162" s="268">
        <v>152</v>
      </c>
      <c r="B162" s="277" t="s">
        <v>244</v>
      </c>
      <c r="C162" s="278">
        <v>72.400000000000006</v>
      </c>
      <c r="D162" s="279">
        <v>72.100000000000009</v>
      </c>
      <c r="E162" s="279">
        <v>69.800000000000011</v>
      </c>
      <c r="F162" s="279">
        <v>67.2</v>
      </c>
      <c r="G162" s="279">
        <v>64.900000000000006</v>
      </c>
      <c r="H162" s="279">
        <v>74.700000000000017</v>
      </c>
      <c r="I162" s="279">
        <v>77</v>
      </c>
      <c r="J162" s="279">
        <v>79.600000000000023</v>
      </c>
      <c r="K162" s="277">
        <v>74.400000000000006</v>
      </c>
      <c r="L162" s="277">
        <v>69.5</v>
      </c>
      <c r="M162" s="277">
        <v>35.8797</v>
      </c>
    </row>
    <row r="163" spans="1:13">
      <c r="A163" s="268">
        <v>153</v>
      </c>
      <c r="B163" s="277" t="s">
        <v>369</v>
      </c>
      <c r="C163" s="278">
        <v>70.55</v>
      </c>
      <c r="D163" s="279">
        <v>70.466666666666654</v>
      </c>
      <c r="E163" s="279">
        <v>69.583333333333314</v>
      </c>
      <c r="F163" s="279">
        <v>68.61666666666666</v>
      </c>
      <c r="G163" s="279">
        <v>67.73333333333332</v>
      </c>
      <c r="H163" s="279">
        <v>71.433333333333309</v>
      </c>
      <c r="I163" s="279">
        <v>72.316666666666663</v>
      </c>
      <c r="J163" s="279">
        <v>73.283333333333303</v>
      </c>
      <c r="K163" s="277">
        <v>71.349999999999994</v>
      </c>
      <c r="L163" s="277">
        <v>69.5</v>
      </c>
      <c r="M163" s="277">
        <v>10.257350000000001</v>
      </c>
    </row>
    <row r="164" spans="1:13">
      <c r="A164" s="268">
        <v>154</v>
      </c>
      <c r="B164" s="277" t="s">
        <v>100</v>
      </c>
      <c r="C164" s="278">
        <v>85.7</v>
      </c>
      <c r="D164" s="279">
        <v>86.033333333333346</v>
      </c>
      <c r="E164" s="279">
        <v>84.666666666666686</v>
      </c>
      <c r="F164" s="279">
        <v>83.63333333333334</v>
      </c>
      <c r="G164" s="279">
        <v>82.26666666666668</v>
      </c>
      <c r="H164" s="279">
        <v>87.066666666666691</v>
      </c>
      <c r="I164" s="279">
        <v>88.433333333333337</v>
      </c>
      <c r="J164" s="279">
        <v>89.466666666666697</v>
      </c>
      <c r="K164" s="277">
        <v>87.4</v>
      </c>
      <c r="L164" s="277">
        <v>85</v>
      </c>
      <c r="M164" s="277">
        <v>108.04676000000001</v>
      </c>
    </row>
    <row r="165" spans="1:13">
      <c r="A165" s="268">
        <v>155</v>
      </c>
      <c r="B165" s="277" t="s">
        <v>375</v>
      </c>
      <c r="C165" s="278">
        <v>1677.9</v>
      </c>
      <c r="D165" s="279">
        <v>1690.9333333333334</v>
      </c>
      <c r="E165" s="279">
        <v>1646.9666666666667</v>
      </c>
      <c r="F165" s="279">
        <v>1616.0333333333333</v>
      </c>
      <c r="G165" s="279">
        <v>1572.0666666666666</v>
      </c>
      <c r="H165" s="279">
        <v>1721.8666666666668</v>
      </c>
      <c r="I165" s="279">
        <v>1765.8333333333335</v>
      </c>
      <c r="J165" s="279">
        <v>1796.7666666666669</v>
      </c>
      <c r="K165" s="277">
        <v>1734.9</v>
      </c>
      <c r="L165" s="277">
        <v>1660</v>
      </c>
      <c r="M165" s="277">
        <v>0.50483</v>
      </c>
    </row>
    <row r="166" spans="1:13">
      <c r="A166" s="268">
        <v>156</v>
      </c>
      <c r="B166" s="277" t="s">
        <v>376</v>
      </c>
      <c r="C166" s="278">
        <v>1958.3</v>
      </c>
      <c r="D166" s="279">
        <v>1964.9333333333334</v>
      </c>
      <c r="E166" s="279">
        <v>1933.3666666666668</v>
      </c>
      <c r="F166" s="279">
        <v>1908.4333333333334</v>
      </c>
      <c r="G166" s="279">
        <v>1876.8666666666668</v>
      </c>
      <c r="H166" s="279">
        <v>1989.8666666666668</v>
      </c>
      <c r="I166" s="279">
        <v>2021.4333333333334</v>
      </c>
      <c r="J166" s="279">
        <v>2046.3666666666668</v>
      </c>
      <c r="K166" s="277">
        <v>1996.5</v>
      </c>
      <c r="L166" s="277">
        <v>1940</v>
      </c>
      <c r="M166" s="277">
        <v>8.4690000000000001E-2</v>
      </c>
    </row>
    <row r="167" spans="1:13">
      <c r="A167" s="268">
        <v>157</v>
      </c>
      <c r="B167" s="277" t="s">
        <v>372</v>
      </c>
      <c r="C167" s="278">
        <v>377.15</v>
      </c>
      <c r="D167" s="279">
        <v>379.36666666666662</v>
      </c>
      <c r="E167" s="279">
        <v>372.78333333333325</v>
      </c>
      <c r="F167" s="279">
        <v>368.41666666666663</v>
      </c>
      <c r="G167" s="279">
        <v>361.83333333333326</v>
      </c>
      <c r="H167" s="279">
        <v>383.73333333333323</v>
      </c>
      <c r="I167" s="279">
        <v>390.31666666666661</v>
      </c>
      <c r="J167" s="279">
        <v>394.68333333333322</v>
      </c>
      <c r="K167" s="277">
        <v>385.95</v>
      </c>
      <c r="L167" s="277">
        <v>375</v>
      </c>
      <c r="M167" s="277">
        <v>0.18068999999999999</v>
      </c>
    </row>
    <row r="168" spans="1:13">
      <c r="A168" s="268">
        <v>158</v>
      </c>
      <c r="B168" s="277" t="s">
        <v>382</v>
      </c>
      <c r="C168" s="278">
        <v>223.65</v>
      </c>
      <c r="D168" s="279">
        <v>227.20000000000002</v>
      </c>
      <c r="E168" s="279">
        <v>218.95000000000005</v>
      </c>
      <c r="F168" s="279">
        <v>214.25000000000003</v>
      </c>
      <c r="G168" s="279">
        <v>206.00000000000006</v>
      </c>
      <c r="H168" s="279">
        <v>231.90000000000003</v>
      </c>
      <c r="I168" s="279">
        <v>240.14999999999998</v>
      </c>
      <c r="J168" s="279">
        <v>244.85000000000002</v>
      </c>
      <c r="K168" s="277">
        <v>235.45</v>
      </c>
      <c r="L168" s="277">
        <v>222.5</v>
      </c>
      <c r="M168" s="277">
        <v>1.0418000000000001</v>
      </c>
    </row>
    <row r="169" spans="1:13">
      <c r="A169" s="268">
        <v>159</v>
      </c>
      <c r="B169" s="277" t="s">
        <v>373</v>
      </c>
      <c r="C169" s="278">
        <v>86.75</v>
      </c>
      <c r="D169" s="279">
        <v>86.016666666666652</v>
      </c>
      <c r="E169" s="279">
        <v>82.0833333333333</v>
      </c>
      <c r="F169" s="279">
        <v>77.416666666666643</v>
      </c>
      <c r="G169" s="279">
        <v>73.483333333333292</v>
      </c>
      <c r="H169" s="279">
        <v>90.683333333333309</v>
      </c>
      <c r="I169" s="279">
        <v>94.616666666666646</v>
      </c>
      <c r="J169" s="279">
        <v>99.283333333333317</v>
      </c>
      <c r="K169" s="277">
        <v>89.95</v>
      </c>
      <c r="L169" s="277">
        <v>81.349999999999994</v>
      </c>
      <c r="M169" s="277">
        <v>0.44533</v>
      </c>
    </row>
    <row r="170" spans="1:13">
      <c r="A170" s="268">
        <v>160</v>
      </c>
      <c r="B170" s="277" t="s">
        <v>374</v>
      </c>
      <c r="C170" s="278">
        <v>150.4</v>
      </c>
      <c r="D170" s="279">
        <v>148.85</v>
      </c>
      <c r="E170" s="279">
        <v>145.54999999999998</v>
      </c>
      <c r="F170" s="279">
        <v>140.69999999999999</v>
      </c>
      <c r="G170" s="279">
        <v>137.39999999999998</v>
      </c>
      <c r="H170" s="279">
        <v>153.69999999999999</v>
      </c>
      <c r="I170" s="279">
        <v>157</v>
      </c>
      <c r="J170" s="279">
        <v>161.85</v>
      </c>
      <c r="K170" s="277">
        <v>152.15</v>
      </c>
      <c r="L170" s="277">
        <v>144</v>
      </c>
      <c r="M170" s="277">
        <v>0.93313000000000001</v>
      </c>
    </row>
    <row r="171" spans="1:13">
      <c r="A171" s="268">
        <v>161</v>
      </c>
      <c r="B171" s="277" t="s">
        <v>245</v>
      </c>
      <c r="C171" s="278">
        <v>123.4</v>
      </c>
      <c r="D171" s="279">
        <v>124.76666666666667</v>
      </c>
      <c r="E171" s="279">
        <v>121.63333333333333</v>
      </c>
      <c r="F171" s="279">
        <v>119.86666666666666</v>
      </c>
      <c r="G171" s="279">
        <v>116.73333333333332</v>
      </c>
      <c r="H171" s="279">
        <v>126.53333333333333</v>
      </c>
      <c r="I171" s="279">
        <v>129.66666666666669</v>
      </c>
      <c r="J171" s="279">
        <v>131.43333333333334</v>
      </c>
      <c r="K171" s="277">
        <v>127.9</v>
      </c>
      <c r="L171" s="277">
        <v>123</v>
      </c>
      <c r="M171" s="277">
        <v>2.6051500000000001</v>
      </c>
    </row>
    <row r="172" spans="1:13">
      <c r="A172" s="268">
        <v>162</v>
      </c>
      <c r="B172" s="277" t="s">
        <v>378</v>
      </c>
      <c r="C172" s="278">
        <v>5316.2</v>
      </c>
      <c r="D172" s="279">
        <v>5312.1500000000005</v>
      </c>
      <c r="E172" s="279">
        <v>5278.3500000000013</v>
      </c>
      <c r="F172" s="279">
        <v>5240.5000000000009</v>
      </c>
      <c r="G172" s="279">
        <v>5206.7000000000016</v>
      </c>
      <c r="H172" s="279">
        <v>5350.0000000000009</v>
      </c>
      <c r="I172" s="279">
        <v>5383.8</v>
      </c>
      <c r="J172" s="279">
        <v>5421.6500000000005</v>
      </c>
      <c r="K172" s="277">
        <v>5345.95</v>
      </c>
      <c r="L172" s="277">
        <v>5274.3</v>
      </c>
      <c r="M172" s="277">
        <v>1.8540000000000001E-2</v>
      </c>
    </row>
    <row r="173" spans="1:13">
      <c r="A173" s="268">
        <v>163</v>
      </c>
      <c r="B173" s="277" t="s">
        <v>379</v>
      </c>
      <c r="C173" s="278">
        <v>1538.1</v>
      </c>
      <c r="D173" s="279">
        <v>1534.6833333333334</v>
      </c>
      <c r="E173" s="279">
        <v>1521.4166666666667</v>
      </c>
      <c r="F173" s="279">
        <v>1504.7333333333333</v>
      </c>
      <c r="G173" s="279">
        <v>1491.4666666666667</v>
      </c>
      <c r="H173" s="279">
        <v>1551.3666666666668</v>
      </c>
      <c r="I173" s="279">
        <v>1564.6333333333332</v>
      </c>
      <c r="J173" s="279">
        <v>1581.3166666666668</v>
      </c>
      <c r="K173" s="277">
        <v>1547.95</v>
      </c>
      <c r="L173" s="277">
        <v>1518</v>
      </c>
      <c r="M173" s="277">
        <v>0.97453999999999996</v>
      </c>
    </row>
    <row r="174" spans="1:13">
      <c r="A174" s="268">
        <v>164</v>
      </c>
      <c r="B174" s="277" t="s">
        <v>101</v>
      </c>
      <c r="C174" s="278">
        <v>482.5</v>
      </c>
      <c r="D174" s="279">
        <v>480.16666666666669</v>
      </c>
      <c r="E174" s="279">
        <v>474.83333333333337</v>
      </c>
      <c r="F174" s="279">
        <v>467.16666666666669</v>
      </c>
      <c r="G174" s="279">
        <v>461.83333333333337</v>
      </c>
      <c r="H174" s="279">
        <v>487.83333333333337</v>
      </c>
      <c r="I174" s="279">
        <v>493.16666666666674</v>
      </c>
      <c r="J174" s="279">
        <v>500.83333333333337</v>
      </c>
      <c r="K174" s="277">
        <v>485.5</v>
      </c>
      <c r="L174" s="277">
        <v>472.5</v>
      </c>
      <c r="M174" s="277">
        <v>25.102160000000001</v>
      </c>
    </row>
    <row r="175" spans="1:13">
      <c r="A175" s="268">
        <v>165</v>
      </c>
      <c r="B175" s="277" t="s">
        <v>387</v>
      </c>
      <c r="C175" s="278">
        <v>43.95</v>
      </c>
      <c r="D175" s="279">
        <v>43.883333333333326</v>
      </c>
      <c r="E175" s="279">
        <v>43.366666666666653</v>
      </c>
      <c r="F175" s="279">
        <v>42.783333333333324</v>
      </c>
      <c r="G175" s="279">
        <v>42.266666666666652</v>
      </c>
      <c r="H175" s="279">
        <v>44.466666666666654</v>
      </c>
      <c r="I175" s="279">
        <v>44.983333333333334</v>
      </c>
      <c r="J175" s="279">
        <v>45.566666666666656</v>
      </c>
      <c r="K175" s="277">
        <v>44.4</v>
      </c>
      <c r="L175" s="277">
        <v>43.3</v>
      </c>
      <c r="M175" s="277">
        <v>2.9024100000000002</v>
      </c>
    </row>
    <row r="176" spans="1:13">
      <c r="A176" s="268">
        <v>166</v>
      </c>
      <c r="B176" s="277" t="s">
        <v>1396</v>
      </c>
      <c r="C176" s="278">
        <v>3611.7</v>
      </c>
      <c r="D176" s="279">
        <v>3625.5</v>
      </c>
      <c r="E176" s="279">
        <v>3586.2</v>
      </c>
      <c r="F176" s="279">
        <v>3560.7</v>
      </c>
      <c r="G176" s="279">
        <v>3521.3999999999996</v>
      </c>
      <c r="H176" s="279">
        <v>3651</v>
      </c>
      <c r="I176" s="279">
        <v>3690.3</v>
      </c>
      <c r="J176" s="279">
        <v>3715.8</v>
      </c>
      <c r="K176" s="277">
        <v>3664.8</v>
      </c>
      <c r="L176" s="277">
        <v>3600</v>
      </c>
      <c r="M176" s="277">
        <v>0.30152000000000001</v>
      </c>
    </row>
    <row r="177" spans="1:13">
      <c r="A177" s="268">
        <v>167</v>
      </c>
      <c r="B177" s="277" t="s">
        <v>103</v>
      </c>
      <c r="C177" s="278">
        <v>23.5</v>
      </c>
      <c r="D177" s="279">
        <v>23.533333333333331</v>
      </c>
      <c r="E177" s="279">
        <v>23.316666666666663</v>
      </c>
      <c r="F177" s="279">
        <v>23.133333333333333</v>
      </c>
      <c r="G177" s="279">
        <v>22.916666666666664</v>
      </c>
      <c r="H177" s="279">
        <v>23.716666666666661</v>
      </c>
      <c r="I177" s="279">
        <v>23.93333333333333</v>
      </c>
      <c r="J177" s="279">
        <v>24.11666666666666</v>
      </c>
      <c r="K177" s="277">
        <v>23.75</v>
      </c>
      <c r="L177" s="277">
        <v>23.35</v>
      </c>
      <c r="M177" s="277">
        <v>32.131360000000001</v>
      </c>
    </row>
    <row r="178" spans="1:13">
      <c r="A178" s="268">
        <v>168</v>
      </c>
      <c r="B178" s="277" t="s">
        <v>388</v>
      </c>
      <c r="C178" s="278">
        <v>198.75</v>
      </c>
      <c r="D178" s="279">
        <v>199.63333333333333</v>
      </c>
      <c r="E178" s="279">
        <v>197.31666666666666</v>
      </c>
      <c r="F178" s="279">
        <v>195.88333333333333</v>
      </c>
      <c r="G178" s="279">
        <v>193.56666666666666</v>
      </c>
      <c r="H178" s="279">
        <v>201.06666666666666</v>
      </c>
      <c r="I178" s="279">
        <v>203.38333333333333</v>
      </c>
      <c r="J178" s="279">
        <v>204.81666666666666</v>
      </c>
      <c r="K178" s="277">
        <v>201.95</v>
      </c>
      <c r="L178" s="277">
        <v>198.2</v>
      </c>
      <c r="M178" s="277">
        <v>2.3176299999999999</v>
      </c>
    </row>
    <row r="179" spans="1:13">
      <c r="A179" s="268">
        <v>169</v>
      </c>
      <c r="B179" s="277" t="s">
        <v>380</v>
      </c>
      <c r="C179" s="278">
        <v>857.45</v>
      </c>
      <c r="D179" s="279">
        <v>859.26666666666677</v>
      </c>
      <c r="E179" s="279">
        <v>848.53333333333353</v>
      </c>
      <c r="F179" s="279">
        <v>839.61666666666679</v>
      </c>
      <c r="G179" s="279">
        <v>828.88333333333355</v>
      </c>
      <c r="H179" s="279">
        <v>868.18333333333351</v>
      </c>
      <c r="I179" s="279">
        <v>878.91666666666686</v>
      </c>
      <c r="J179" s="279">
        <v>887.83333333333348</v>
      </c>
      <c r="K179" s="277">
        <v>870</v>
      </c>
      <c r="L179" s="277">
        <v>850.35</v>
      </c>
      <c r="M179" s="277">
        <v>0.31064000000000003</v>
      </c>
    </row>
    <row r="180" spans="1:13">
      <c r="A180" s="268">
        <v>170</v>
      </c>
      <c r="B180" s="277" t="s">
        <v>246</v>
      </c>
      <c r="C180" s="278">
        <v>530.35</v>
      </c>
      <c r="D180" s="279">
        <v>530.91666666666663</v>
      </c>
      <c r="E180" s="279">
        <v>527.93333333333328</v>
      </c>
      <c r="F180" s="279">
        <v>525.51666666666665</v>
      </c>
      <c r="G180" s="279">
        <v>522.5333333333333</v>
      </c>
      <c r="H180" s="279">
        <v>533.33333333333326</v>
      </c>
      <c r="I180" s="279">
        <v>536.31666666666661</v>
      </c>
      <c r="J180" s="279">
        <v>538.73333333333323</v>
      </c>
      <c r="K180" s="277">
        <v>533.9</v>
      </c>
      <c r="L180" s="277">
        <v>528.5</v>
      </c>
      <c r="M180" s="277">
        <v>0.35260000000000002</v>
      </c>
    </row>
    <row r="181" spans="1:13">
      <c r="A181" s="268">
        <v>171</v>
      </c>
      <c r="B181" s="277" t="s">
        <v>104</v>
      </c>
      <c r="C181" s="278">
        <v>690.9</v>
      </c>
      <c r="D181" s="279">
        <v>686.55000000000007</v>
      </c>
      <c r="E181" s="279">
        <v>680.60000000000014</v>
      </c>
      <c r="F181" s="279">
        <v>670.30000000000007</v>
      </c>
      <c r="G181" s="279">
        <v>664.35000000000014</v>
      </c>
      <c r="H181" s="279">
        <v>696.85000000000014</v>
      </c>
      <c r="I181" s="279">
        <v>702.80000000000018</v>
      </c>
      <c r="J181" s="279">
        <v>713.10000000000014</v>
      </c>
      <c r="K181" s="277">
        <v>692.5</v>
      </c>
      <c r="L181" s="277">
        <v>676.25</v>
      </c>
      <c r="M181" s="277">
        <v>11.959960000000001</v>
      </c>
    </row>
    <row r="182" spans="1:13">
      <c r="A182" s="268">
        <v>172</v>
      </c>
      <c r="B182" s="277" t="s">
        <v>247</v>
      </c>
      <c r="C182" s="278">
        <v>373.15</v>
      </c>
      <c r="D182" s="279">
        <v>373.31666666666666</v>
      </c>
      <c r="E182" s="279">
        <v>370.83333333333331</v>
      </c>
      <c r="F182" s="279">
        <v>368.51666666666665</v>
      </c>
      <c r="G182" s="279">
        <v>366.0333333333333</v>
      </c>
      <c r="H182" s="279">
        <v>375.63333333333333</v>
      </c>
      <c r="I182" s="279">
        <v>378.11666666666667</v>
      </c>
      <c r="J182" s="279">
        <v>380.43333333333334</v>
      </c>
      <c r="K182" s="277">
        <v>375.8</v>
      </c>
      <c r="L182" s="277">
        <v>371</v>
      </c>
      <c r="M182" s="277">
        <v>0.53166999999999998</v>
      </c>
    </row>
    <row r="183" spans="1:13">
      <c r="A183" s="268">
        <v>173</v>
      </c>
      <c r="B183" s="277" t="s">
        <v>248</v>
      </c>
      <c r="C183" s="278">
        <v>934.4</v>
      </c>
      <c r="D183" s="279">
        <v>919.30000000000007</v>
      </c>
      <c r="E183" s="279">
        <v>900.60000000000014</v>
      </c>
      <c r="F183" s="279">
        <v>866.80000000000007</v>
      </c>
      <c r="G183" s="279">
        <v>848.10000000000014</v>
      </c>
      <c r="H183" s="279">
        <v>953.10000000000014</v>
      </c>
      <c r="I183" s="279">
        <v>971.80000000000018</v>
      </c>
      <c r="J183" s="279">
        <v>1005.6000000000001</v>
      </c>
      <c r="K183" s="277">
        <v>938</v>
      </c>
      <c r="L183" s="277">
        <v>885.5</v>
      </c>
      <c r="M183" s="277">
        <v>13.73991</v>
      </c>
    </row>
    <row r="184" spans="1:13">
      <c r="A184" s="268">
        <v>174</v>
      </c>
      <c r="B184" s="277" t="s">
        <v>389</v>
      </c>
      <c r="C184" s="278">
        <v>92.65</v>
      </c>
      <c r="D184" s="279">
        <v>93.600000000000009</v>
      </c>
      <c r="E184" s="279">
        <v>90.850000000000023</v>
      </c>
      <c r="F184" s="279">
        <v>89.050000000000011</v>
      </c>
      <c r="G184" s="279">
        <v>86.300000000000026</v>
      </c>
      <c r="H184" s="279">
        <v>95.40000000000002</v>
      </c>
      <c r="I184" s="279">
        <v>98.149999999999991</v>
      </c>
      <c r="J184" s="279">
        <v>99.950000000000017</v>
      </c>
      <c r="K184" s="277">
        <v>96.35</v>
      </c>
      <c r="L184" s="277">
        <v>91.8</v>
      </c>
      <c r="M184" s="277">
        <v>3.7346699999999999</v>
      </c>
    </row>
    <row r="185" spans="1:13">
      <c r="A185" s="268">
        <v>175</v>
      </c>
      <c r="B185" s="277" t="s">
        <v>381</v>
      </c>
      <c r="C185" s="278">
        <v>391.95</v>
      </c>
      <c r="D185" s="279">
        <v>392.81666666666666</v>
      </c>
      <c r="E185" s="279">
        <v>381.63333333333333</v>
      </c>
      <c r="F185" s="279">
        <v>371.31666666666666</v>
      </c>
      <c r="G185" s="279">
        <v>360.13333333333333</v>
      </c>
      <c r="H185" s="279">
        <v>403.13333333333333</v>
      </c>
      <c r="I185" s="279">
        <v>414.31666666666661</v>
      </c>
      <c r="J185" s="279">
        <v>424.63333333333333</v>
      </c>
      <c r="K185" s="277">
        <v>404</v>
      </c>
      <c r="L185" s="277">
        <v>382.5</v>
      </c>
      <c r="M185" s="277">
        <v>63.928649999999998</v>
      </c>
    </row>
    <row r="186" spans="1:13">
      <c r="A186" s="268">
        <v>176</v>
      </c>
      <c r="B186" s="277" t="s">
        <v>249</v>
      </c>
      <c r="C186" s="278">
        <v>185.95</v>
      </c>
      <c r="D186" s="279">
        <v>186.88333333333333</v>
      </c>
      <c r="E186" s="279">
        <v>184.26666666666665</v>
      </c>
      <c r="F186" s="279">
        <v>182.58333333333331</v>
      </c>
      <c r="G186" s="279">
        <v>179.96666666666664</v>
      </c>
      <c r="H186" s="279">
        <v>188.56666666666666</v>
      </c>
      <c r="I186" s="279">
        <v>191.18333333333334</v>
      </c>
      <c r="J186" s="279">
        <v>192.86666666666667</v>
      </c>
      <c r="K186" s="277">
        <v>189.5</v>
      </c>
      <c r="L186" s="277">
        <v>185.2</v>
      </c>
      <c r="M186" s="277">
        <v>2.3712399999999998</v>
      </c>
    </row>
    <row r="187" spans="1:13">
      <c r="A187" s="268">
        <v>177</v>
      </c>
      <c r="B187" s="277" t="s">
        <v>105</v>
      </c>
      <c r="C187" s="278">
        <v>777.2</v>
      </c>
      <c r="D187" s="279">
        <v>773.86666666666667</v>
      </c>
      <c r="E187" s="279">
        <v>767.83333333333337</v>
      </c>
      <c r="F187" s="279">
        <v>758.4666666666667</v>
      </c>
      <c r="G187" s="279">
        <v>752.43333333333339</v>
      </c>
      <c r="H187" s="279">
        <v>783.23333333333335</v>
      </c>
      <c r="I187" s="279">
        <v>789.26666666666665</v>
      </c>
      <c r="J187" s="279">
        <v>798.63333333333333</v>
      </c>
      <c r="K187" s="277">
        <v>779.9</v>
      </c>
      <c r="L187" s="277">
        <v>764.5</v>
      </c>
      <c r="M187" s="277">
        <v>17.392150000000001</v>
      </c>
    </row>
    <row r="188" spans="1:13">
      <c r="A188" s="268">
        <v>178</v>
      </c>
      <c r="B188" s="277" t="s">
        <v>383</v>
      </c>
      <c r="C188" s="278">
        <v>72.8</v>
      </c>
      <c r="D188" s="279">
        <v>72.666666666666671</v>
      </c>
      <c r="E188" s="279">
        <v>72.183333333333337</v>
      </c>
      <c r="F188" s="279">
        <v>71.566666666666663</v>
      </c>
      <c r="G188" s="279">
        <v>71.083333333333329</v>
      </c>
      <c r="H188" s="279">
        <v>73.283333333333346</v>
      </c>
      <c r="I188" s="279">
        <v>73.766666666666666</v>
      </c>
      <c r="J188" s="279">
        <v>74.383333333333354</v>
      </c>
      <c r="K188" s="277">
        <v>73.150000000000006</v>
      </c>
      <c r="L188" s="277">
        <v>72.05</v>
      </c>
      <c r="M188" s="277">
        <v>1.0834999999999999</v>
      </c>
    </row>
    <row r="189" spans="1:13">
      <c r="A189" s="268">
        <v>179</v>
      </c>
      <c r="B189" s="277" t="s">
        <v>384</v>
      </c>
      <c r="C189" s="278">
        <v>552.85</v>
      </c>
      <c r="D189" s="279">
        <v>551.63333333333333</v>
      </c>
      <c r="E189" s="279">
        <v>548.2166666666667</v>
      </c>
      <c r="F189" s="279">
        <v>543.58333333333337</v>
      </c>
      <c r="G189" s="279">
        <v>540.16666666666674</v>
      </c>
      <c r="H189" s="279">
        <v>556.26666666666665</v>
      </c>
      <c r="I189" s="279">
        <v>559.68333333333339</v>
      </c>
      <c r="J189" s="279">
        <v>564.31666666666661</v>
      </c>
      <c r="K189" s="277">
        <v>555.04999999999995</v>
      </c>
      <c r="L189" s="277">
        <v>547</v>
      </c>
      <c r="M189" s="277">
        <v>9.5490000000000005E-2</v>
      </c>
    </row>
    <row r="190" spans="1:13">
      <c r="A190" s="268">
        <v>180</v>
      </c>
      <c r="B190" s="277" t="s">
        <v>1439</v>
      </c>
      <c r="C190" s="278">
        <v>193.1</v>
      </c>
      <c r="D190" s="279">
        <v>193.68333333333331</v>
      </c>
      <c r="E190" s="279">
        <v>191.66666666666663</v>
      </c>
      <c r="F190" s="279">
        <v>190.23333333333332</v>
      </c>
      <c r="G190" s="279">
        <v>188.21666666666664</v>
      </c>
      <c r="H190" s="279">
        <v>195.11666666666662</v>
      </c>
      <c r="I190" s="279">
        <v>197.13333333333333</v>
      </c>
      <c r="J190" s="279">
        <v>198.56666666666661</v>
      </c>
      <c r="K190" s="277">
        <v>195.7</v>
      </c>
      <c r="L190" s="277">
        <v>192.25</v>
      </c>
      <c r="M190" s="277">
        <v>0.41383999999999999</v>
      </c>
    </row>
    <row r="191" spans="1:13">
      <c r="A191" s="268">
        <v>181</v>
      </c>
      <c r="B191" s="277" t="s">
        <v>390</v>
      </c>
      <c r="C191" s="278">
        <v>65.349999999999994</v>
      </c>
      <c r="D191" s="279">
        <v>65.599999999999994</v>
      </c>
      <c r="E191" s="279">
        <v>64.849999999999994</v>
      </c>
      <c r="F191" s="279">
        <v>64.349999999999994</v>
      </c>
      <c r="G191" s="279">
        <v>63.599999999999994</v>
      </c>
      <c r="H191" s="279">
        <v>66.099999999999994</v>
      </c>
      <c r="I191" s="279">
        <v>66.849999999999994</v>
      </c>
      <c r="J191" s="279">
        <v>67.349999999999994</v>
      </c>
      <c r="K191" s="277">
        <v>66.349999999999994</v>
      </c>
      <c r="L191" s="277">
        <v>65.099999999999994</v>
      </c>
      <c r="M191" s="277">
        <v>3.3411900000000001</v>
      </c>
    </row>
    <row r="192" spans="1:13">
      <c r="A192" s="268">
        <v>182</v>
      </c>
      <c r="B192" s="277" t="s">
        <v>250</v>
      </c>
      <c r="C192" s="278">
        <v>187.65</v>
      </c>
      <c r="D192" s="279">
        <v>187.44999999999996</v>
      </c>
      <c r="E192" s="279">
        <v>185.89999999999992</v>
      </c>
      <c r="F192" s="279">
        <v>184.14999999999995</v>
      </c>
      <c r="G192" s="279">
        <v>182.59999999999991</v>
      </c>
      <c r="H192" s="279">
        <v>189.19999999999993</v>
      </c>
      <c r="I192" s="279">
        <v>190.74999999999994</v>
      </c>
      <c r="J192" s="279">
        <v>192.49999999999994</v>
      </c>
      <c r="K192" s="277">
        <v>189</v>
      </c>
      <c r="L192" s="277">
        <v>185.7</v>
      </c>
      <c r="M192" s="277">
        <v>4.23367</v>
      </c>
    </row>
    <row r="193" spans="1:13">
      <c r="A193" s="268">
        <v>183</v>
      </c>
      <c r="B193" s="277" t="s">
        <v>385</v>
      </c>
      <c r="C193" s="278">
        <v>314.55</v>
      </c>
      <c r="D193" s="279">
        <v>314.61666666666667</v>
      </c>
      <c r="E193" s="279">
        <v>312.43333333333334</v>
      </c>
      <c r="F193" s="279">
        <v>310.31666666666666</v>
      </c>
      <c r="G193" s="279">
        <v>308.13333333333333</v>
      </c>
      <c r="H193" s="279">
        <v>316.73333333333335</v>
      </c>
      <c r="I193" s="279">
        <v>318.91666666666674</v>
      </c>
      <c r="J193" s="279">
        <v>321.03333333333336</v>
      </c>
      <c r="K193" s="277">
        <v>316.8</v>
      </c>
      <c r="L193" s="277">
        <v>312.5</v>
      </c>
      <c r="M193" s="277">
        <v>0.48082000000000003</v>
      </c>
    </row>
    <row r="194" spans="1:13">
      <c r="A194" s="268">
        <v>184</v>
      </c>
      <c r="B194" s="277" t="s">
        <v>386</v>
      </c>
      <c r="C194" s="278">
        <v>287.85000000000002</v>
      </c>
      <c r="D194" s="279">
        <v>289.55</v>
      </c>
      <c r="E194" s="279">
        <v>284.3</v>
      </c>
      <c r="F194" s="279">
        <v>280.75</v>
      </c>
      <c r="G194" s="279">
        <v>275.5</v>
      </c>
      <c r="H194" s="279">
        <v>293.10000000000002</v>
      </c>
      <c r="I194" s="279">
        <v>298.35000000000002</v>
      </c>
      <c r="J194" s="279">
        <v>301.90000000000003</v>
      </c>
      <c r="K194" s="277">
        <v>294.8</v>
      </c>
      <c r="L194" s="277">
        <v>286</v>
      </c>
      <c r="M194" s="277">
        <v>4.8598400000000002</v>
      </c>
    </row>
    <row r="195" spans="1:13">
      <c r="A195" s="268">
        <v>185</v>
      </c>
      <c r="B195" s="277" t="s">
        <v>391</v>
      </c>
      <c r="C195" s="278">
        <v>638.20000000000005</v>
      </c>
      <c r="D195" s="279">
        <v>638.15</v>
      </c>
      <c r="E195" s="279">
        <v>631.34999999999991</v>
      </c>
      <c r="F195" s="279">
        <v>624.49999999999989</v>
      </c>
      <c r="G195" s="279">
        <v>617.69999999999982</v>
      </c>
      <c r="H195" s="279">
        <v>645</v>
      </c>
      <c r="I195" s="279">
        <v>651.79999999999995</v>
      </c>
      <c r="J195" s="279">
        <v>658.65000000000009</v>
      </c>
      <c r="K195" s="277">
        <v>644.95000000000005</v>
      </c>
      <c r="L195" s="277">
        <v>631.29999999999995</v>
      </c>
      <c r="M195" s="277">
        <v>6.8390000000000006E-2</v>
      </c>
    </row>
    <row r="196" spans="1:13">
      <c r="A196" s="268">
        <v>186</v>
      </c>
      <c r="B196" s="277" t="s">
        <v>399</v>
      </c>
      <c r="C196" s="278">
        <v>717.55</v>
      </c>
      <c r="D196" s="279">
        <v>726.61666666666667</v>
      </c>
      <c r="E196" s="279">
        <v>706.93333333333339</v>
      </c>
      <c r="F196" s="279">
        <v>696.31666666666672</v>
      </c>
      <c r="G196" s="279">
        <v>676.63333333333344</v>
      </c>
      <c r="H196" s="279">
        <v>737.23333333333335</v>
      </c>
      <c r="I196" s="279">
        <v>756.91666666666652</v>
      </c>
      <c r="J196" s="279">
        <v>767.5333333333333</v>
      </c>
      <c r="K196" s="277">
        <v>746.3</v>
      </c>
      <c r="L196" s="277">
        <v>716</v>
      </c>
      <c r="M196" s="277">
        <v>5.2560799999999999</v>
      </c>
    </row>
    <row r="197" spans="1:13">
      <c r="A197" s="268">
        <v>187</v>
      </c>
      <c r="B197" s="277" t="s">
        <v>392</v>
      </c>
      <c r="C197" s="278">
        <v>29.8</v>
      </c>
      <c r="D197" s="279">
        <v>29.599999999999998</v>
      </c>
      <c r="E197" s="279">
        <v>29.199999999999996</v>
      </c>
      <c r="F197" s="279">
        <v>28.599999999999998</v>
      </c>
      <c r="G197" s="279">
        <v>28.199999999999996</v>
      </c>
      <c r="H197" s="279">
        <v>30.199999999999996</v>
      </c>
      <c r="I197" s="279">
        <v>30.599999999999994</v>
      </c>
      <c r="J197" s="279">
        <v>31.199999999999996</v>
      </c>
      <c r="K197" s="277">
        <v>30</v>
      </c>
      <c r="L197" s="277">
        <v>29</v>
      </c>
      <c r="M197" s="277">
        <v>2.2074699999999998</v>
      </c>
    </row>
    <row r="198" spans="1:13">
      <c r="A198" s="268">
        <v>188</v>
      </c>
      <c r="B198" s="277" t="s">
        <v>393</v>
      </c>
      <c r="C198" s="278">
        <v>827</v>
      </c>
      <c r="D198" s="279">
        <v>833.66666666666663</v>
      </c>
      <c r="E198" s="279">
        <v>810.33333333333326</v>
      </c>
      <c r="F198" s="279">
        <v>793.66666666666663</v>
      </c>
      <c r="G198" s="279">
        <v>770.33333333333326</v>
      </c>
      <c r="H198" s="279">
        <v>850.33333333333326</v>
      </c>
      <c r="I198" s="279">
        <v>873.66666666666652</v>
      </c>
      <c r="J198" s="279">
        <v>890.33333333333326</v>
      </c>
      <c r="K198" s="277">
        <v>857</v>
      </c>
      <c r="L198" s="277">
        <v>817</v>
      </c>
      <c r="M198" s="277">
        <v>0.74341000000000002</v>
      </c>
    </row>
    <row r="199" spans="1:13">
      <c r="A199" s="268">
        <v>189</v>
      </c>
      <c r="B199" s="277" t="s">
        <v>106</v>
      </c>
      <c r="C199" s="278">
        <v>709.15</v>
      </c>
      <c r="D199" s="279">
        <v>707.01666666666654</v>
      </c>
      <c r="E199" s="279">
        <v>701.48333333333312</v>
      </c>
      <c r="F199" s="279">
        <v>693.81666666666661</v>
      </c>
      <c r="G199" s="279">
        <v>688.28333333333319</v>
      </c>
      <c r="H199" s="279">
        <v>714.68333333333305</v>
      </c>
      <c r="I199" s="279">
        <v>720.21666666666658</v>
      </c>
      <c r="J199" s="279">
        <v>727.88333333333298</v>
      </c>
      <c r="K199" s="277">
        <v>712.55</v>
      </c>
      <c r="L199" s="277">
        <v>699.35</v>
      </c>
      <c r="M199" s="277">
        <v>9.7611799999999995</v>
      </c>
    </row>
    <row r="200" spans="1:13">
      <c r="A200" s="268">
        <v>190</v>
      </c>
      <c r="B200" s="277" t="s">
        <v>108</v>
      </c>
      <c r="C200" s="278">
        <v>879.65</v>
      </c>
      <c r="D200" s="279">
        <v>869.75</v>
      </c>
      <c r="E200" s="279">
        <v>853.5</v>
      </c>
      <c r="F200" s="279">
        <v>827.35</v>
      </c>
      <c r="G200" s="279">
        <v>811.1</v>
      </c>
      <c r="H200" s="279">
        <v>895.9</v>
      </c>
      <c r="I200" s="279">
        <v>912.15</v>
      </c>
      <c r="J200" s="279">
        <v>938.3</v>
      </c>
      <c r="K200" s="277">
        <v>886</v>
      </c>
      <c r="L200" s="277">
        <v>843.6</v>
      </c>
      <c r="M200" s="277">
        <v>215.64063999999999</v>
      </c>
    </row>
    <row r="201" spans="1:13">
      <c r="A201" s="268">
        <v>191</v>
      </c>
      <c r="B201" s="277" t="s">
        <v>109</v>
      </c>
      <c r="C201" s="278">
        <v>2015.3</v>
      </c>
      <c r="D201" s="279">
        <v>2020.3500000000001</v>
      </c>
      <c r="E201" s="279">
        <v>1999.0000000000002</v>
      </c>
      <c r="F201" s="279">
        <v>1982.7</v>
      </c>
      <c r="G201" s="279">
        <v>1961.3500000000001</v>
      </c>
      <c r="H201" s="279">
        <v>2036.6500000000003</v>
      </c>
      <c r="I201" s="279">
        <v>2058</v>
      </c>
      <c r="J201" s="279">
        <v>2074.3000000000002</v>
      </c>
      <c r="K201" s="277">
        <v>2041.7</v>
      </c>
      <c r="L201" s="277">
        <v>2004.05</v>
      </c>
      <c r="M201" s="277">
        <v>47.330649999999999</v>
      </c>
    </row>
    <row r="202" spans="1:13">
      <c r="A202" s="268">
        <v>192</v>
      </c>
      <c r="B202" s="277" t="s">
        <v>252</v>
      </c>
      <c r="C202" s="278">
        <v>2347.5500000000002</v>
      </c>
      <c r="D202" s="279">
        <v>2336.85</v>
      </c>
      <c r="E202" s="279">
        <v>2319.6999999999998</v>
      </c>
      <c r="F202" s="279">
        <v>2291.85</v>
      </c>
      <c r="G202" s="279">
        <v>2274.6999999999998</v>
      </c>
      <c r="H202" s="279">
        <v>2364.6999999999998</v>
      </c>
      <c r="I202" s="279">
        <v>2381.8500000000004</v>
      </c>
      <c r="J202" s="279">
        <v>2409.6999999999998</v>
      </c>
      <c r="K202" s="277">
        <v>2354</v>
      </c>
      <c r="L202" s="277">
        <v>2309</v>
      </c>
      <c r="M202" s="277">
        <v>1.5274300000000001</v>
      </c>
    </row>
    <row r="203" spans="1:13">
      <c r="A203" s="268">
        <v>193</v>
      </c>
      <c r="B203" s="277" t="s">
        <v>110</v>
      </c>
      <c r="C203" s="278">
        <v>1223.95</v>
      </c>
      <c r="D203" s="279">
        <v>1219.0833333333335</v>
      </c>
      <c r="E203" s="279">
        <v>1210.7666666666669</v>
      </c>
      <c r="F203" s="279">
        <v>1197.5833333333335</v>
      </c>
      <c r="G203" s="279">
        <v>1189.2666666666669</v>
      </c>
      <c r="H203" s="279">
        <v>1232.2666666666669</v>
      </c>
      <c r="I203" s="279">
        <v>1240.5833333333335</v>
      </c>
      <c r="J203" s="279">
        <v>1253.7666666666669</v>
      </c>
      <c r="K203" s="277">
        <v>1227.4000000000001</v>
      </c>
      <c r="L203" s="277">
        <v>1205.9000000000001</v>
      </c>
      <c r="M203" s="277">
        <v>137.05994000000001</v>
      </c>
    </row>
    <row r="204" spans="1:13">
      <c r="A204" s="268">
        <v>194</v>
      </c>
      <c r="B204" s="277" t="s">
        <v>253</v>
      </c>
      <c r="C204" s="278">
        <v>571</v>
      </c>
      <c r="D204" s="279">
        <v>573</v>
      </c>
      <c r="E204" s="279">
        <v>565</v>
      </c>
      <c r="F204" s="279">
        <v>559</v>
      </c>
      <c r="G204" s="279">
        <v>551</v>
      </c>
      <c r="H204" s="279">
        <v>579</v>
      </c>
      <c r="I204" s="279">
        <v>587</v>
      </c>
      <c r="J204" s="279">
        <v>593</v>
      </c>
      <c r="K204" s="277">
        <v>581</v>
      </c>
      <c r="L204" s="277">
        <v>567</v>
      </c>
      <c r="M204" s="277">
        <v>64.968530000000001</v>
      </c>
    </row>
    <row r="205" spans="1:13">
      <c r="A205" s="268">
        <v>195</v>
      </c>
      <c r="B205" s="277" t="s">
        <v>251</v>
      </c>
      <c r="C205" s="278">
        <v>709.45</v>
      </c>
      <c r="D205" s="279">
        <v>711.83333333333337</v>
      </c>
      <c r="E205" s="279">
        <v>701.61666666666679</v>
      </c>
      <c r="F205" s="279">
        <v>693.78333333333342</v>
      </c>
      <c r="G205" s="279">
        <v>683.56666666666683</v>
      </c>
      <c r="H205" s="279">
        <v>719.66666666666674</v>
      </c>
      <c r="I205" s="279">
        <v>729.88333333333321</v>
      </c>
      <c r="J205" s="279">
        <v>737.7166666666667</v>
      </c>
      <c r="K205" s="277">
        <v>722.05</v>
      </c>
      <c r="L205" s="277">
        <v>704</v>
      </c>
      <c r="M205" s="277">
        <v>1.98916</v>
      </c>
    </row>
    <row r="206" spans="1:13">
      <c r="A206" s="268">
        <v>196</v>
      </c>
      <c r="B206" s="277" t="s">
        <v>394</v>
      </c>
      <c r="C206" s="278">
        <v>187.75</v>
      </c>
      <c r="D206" s="279">
        <v>189.11666666666667</v>
      </c>
      <c r="E206" s="279">
        <v>185.73333333333335</v>
      </c>
      <c r="F206" s="279">
        <v>183.71666666666667</v>
      </c>
      <c r="G206" s="279">
        <v>180.33333333333334</v>
      </c>
      <c r="H206" s="279">
        <v>191.13333333333335</v>
      </c>
      <c r="I206" s="279">
        <v>194.51666666666668</v>
      </c>
      <c r="J206" s="279">
        <v>196.53333333333336</v>
      </c>
      <c r="K206" s="277">
        <v>192.5</v>
      </c>
      <c r="L206" s="277">
        <v>187.1</v>
      </c>
      <c r="M206" s="277">
        <v>7.0922299999999998</v>
      </c>
    </row>
    <row r="207" spans="1:13">
      <c r="A207" s="268">
        <v>197</v>
      </c>
      <c r="B207" s="277" t="s">
        <v>395</v>
      </c>
      <c r="C207" s="278">
        <v>302.35000000000002</v>
      </c>
      <c r="D207" s="279">
        <v>302.56666666666666</v>
      </c>
      <c r="E207" s="279">
        <v>299.63333333333333</v>
      </c>
      <c r="F207" s="279">
        <v>296.91666666666669</v>
      </c>
      <c r="G207" s="279">
        <v>293.98333333333335</v>
      </c>
      <c r="H207" s="279">
        <v>305.2833333333333</v>
      </c>
      <c r="I207" s="279">
        <v>308.21666666666658</v>
      </c>
      <c r="J207" s="279">
        <v>310.93333333333328</v>
      </c>
      <c r="K207" s="277">
        <v>305.5</v>
      </c>
      <c r="L207" s="277">
        <v>299.85000000000002</v>
      </c>
      <c r="M207" s="277">
        <v>0.19661000000000001</v>
      </c>
    </row>
    <row r="208" spans="1:13">
      <c r="A208" s="268">
        <v>198</v>
      </c>
      <c r="B208" s="277" t="s">
        <v>111</v>
      </c>
      <c r="C208" s="278">
        <v>3237.6</v>
      </c>
      <c r="D208" s="279">
        <v>3253.5166666666664</v>
      </c>
      <c r="E208" s="279">
        <v>3214.5333333333328</v>
      </c>
      <c r="F208" s="279">
        <v>3191.4666666666662</v>
      </c>
      <c r="G208" s="279">
        <v>3152.4833333333327</v>
      </c>
      <c r="H208" s="279">
        <v>3276.583333333333</v>
      </c>
      <c r="I208" s="279">
        <v>3315.5666666666666</v>
      </c>
      <c r="J208" s="279">
        <v>3338.6333333333332</v>
      </c>
      <c r="K208" s="277">
        <v>3292.5</v>
      </c>
      <c r="L208" s="277">
        <v>3230.45</v>
      </c>
      <c r="M208" s="277">
        <v>11.981260000000001</v>
      </c>
    </row>
    <row r="209" spans="1:13">
      <c r="A209" s="268">
        <v>199</v>
      </c>
      <c r="B209" s="277" t="s">
        <v>112</v>
      </c>
      <c r="C209" s="278">
        <v>468.65</v>
      </c>
      <c r="D209" s="279">
        <v>468.5333333333333</v>
      </c>
      <c r="E209" s="279">
        <v>467.61666666666662</v>
      </c>
      <c r="F209" s="279">
        <v>466.58333333333331</v>
      </c>
      <c r="G209" s="279">
        <v>465.66666666666663</v>
      </c>
      <c r="H209" s="279">
        <v>469.56666666666661</v>
      </c>
      <c r="I209" s="279">
        <v>470.48333333333335</v>
      </c>
      <c r="J209" s="279">
        <v>471.51666666666659</v>
      </c>
      <c r="K209" s="277">
        <v>469.45</v>
      </c>
      <c r="L209" s="277">
        <v>467.5</v>
      </c>
      <c r="M209" s="277">
        <v>2.5314899999999998</v>
      </c>
    </row>
    <row r="210" spans="1:13">
      <c r="A210" s="268">
        <v>200</v>
      </c>
      <c r="B210" s="277" t="s">
        <v>396</v>
      </c>
      <c r="C210" s="278">
        <v>16.7</v>
      </c>
      <c r="D210" s="279">
        <v>16.850000000000001</v>
      </c>
      <c r="E210" s="279">
        <v>16.450000000000003</v>
      </c>
      <c r="F210" s="279">
        <v>16.200000000000003</v>
      </c>
      <c r="G210" s="279">
        <v>15.800000000000004</v>
      </c>
      <c r="H210" s="279">
        <v>17.100000000000001</v>
      </c>
      <c r="I210" s="279">
        <v>17.5</v>
      </c>
      <c r="J210" s="279">
        <v>17.75</v>
      </c>
      <c r="K210" s="277">
        <v>17.25</v>
      </c>
      <c r="L210" s="277">
        <v>16.600000000000001</v>
      </c>
      <c r="M210" s="277">
        <v>34.617550000000001</v>
      </c>
    </row>
    <row r="211" spans="1:13">
      <c r="A211" s="268">
        <v>201</v>
      </c>
      <c r="B211" s="277" t="s">
        <v>398</v>
      </c>
      <c r="C211" s="278">
        <v>125.6</v>
      </c>
      <c r="D211" s="279">
        <v>123.5</v>
      </c>
      <c r="E211" s="279">
        <v>119.85</v>
      </c>
      <c r="F211" s="279">
        <v>114.1</v>
      </c>
      <c r="G211" s="279">
        <v>110.44999999999999</v>
      </c>
      <c r="H211" s="279">
        <v>129.25</v>
      </c>
      <c r="I211" s="279">
        <v>132.9</v>
      </c>
      <c r="J211" s="279">
        <v>138.65</v>
      </c>
      <c r="K211" s="277">
        <v>127.15</v>
      </c>
      <c r="L211" s="277">
        <v>117.75</v>
      </c>
      <c r="M211" s="277">
        <v>4.8353700000000002</v>
      </c>
    </row>
    <row r="212" spans="1:13">
      <c r="A212" s="268">
        <v>202</v>
      </c>
      <c r="B212" s="277" t="s">
        <v>114</v>
      </c>
      <c r="C212" s="278">
        <v>180.8</v>
      </c>
      <c r="D212" s="279">
        <v>181.08333333333334</v>
      </c>
      <c r="E212" s="279">
        <v>179.01666666666668</v>
      </c>
      <c r="F212" s="279">
        <v>177.23333333333335</v>
      </c>
      <c r="G212" s="279">
        <v>175.16666666666669</v>
      </c>
      <c r="H212" s="279">
        <v>182.86666666666667</v>
      </c>
      <c r="I212" s="279">
        <v>184.93333333333334</v>
      </c>
      <c r="J212" s="279">
        <v>186.71666666666667</v>
      </c>
      <c r="K212" s="277">
        <v>183.15</v>
      </c>
      <c r="L212" s="277">
        <v>179.3</v>
      </c>
      <c r="M212" s="277">
        <v>104.29257</v>
      </c>
    </row>
    <row r="213" spans="1:13">
      <c r="A213" s="268">
        <v>203</v>
      </c>
      <c r="B213" s="277" t="s">
        <v>400</v>
      </c>
      <c r="C213" s="278">
        <v>36.450000000000003</v>
      </c>
      <c r="D213" s="279">
        <v>35.783333333333331</v>
      </c>
      <c r="E213" s="279">
        <v>34.316666666666663</v>
      </c>
      <c r="F213" s="279">
        <v>32.18333333333333</v>
      </c>
      <c r="G213" s="279">
        <v>30.716666666666661</v>
      </c>
      <c r="H213" s="279">
        <v>37.916666666666664</v>
      </c>
      <c r="I213" s="279">
        <v>39.383333333333333</v>
      </c>
      <c r="J213" s="279">
        <v>41.516666666666666</v>
      </c>
      <c r="K213" s="277">
        <v>37.25</v>
      </c>
      <c r="L213" s="277">
        <v>33.65</v>
      </c>
      <c r="M213" s="277">
        <v>64.131550000000004</v>
      </c>
    </row>
    <row r="214" spans="1:13">
      <c r="A214" s="268">
        <v>204</v>
      </c>
      <c r="B214" s="277" t="s">
        <v>115</v>
      </c>
      <c r="C214" s="278">
        <v>172.35</v>
      </c>
      <c r="D214" s="279">
        <v>173.53333333333333</v>
      </c>
      <c r="E214" s="279">
        <v>170.41666666666666</v>
      </c>
      <c r="F214" s="279">
        <v>168.48333333333332</v>
      </c>
      <c r="G214" s="279">
        <v>165.36666666666665</v>
      </c>
      <c r="H214" s="279">
        <v>175.46666666666667</v>
      </c>
      <c r="I214" s="279">
        <v>178.58333333333334</v>
      </c>
      <c r="J214" s="279">
        <v>180.51666666666668</v>
      </c>
      <c r="K214" s="277">
        <v>176.65</v>
      </c>
      <c r="L214" s="277">
        <v>171.6</v>
      </c>
      <c r="M214" s="277">
        <v>44.399740000000001</v>
      </c>
    </row>
    <row r="215" spans="1:13">
      <c r="A215" s="268">
        <v>205</v>
      </c>
      <c r="B215" s="277" t="s">
        <v>116</v>
      </c>
      <c r="C215" s="278">
        <v>2173.1</v>
      </c>
      <c r="D215" s="279">
        <v>2171.3833333333337</v>
      </c>
      <c r="E215" s="279">
        <v>2134.2666666666673</v>
      </c>
      <c r="F215" s="279">
        <v>2095.4333333333338</v>
      </c>
      <c r="G215" s="279">
        <v>2058.3166666666675</v>
      </c>
      <c r="H215" s="279">
        <v>2210.2166666666672</v>
      </c>
      <c r="I215" s="279">
        <v>2247.333333333333</v>
      </c>
      <c r="J215" s="279">
        <v>2286.166666666667</v>
      </c>
      <c r="K215" s="277">
        <v>2208.5</v>
      </c>
      <c r="L215" s="277">
        <v>2132.5500000000002</v>
      </c>
      <c r="M215" s="277">
        <v>58.55301</v>
      </c>
    </row>
    <row r="216" spans="1:13">
      <c r="A216" s="268">
        <v>206</v>
      </c>
      <c r="B216" s="277" t="s">
        <v>254</v>
      </c>
      <c r="C216" s="278">
        <v>222.85</v>
      </c>
      <c r="D216" s="279">
        <v>221.68333333333331</v>
      </c>
      <c r="E216" s="279">
        <v>218.56666666666661</v>
      </c>
      <c r="F216" s="279">
        <v>214.2833333333333</v>
      </c>
      <c r="G216" s="279">
        <v>211.1666666666666</v>
      </c>
      <c r="H216" s="279">
        <v>225.96666666666661</v>
      </c>
      <c r="I216" s="279">
        <v>229.08333333333334</v>
      </c>
      <c r="J216" s="279">
        <v>233.36666666666662</v>
      </c>
      <c r="K216" s="277">
        <v>224.8</v>
      </c>
      <c r="L216" s="277">
        <v>217.4</v>
      </c>
      <c r="M216" s="277">
        <v>24.943809999999999</v>
      </c>
    </row>
    <row r="217" spans="1:13">
      <c r="A217" s="268">
        <v>207</v>
      </c>
      <c r="B217" s="277" t="s">
        <v>401</v>
      </c>
      <c r="C217" s="278">
        <v>29667.200000000001</v>
      </c>
      <c r="D217" s="279">
        <v>29905.733333333334</v>
      </c>
      <c r="E217" s="279">
        <v>29361.466666666667</v>
      </c>
      <c r="F217" s="279">
        <v>29055.733333333334</v>
      </c>
      <c r="G217" s="279">
        <v>28511.466666666667</v>
      </c>
      <c r="H217" s="279">
        <v>30211.466666666667</v>
      </c>
      <c r="I217" s="279">
        <v>30755.733333333337</v>
      </c>
      <c r="J217" s="279">
        <v>31061.466666666667</v>
      </c>
      <c r="K217" s="277">
        <v>30450</v>
      </c>
      <c r="L217" s="277">
        <v>29600</v>
      </c>
      <c r="M217" s="277">
        <v>3.2399999999999998E-2</v>
      </c>
    </row>
    <row r="218" spans="1:13">
      <c r="A218" s="268">
        <v>208</v>
      </c>
      <c r="B218" s="277" t="s">
        <v>397</v>
      </c>
      <c r="C218" s="278">
        <v>49.5</v>
      </c>
      <c r="D218" s="279">
        <v>49.65</v>
      </c>
      <c r="E218" s="279">
        <v>49</v>
      </c>
      <c r="F218" s="279">
        <v>48.5</v>
      </c>
      <c r="G218" s="279">
        <v>47.85</v>
      </c>
      <c r="H218" s="279">
        <v>50.15</v>
      </c>
      <c r="I218" s="279">
        <v>50.79999999999999</v>
      </c>
      <c r="J218" s="279">
        <v>51.3</v>
      </c>
      <c r="K218" s="277">
        <v>50.3</v>
      </c>
      <c r="L218" s="277">
        <v>49.15</v>
      </c>
      <c r="M218" s="277">
        <v>3.9812099999999999</v>
      </c>
    </row>
    <row r="219" spans="1:13">
      <c r="A219" s="268">
        <v>209</v>
      </c>
      <c r="B219" s="277" t="s">
        <v>255</v>
      </c>
      <c r="C219" s="278">
        <v>31.25</v>
      </c>
      <c r="D219" s="279">
        <v>31.400000000000002</v>
      </c>
      <c r="E219" s="279">
        <v>31.050000000000004</v>
      </c>
      <c r="F219" s="279">
        <v>30.85</v>
      </c>
      <c r="G219" s="279">
        <v>30.500000000000004</v>
      </c>
      <c r="H219" s="279">
        <v>31.600000000000005</v>
      </c>
      <c r="I219" s="279">
        <v>31.950000000000006</v>
      </c>
      <c r="J219" s="279">
        <v>32.150000000000006</v>
      </c>
      <c r="K219" s="277">
        <v>31.75</v>
      </c>
      <c r="L219" s="277">
        <v>31.2</v>
      </c>
      <c r="M219" s="277">
        <v>3.83839</v>
      </c>
    </row>
    <row r="220" spans="1:13">
      <c r="A220" s="268">
        <v>210</v>
      </c>
      <c r="B220" s="277" t="s">
        <v>415</v>
      </c>
      <c r="C220" s="278">
        <v>47.85</v>
      </c>
      <c r="D220" s="279">
        <v>47.716666666666669</v>
      </c>
      <c r="E220" s="279">
        <v>47.033333333333339</v>
      </c>
      <c r="F220" s="279">
        <v>46.216666666666669</v>
      </c>
      <c r="G220" s="279">
        <v>45.533333333333339</v>
      </c>
      <c r="H220" s="279">
        <v>48.533333333333339</v>
      </c>
      <c r="I220" s="279">
        <v>49.216666666666676</v>
      </c>
      <c r="J220" s="279">
        <v>50.033333333333339</v>
      </c>
      <c r="K220" s="277">
        <v>48.4</v>
      </c>
      <c r="L220" s="277">
        <v>46.9</v>
      </c>
      <c r="M220" s="277">
        <v>14.26721</v>
      </c>
    </row>
    <row r="221" spans="1:13">
      <c r="A221" s="268">
        <v>211</v>
      </c>
      <c r="B221" s="277" t="s">
        <v>117</v>
      </c>
      <c r="C221" s="278">
        <v>152.5</v>
      </c>
      <c r="D221" s="279">
        <v>152.79999999999998</v>
      </c>
      <c r="E221" s="279">
        <v>151.19999999999996</v>
      </c>
      <c r="F221" s="279">
        <v>149.89999999999998</v>
      </c>
      <c r="G221" s="279">
        <v>148.29999999999995</v>
      </c>
      <c r="H221" s="279">
        <v>154.09999999999997</v>
      </c>
      <c r="I221" s="279">
        <v>155.69999999999999</v>
      </c>
      <c r="J221" s="279">
        <v>156.99999999999997</v>
      </c>
      <c r="K221" s="277">
        <v>154.4</v>
      </c>
      <c r="L221" s="277">
        <v>151.5</v>
      </c>
      <c r="M221" s="277">
        <v>44.556629999999998</v>
      </c>
    </row>
    <row r="222" spans="1:13">
      <c r="A222" s="268">
        <v>212</v>
      </c>
      <c r="B222" s="277" t="s">
        <v>258</v>
      </c>
      <c r="C222" s="278">
        <v>224.75</v>
      </c>
      <c r="D222" s="279">
        <v>225.23333333333335</v>
      </c>
      <c r="E222" s="279">
        <v>222.51666666666671</v>
      </c>
      <c r="F222" s="279">
        <v>220.28333333333336</v>
      </c>
      <c r="G222" s="279">
        <v>217.56666666666672</v>
      </c>
      <c r="H222" s="279">
        <v>227.4666666666667</v>
      </c>
      <c r="I222" s="279">
        <v>230.18333333333334</v>
      </c>
      <c r="J222" s="279">
        <v>232.41666666666669</v>
      </c>
      <c r="K222" s="277">
        <v>227.95</v>
      </c>
      <c r="L222" s="277">
        <v>223</v>
      </c>
      <c r="M222" s="277">
        <v>3.9402499999999998</v>
      </c>
    </row>
    <row r="223" spans="1:13">
      <c r="A223" s="268">
        <v>213</v>
      </c>
      <c r="B223" s="277" t="s">
        <v>118</v>
      </c>
      <c r="C223" s="278">
        <v>414.6</v>
      </c>
      <c r="D223" s="279">
        <v>414.16666666666669</v>
      </c>
      <c r="E223" s="279">
        <v>411.43333333333339</v>
      </c>
      <c r="F223" s="279">
        <v>408.26666666666671</v>
      </c>
      <c r="G223" s="279">
        <v>405.53333333333342</v>
      </c>
      <c r="H223" s="279">
        <v>417.33333333333337</v>
      </c>
      <c r="I223" s="279">
        <v>420.06666666666661</v>
      </c>
      <c r="J223" s="279">
        <v>423.23333333333335</v>
      </c>
      <c r="K223" s="277">
        <v>416.9</v>
      </c>
      <c r="L223" s="277">
        <v>411</v>
      </c>
      <c r="M223" s="277">
        <v>261.59021000000001</v>
      </c>
    </row>
    <row r="224" spans="1:13">
      <c r="A224" s="268">
        <v>214</v>
      </c>
      <c r="B224" s="277" t="s">
        <v>256</v>
      </c>
      <c r="C224" s="278">
        <v>1245.8</v>
      </c>
      <c r="D224" s="279">
        <v>1246.7666666666667</v>
      </c>
      <c r="E224" s="279">
        <v>1233.0333333333333</v>
      </c>
      <c r="F224" s="279">
        <v>1220.2666666666667</v>
      </c>
      <c r="G224" s="279">
        <v>1206.5333333333333</v>
      </c>
      <c r="H224" s="279">
        <v>1259.5333333333333</v>
      </c>
      <c r="I224" s="279">
        <v>1273.2666666666664</v>
      </c>
      <c r="J224" s="279">
        <v>1286.0333333333333</v>
      </c>
      <c r="K224" s="277">
        <v>1260.5</v>
      </c>
      <c r="L224" s="277">
        <v>1234</v>
      </c>
      <c r="M224" s="277">
        <v>2.6884600000000001</v>
      </c>
    </row>
    <row r="225" spans="1:13">
      <c r="A225" s="268">
        <v>215</v>
      </c>
      <c r="B225" s="277" t="s">
        <v>119</v>
      </c>
      <c r="C225" s="278">
        <v>421.55</v>
      </c>
      <c r="D225" s="279">
        <v>422.06666666666666</v>
      </c>
      <c r="E225" s="279">
        <v>418.0333333333333</v>
      </c>
      <c r="F225" s="279">
        <v>414.51666666666665</v>
      </c>
      <c r="G225" s="279">
        <v>410.48333333333329</v>
      </c>
      <c r="H225" s="279">
        <v>425.58333333333331</v>
      </c>
      <c r="I225" s="279">
        <v>429.61666666666673</v>
      </c>
      <c r="J225" s="279">
        <v>433.13333333333333</v>
      </c>
      <c r="K225" s="277">
        <v>426.1</v>
      </c>
      <c r="L225" s="277">
        <v>418.55</v>
      </c>
      <c r="M225" s="277">
        <v>7.2981199999999999</v>
      </c>
    </row>
    <row r="226" spans="1:13">
      <c r="A226" s="268">
        <v>216</v>
      </c>
      <c r="B226" s="277" t="s">
        <v>403</v>
      </c>
      <c r="C226" s="278">
        <v>2768.85</v>
      </c>
      <c r="D226" s="279">
        <v>2755.3166666666671</v>
      </c>
      <c r="E226" s="279">
        <v>2713.6333333333341</v>
      </c>
      <c r="F226" s="279">
        <v>2658.416666666667</v>
      </c>
      <c r="G226" s="279">
        <v>2616.733333333334</v>
      </c>
      <c r="H226" s="279">
        <v>2810.5333333333342</v>
      </c>
      <c r="I226" s="279">
        <v>2852.2166666666676</v>
      </c>
      <c r="J226" s="279">
        <v>2907.4333333333343</v>
      </c>
      <c r="K226" s="277">
        <v>2797</v>
      </c>
      <c r="L226" s="277">
        <v>2700.1</v>
      </c>
      <c r="M226" s="277">
        <v>8.09E-3</v>
      </c>
    </row>
    <row r="227" spans="1:13">
      <c r="A227" s="268">
        <v>217</v>
      </c>
      <c r="B227" s="277" t="s">
        <v>257</v>
      </c>
      <c r="C227" s="278">
        <v>37.6</v>
      </c>
      <c r="D227" s="279">
        <v>37.75</v>
      </c>
      <c r="E227" s="279">
        <v>37.35</v>
      </c>
      <c r="F227" s="279">
        <v>37.1</v>
      </c>
      <c r="G227" s="279">
        <v>36.700000000000003</v>
      </c>
      <c r="H227" s="279">
        <v>38</v>
      </c>
      <c r="I227" s="279">
        <v>38.400000000000006</v>
      </c>
      <c r="J227" s="279">
        <v>38.65</v>
      </c>
      <c r="K227" s="277">
        <v>38.15</v>
      </c>
      <c r="L227" s="277">
        <v>37.5</v>
      </c>
      <c r="M227" s="277">
        <v>10.096970000000001</v>
      </c>
    </row>
    <row r="228" spans="1:13">
      <c r="A228" s="268">
        <v>218</v>
      </c>
      <c r="B228" s="277" t="s">
        <v>120</v>
      </c>
      <c r="C228" s="278">
        <v>8.6999999999999993</v>
      </c>
      <c r="D228" s="279">
        <v>8.4833333333333325</v>
      </c>
      <c r="E228" s="279">
        <v>7.966666666666665</v>
      </c>
      <c r="F228" s="279">
        <v>7.2333333333333325</v>
      </c>
      <c r="G228" s="279">
        <v>6.716666666666665</v>
      </c>
      <c r="H228" s="279">
        <v>9.216666666666665</v>
      </c>
      <c r="I228" s="279">
        <v>9.7333333333333343</v>
      </c>
      <c r="J228" s="279">
        <v>10.466666666666665</v>
      </c>
      <c r="K228" s="277">
        <v>9</v>
      </c>
      <c r="L228" s="277">
        <v>7.75</v>
      </c>
      <c r="M228" s="277">
        <v>3758.77549</v>
      </c>
    </row>
    <row r="229" spans="1:13">
      <c r="A229" s="268">
        <v>219</v>
      </c>
      <c r="B229" s="277" t="s">
        <v>404</v>
      </c>
      <c r="C229" s="278">
        <v>29.8</v>
      </c>
      <c r="D229" s="279">
        <v>29.733333333333331</v>
      </c>
      <c r="E229" s="279">
        <v>29.216666666666661</v>
      </c>
      <c r="F229" s="279">
        <v>28.633333333333329</v>
      </c>
      <c r="G229" s="279">
        <v>28.11666666666666</v>
      </c>
      <c r="H229" s="279">
        <v>30.316666666666663</v>
      </c>
      <c r="I229" s="279">
        <v>30.833333333333336</v>
      </c>
      <c r="J229" s="279">
        <v>31.416666666666664</v>
      </c>
      <c r="K229" s="277">
        <v>30.25</v>
      </c>
      <c r="L229" s="277">
        <v>29.15</v>
      </c>
      <c r="M229" s="277">
        <v>14.60408</v>
      </c>
    </row>
    <row r="230" spans="1:13">
      <c r="A230" s="268">
        <v>220</v>
      </c>
      <c r="B230" s="277" t="s">
        <v>121</v>
      </c>
      <c r="C230" s="278">
        <v>31.6</v>
      </c>
      <c r="D230" s="279">
        <v>31.516666666666666</v>
      </c>
      <c r="E230" s="279">
        <v>31.283333333333331</v>
      </c>
      <c r="F230" s="279">
        <v>30.966666666666665</v>
      </c>
      <c r="G230" s="279">
        <v>30.733333333333331</v>
      </c>
      <c r="H230" s="279">
        <v>31.833333333333332</v>
      </c>
      <c r="I230" s="279">
        <v>32.066666666666663</v>
      </c>
      <c r="J230" s="279">
        <v>32.383333333333333</v>
      </c>
      <c r="K230" s="277">
        <v>31.75</v>
      </c>
      <c r="L230" s="277">
        <v>31.2</v>
      </c>
      <c r="M230" s="277">
        <v>168.24476999999999</v>
      </c>
    </row>
    <row r="231" spans="1:13">
      <c r="A231" s="268">
        <v>221</v>
      </c>
      <c r="B231" s="277" t="s">
        <v>416</v>
      </c>
      <c r="C231" s="278">
        <v>198.8</v>
      </c>
      <c r="D231" s="279">
        <v>199.23333333333335</v>
      </c>
      <c r="E231" s="279">
        <v>196.1166666666667</v>
      </c>
      <c r="F231" s="279">
        <v>193.43333333333337</v>
      </c>
      <c r="G231" s="279">
        <v>190.31666666666672</v>
      </c>
      <c r="H231" s="279">
        <v>201.91666666666669</v>
      </c>
      <c r="I231" s="279">
        <v>205.03333333333336</v>
      </c>
      <c r="J231" s="279">
        <v>207.71666666666667</v>
      </c>
      <c r="K231" s="277">
        <v>202.35</v>
      </c>
      <c r="L231" s="277">
        <v>196.55</v>
      </c>
      <c r="M231" s="277">
        <v>6.0758400000000004</v>
      </c>
    </row>
    <row r="232" spans="1:13">
      <c r="A232" s="268">
        <v>222</v>
      </c>
      <c r="B232" s="277" t="s">
        <v>405</v>
      </c>
      <c r="C232" s="278">
        <v>727.3</v>
      </c>
      <c r="D232" s="279">
        <v>727.58333333333337</v>
      </c>
      <c r="E232" s="279">
        <v>712.16666666666674</v>
      </c>
      <c r="F232" s="279">
        <v>697.03333333333342</v>
      </c>
      <c r="G232" s="279">
        <v>681.61666666666679</v>
      </c>
      <c r="H232" s="279">
        <v>742.7166666666667</v>
      </c>
      <c r="I232" s="279">
        <v>758.13333333333344</v>
      </c>
      <c r="J232" s="279">
        <v>773.26666666666665</v>
      </c>
      <c r="K232" s="277">
        <v>743</v>
      </c>
      <c r="L232" s="277">
        <v>712.45</v>
      </c>
      <c r="M232" s="277">
        <v>1.1932</v>
      </c>
    </row>
    <row r="233" spans="1:13">
      <c r="A233" s="268">
        <v>223</v>
      </c>
      <c r="B233" s="277" t="s">
        <v>406</v>
      </c>
      <c r="C233" s="278">
        <v>5.75</v>
      </c>
      <c r="D233" s="279">
        <v>5.7833333333333341</v>
      </c>
      <c r="E233" s="279">
        <v>5.7166666666666686</v>
      </c>
      <c r="F233" s="279">
        <v>5.6833333333333345</v>
      </c>
      <c r="G233" s="279">
        <v>5.6166666666666689</v>
      </c>
      <c r="H233" s="279">
        <v>5.8166666666666682</v>
      </c>
      <c r="I233" s="279">
        <v>5.8833333333333329</v>
      </c>
      <c r="J233" s="279">
        <v>5.9166666666666679</v>
      </c>
      <c r="K233" s="277">
        <v>5.85</v>
      </c>
      <c r="L233" s="277">
        <v>5.75</v>
      </c>
      <c r="M233" s="277">
        <v>6.9561000000000002</v>
      </c>
    </row>
    <row r="234" spans="1:13">
      <c r="A234" s="268">
        <v>224</v>
      </c>
      <c r="B234" s="277" t="s">
        <v>122</v>
      </c>
      <c r="C234" s="278">
        <v>376.5</v>
      </c>
      <c r="D234" s="279">
        <v>376.84999999999997</v>
      </c>
      <c r="E234" s="279">
        <v>373.34999999999991</v>
      </c>
      <c r="F234" s="279">
        <v>370.19999999999993</v>
      </c>
      <c r="G234" s="279">
        <v>366.69999999999987</v>
      </c>
      <c r="H234" s="279">
        <v>379.99999999999994</v>
      </c>
      <c r="I234" s="279">
        <v>383.50000000000006</v>
      </c>
      <c r="J234" s="279">
        <v>386.65</v>
      </c>
      <c r="K234" s="277">
        <v>380.35</v>
      </c>
      <c r="L234" s="277">
        <v>373.7</v>
      </c>
      <c r="M234" s="277">
        <v>18.081810000000001</v>
      </c>
    </row>
    <row r="235" spans="1:13">
      <c r="A235" s="268">
        <v>225</v>
      </c>
      <c r="B235" s="277" t="s">
        <v>407</v>
      </c>
      <c r="C235" s="278">
        <v>79.150000000000006</v>
      </c>
      <c r="D235" s="279">
        <v>78.816666666666663</v>
      </c>
      <c r="E235" s="279">
        <v>77.833333333333329</v>
      </c>
      <c r="F235" s="279">
        <v>76.516666666666666</v>
      </c>
      <c r="G235" s="279">
        <v>75.533333333333331</v>
      </c>
      <c r="H235" s="279">
        <v>80.133333333333326</v>
      </c>
      <c r="I235" s="279">
        <v>81.116666666666674</v>
      </c>
      <c r="J235" s="279">
        <v>82.433333333333323</v>
      </c>
      <c r="K235" s="277">
        <v>79.8</v>
      </c>
      <c r="L235" s="277">
        <v>77.5</v>
      </c>
      <c r="M235" s="277">
        <v>2.94713</v>
      </c>
    </row>
    <row r="236" spans="1:13">
      <c r="A236" s="268">
        <v>226</v>
      </c>
      <c r="B236" s="277" t="s">
        <v>1603</v>
      </c>
      <c r="C236" s="278">
        <v>917</v>
      </c>
      <c r="D236" s="279">
        <v>923.19999999999993</v>
      </c>
      <c r="E236" s="279">
        <v>908.39999999999986</v>
      </c>
      <c r="F236" s="279">
        <v>899.8</v>
      </c>
      <c r="G236" s="279">
        <v>884.99999999999989</v>
      </c>
      <c r="H236" s="279">
        <v>931.79999999999984</v>
      </c>
      <c r="I236" s="279">
        <v>946.5999999999998</v>
      </c>
      <c r="J236" s="279">
        <v>955.19999999999982</v>
      </c>
      <c r="K236" s="277">
        <v>938</v>
      </c>
      <c r="L236" s="277">
        <v>914.6</v>
      </c>
      <c r="M236" s="277">
        <v>4.2220000000000001E-2</v>
      </c>
    </row>
    <row r="237" spans="1:13">
      <c r="A237" s="268">
        <v>227</v>
      </c>
      <c r="B237" s="277" t="s">
        <v>260</v>
      </c>
      <c r="C237" s="278">
        <v>98.15</v>
      </c>
      <c r="D237" s="279">
        <v>97.850000000000009</v>
      </c>
      <c r="E237" s="279">
        <v>96.050000000000011</v>
      </c>
      <c r="F237" s="279">
        <v>93.95</v>
      </c>
      <c r="G237" s="279">
        <v>92.15</v>
      </c>
      <c r="H237" s="279">
        <v>99.950000000000017</v>
      </c>
      <c r="I237" s="279">
        <v>101.75</v>
      </c>
      <c r="J237" s="279">
        <v>103.85000000000002</v>
      </c>
      <c r="K237" s="277">
        <v>99.65</v>
      </c>
      <c r="L237" s="277">
        <v>95.75</v>
      </c>
      <c r="M237" s="277">
        <v>10.729979999999999</v>
      </c>
    </row>
    <row r="238" spans="1:13">
      <c r="A238" s="268">
        <v>228</v>
      </c>
      <c r="B238" s="277" t="s">
        <v>412</v>
      </c>
      <c r="C238" s="278">
        <v>122.15</v>
      </c>
      <c r="D238" s="279">
        <v>121.73333333333335</v>
      </c>
      <c r="E238" s="279">
        <v>120.06666666666669</v>
      </c>
      <c r="F238" s="279">
        <v>117.98333333333335</v>
      </c>
      <c r="G238" s="279">
        <v>116.31666666666669</v>
      </c>
      <c r="H238" s="279">
        <v>123.81666666666669</v>
      </c>
      <c r="I238" s="279">
        <v>125.48333333333335</v>
      </c>
      <c r="J238" s="279">
        <v>127.56666666666669</v>
      </c>
      <c r="K238" s="277">
        <v>123.4</v>
      </c>
      <c r="L238" s="277">
        <v>119.65</v>
      </c>
      <c r="M238" s="277">
        <v>30.893339999999998</v>
      </c>
    </row>
    <row r="239" spans="1:13">
      <c r="A239" s="268">
        <v>229</v>
      </c>
      <c r="B239" s="277" t="s">
        <v>1615</v>
      </c>
      <c r="C239" s="278">
        <v>4888.8</v>
      </c>
      <c r="D239" s="279">
        <v>4882.7166666666662</v>
      </c>
      <c r="E239" s="279">
        <v>4815.4333333333325</v>
      </c>
      <c r="F239" s="279">
        <v>4742.0666666666666</v>
      </c>
      <c r="G239" s="279">
        <v>4674.7833333333328</v>
      </c>
      <c r="H239" s="279">
        <v>4956.0833333333321</v>
      </c>
      <c r="I239" s="279">
        <v>5023.3666666666668</v>
      </c>
      <c r="J239" s="279">
        <v>5096.7333333333318</v>
      </c>
      <c r="K239" s="277">
        <v>4950</v>
      </c>
      <c r="L239" s="277">
        <v>4809.3500000000004</v>
      </c>
      <c r="M239" s="277">
        <v>0.29261999999999999</v>
      </c>
    </row>
    <row r="240" spans="1:13">
      <c r="A240" s="268">
        <v>230</v>
      </c>
      <c r="B240" s="277" t="s">
        <v>259</v>
      </c>
      <c r="C240" s="278">
        <v>59.5</v>
      </c>
      <c r="D240" s="279">
        <v>59.35</v>
      </c>
      <c r="E240" s="279">
        <v>58.95</v>
      </c>
      <c r="F240" s="279">
        <v>58.4</v>
      </c>
      <c r="G240" s="279">
        <v>58</v>
      </c>
      <c r="H240" s="279">
        <v>59.900000000000006</v>
      </c>
      <c r="I240" s="279">
        <v>60.3</v>
      </c>
      <c r="J240" s="279">
        <v>60.850000000000009</v>
      </c>
      <c r="K240" s="277">
        <v>59.75</v>
      </c>
      <c r="L240" s="277">
        <v>58.8</v>
      </c>
      <c r="M240" s="277">
        <v>5.5489600000000001</v>
      </c>
    </row>
    <row r="241" spans="1:13">
      <c r="A241" s="268">
        <v>231</v>
      </c>
      <c r="B241" s="277" t="s">
        <v>123</v>
      </c>
      <c r="C241" s="278">
        <v>1373.35</v>
      </c>
      <c r="D241" s="279">
        <v>1366.2833333333335</v>
      </c>
      <c r="E241" s="279">
        <v>1352.616666666667</v>
      </c>
      <c r="F241" s="279">
        <v>1331.8833333333334</v>
      </c>
      <c r="G241" s="279">
        <v>1318.2166666666669</v>
      </c>
      <c r="H241" s="279">
        <v>1387.0166666666671</v>
      </c>
      <c r="I241" s="279">
        <v>1400.6833333333336</v>
      </c>
      <c r="J241" s="279">
        <v>1421.4166666666672</v>
      </c>
      <c r="K241" s="277">
        <v>1379.95</v>
      </c>
      <c r="L241" s="277">
        <v>1345.55</v>
      </c>
      <c r="M241" s="277">
        <v>5.9262699999999997</v>
      </c>
    </row>
    <row r="242" spans="1:13">
      <c r="A242" s="268">
        <v>232</v>
      </c>
      <c r="B242" s="277" t="s">
        <v>1622</v>
      </c>
      <c r="C242" s="278">
        <v>250.05</v>
      </c>
      <c r="D242" s="279">
        <v>250.03333333333333</v>
      </c>
      <c r="E242" s="279">
        <v>247.51666666666665</v>
      </c>
      <c r="F242" s="279">
        <v>244.98333333333332</v>
      </c>
      <c r="G242" s="279">
        <v>242.46666666666664</v>
      </c>
      <c r="H242" s="279">
        <v>252.56666666666666</v>
      </c>
      <c r="I242" s="279">
        <v>255.08333333333337</v>
      </c>
      <c r="J242" s="279">
        <v>257.61666666666667</v>
      </c>
      <c r="K242" s="277">
        <v>252.55</v>
      </c>
      <c r="L242" s="277">
        <v>247.5</v>
      </c>
      <c r="M242" s="277">
        <v>1.07887</v>
      </c>
    </row>
    <row r="243" spans="1:13">
      <c r="A243" s="268">
        <v>233</v>
      </c>
      <c r="B243" s="277" t="s">
        <v>418</v>
      </c>
      <c r="C243" s="278">
        <v>288.10000000000002</v>
      </c>
      <c r="D243" s="279">
        <v>287.40000000000003</v>
      </c>
      <c r="E243" s="279">
        <v>283.80000000000007</v>
      </c>
      <c r="F243" s="279">
        <v>279.50000000000006</v>
      </c>
      <c r="G243" s="279">
        <v>275.90000000000009</v>
      </c>
      <c r="H243" s="279">
        <v>291.70000000000005</v>
      </c>
      <c r="I243" s="279">
        <v>295.30000000000007</v>
      </c>
      <c r="J243" s="279">
        <v>299.60000000000002</v>
      </c>
      <c r="K243" s="277">
        <v>291</v>
      </c>
      <c r="L243" s="277">
        <v>283.10000000000002</v>
      </c>
      <c r="M243" s="277">
        <v>6.2210000000000001E-2</v>
      </c>
    </row>
    <row r="244" spans="1:13">
      <c r="A244" s="268">
        <v>234</v>
      </c>
      <c r="B244" s="277" t="s">
        <v>124</v>
      </c>
      <c r="C244" s="278">
        <v>625.25</v>
      </c>
      <c r="D244" s="279">
        <v>623.58333333333337</v>
      </c>
      <c r="E244" s="279">
        <v>618.26666666666677</v>
      </c>
      <c r="F244" s="279">
        <v>611.28333333333342</v>
      </c>
      <c r="G244" s="279">
        <v>605.96666666666681</v>
      </c>
      <c r="H244" s="279">
        <v>630.56666666666672</v>
      </c>
      <c r="I244" s="279">
        <v>635.88333333333333</v>
      </c>
      <c r="J244" s="279">
        <v>642.86666666666667</v>
      </c>
      <c r="K244" s="277">
        <v>628.9</v>
      </c>
      <c r="L244" s="277">
        <v>616.6</v>
      </c>
      <c r="M244" s="277">
        <v>96.078119999999998</v>
      </c>
    </row>
    <row r="245" spans="1:13">
      <c r="A245" s="268">
        <v>235</v>
      </c>
      <c r="B245" s="277" t="s">
        <v>419</v>
      </c>
      <c r="C245" s="278">
        <v>87.05</v>
      </c>
      <c r="D245" s="279">
        <v>86.916666666666671</v>
      </c>
      <c r="E245" s="279">
        <v>86.333333333333343</v>
      </c>
      <c r="F245" s="279">
        <v>85.616666666666674</v>
      </c>
      <c r="G245" s="279">
        <v>85.033333333333346</v>
      </c>
      <c r="H245" s="279">
        <v>87.63333333333334</v>
      </c>
      <c r="I245" s="279">
        <v>88.216666666666683</v>
      </c>
      <c r="J245" s="279">
        <v>88.933333333333337</v>
      </c>
      <c r="K245" s="277">
        <v>87.5</v>
      </c>
      <c r="L245" s="277">
        <v>86.2</v>
      </c>
      <c r="M245" s="277">
        <v>2.8041999999999998</v>
      </c>
    </row>
    <row r="246" spans="1:13">
      <c r="A246" s="268">
        <v>236</v>
      </c>
      <c r="B246" s="277" t="s">
        <v>125</v>
      </c>
      <c r="C246" s="278">
        <v>190.05</v>
      </c>
      <c r="D246" s="279">
        <v>187.45000000000002</v>
      </c>
      <c r="E246" s="279">
        <v>183.90000000000003</v>
      </c>
      <c r="F246" s="279">
        <v>177.75000000000003</v>
      </c>
      <c r="G246" s="279">
        <v>174.20000000000005</v>
      </c>
      <c r="H246" s="279">
        <v>193.60000000000002</v>
      </c>
      <c r="I246" s="279">
        <v>197.15000000000003</v>
      </c>
      <c r="J246" s="279">
        <v>203.3</v>
      </c>
      <c r="K246" s="277">
        <v>191</v>
      </c>
      <c r="L246" s="277">
        <v>181.3</v>
      </c>
      <c r="M246" s="277">
        <v>117.55737999999999</v>
      </c>
    </row>
    <row r="247" spans="1:13">
      <c r="A247" s="268">
        <v>237</v>
      </c>
      <c r="B247" s="277" t="s">
        <v>126</v>
      </c>
      <c r="C247" s="278">
        <v>1137.5</v>
      </c>
      <c r="D247" s="279">
        <v>1130.7333333333333</v>
      </c>
      <c r="E247" s="279">
        <v>1116.7666666666667</v>
      </c>
      <c r="F247" s="279">
        <v>1096.0333333333333</v>
      </c>
      <c r="G247" s="279">
        <v>1082.0666666666666</v>
      </c>
      <c r="H247" s="279">
        <v>1151.4666666666667</v>
      </c>
      <c r="I247" s="279">
        <v>1165.4333333333334</v>
      </c>
      <c r="J247" s="279">
        <v>1186.1666666666667</v>
      </c>
      <c r="K247" s="277">
        <v>1144.7</v>
      </c>
      <c r="L247" s="277">
        <v>1110</v>
      </c>
      <c r="M247" s="277">
        <v>104.48851999999999</v>
      </c>
    </row>
    <row r="248" spans="1:13">
      <c r="A248" s="268">
        <v>238</v>
      </c>
      <c r="B248" s="277" t="s">
        <v>1645</v>
      </c>
      <c r="C248" s="278">
        <v>585.20000000000005</v>
      </c>
      <c r="D248" s="279">
        <v>582.93333333333339</v>
      </c>
      <c r="E248" s="279">
        <v>575.91666666666674</v>
      </c>
      <c r="F248" s="279">
        <v>566.63333333333333</v>
      </c>
      <c r="G248" s="279">
        <v>559.61666666666667</v>
      </c>
      <c r="H248" s="279">
        <v>592.21666666666681</v>
      </c>
      <c r="I248" s="279">
        <v>599.23333333333346</v>
      </c>
      <c r="J248" s="279">
        <v>608.51666666666688</v>
      </c>
      <c r="K248" s="277">
        <v>589.95000000000005</v>
      </c>
      <c r="L248" s="277">
        <v>573.65</v>
      </c>
      <c r="M248" s="277">
        <v>7.7289999999999998E-2</v>
      </c>
    </row>
    <row r="249" spans="1:13">
      <c r="A249" s="268">
        <v>239</v>
      </c>
      <c r="B249" s="277" t="s">
        <v>420</v>
      </c>
      <c r="C249" s="278">
        <v>266.64999999999998</v>
      </c>
      <c r="D249" s="279">
        <v>265.88333333333333</v>
      </c>
      <c r="E249" s="279">
        <v>262.51666666666665</v>
      </c>
      <c r="F249" s="279">
        <v>258.38333333333333</v>
      </c>
      <c r="G249" s="279">
        <v>255.01666666666665</v>
      </c>
      <c r="H249" s="279">
        <v>270.01666666666665</v>
      </c>
      <c r="I249" s="279">
        <v>273.38333333333333</v>
      </c>
      <c r="J249" s="279">
        <v>277.51666666666665</v>
      </c>
      <c r="K249" s="277">
        <v>269.25</v>
      </c>
      <c r="L249" s="277">
        <v>261.75</v>
      </c>
      <c r="M249" s="277">
        <v>4.1267800000000001</v>
      </c>
    </row>
    <row r="250" spans="1:13">
      <c r="A250" s="268">
        <v>240</v>
      </c>
      <c r="B250" s="277" t="s">
        <v>421</v>
      </c>
      <c r="C250" s="278">
        <v>239.7</v>
      </c>
      <c r="D250" s="279">
        <v>238.91666666666666</v>
      </c>
      <c r="E250" s="279">
        <v>236.83333333333331</v>
      </c>
      <c r="F250" s="279">
        <v>233.96666666666667</v>
      </c>
      <c r="G250" s="279">
        <v>231.88333333333333</v>
      </c>
      <c r="H250" s="279">
        <v>241.7833333333333</v>
      </c>
      <c r="I250" s="279">
        <v>243.86666666666662</v>
      </c>
      <c r="J250" s="279">
        <v>246.73333333333329</v>
      </c>
      <c r="K250" s="277">
        <v>241</v>
      </c>
      <c r="L250" s="277">
        <v>236.05</v>
      </c>
      <c r="M250" s="277">
        <v>0.91603000000000001</v>
      </c>
    </row>
    <row r="251" spans="1:13">
      <c r="A251" s="268">
        <v>241</v>
      </c>
      <c r="B251" s="277" t="s">
        <v>417</v>
      </c>
      <c r="C251" s="278">
        <v>9.25</v>
      </c>
      <c r="D251" s="279">
        <v>9.2666666666666657</v>
      </c>
      <c r="E251" s="279">
        <v>9.1333333333333311</v>
      </c>
      <c r="F251" s="279">
        <v>9.0166666666666657</v>
      </c>
      <c r="G251" s="279">
        <v>8.8833333333333311</v>
      </c>
      <c r="H251" s="279">
        <v>9.3833333333333311</v>
      </c>
      <c r="I251" s="279">
        <v>9.5166666666666639</v>
      </c>
      <c r="J251" s="279">
        <v>9.6333333333333311</v>
      </c>
      <c r="K251" s="277">
        <v>9.4</v>
      </c>
      <c r="L251" s="277">
        <v>9.15</v>
      </c>
      <c r="M251" s="277">
        <v>10.64766</v>
      </c>
    </row>
    <row r="252" spans="1:13">
      <c r="A252" s="268">
        <v>242</v>
      </c>
      <c r="B252" s="277" t="s">
        <v>127</v>
      </c>
      <c r="C252" s="278">
        <v>75.05</v>
      </c>
      <c r="D252" s="279">
        <v>75.55</v>
      </c>
      <c r="E252" s="279">
        <v>74.399999999999991</v>
      </c>
      <c r="F252" s="279">
        <v>73.75</v>
      </c>
      <c r="G252" s="279">
        <v>72.599999999999994</v>
      </c>
      <c r="H252" s="279">
        <v>76.199999999999989</v>
      </c>
      <c r="I252" s="279">
        <v>77.349999999999994</v>
      </c>
      <c r="J252" s="279">
        <v>77.999999999999986</v>
      </c>
      <c r="K252" s="277">
        <v>76.7</v>
      </c>
      <c r="L252" s="277">
        <v>74.900000000000006</v>
      </c>
      <c r="M252" s="277">
        <v>186.91246000000001</v>
      </c>
    </row>
    <row r="253" spans="1:13">
      <c r="A253" s="268">
        <v>243</v>
      </c>
      <c r="B253" s="277" t="s">
        <v>262</v>
      </c>
      <c r="C253" s="278">
        <v>2074.5</v>
      </c>
      <c r="D253" s="279">
        <v>2081.0166666666669</v>
      </c>
      <c r="E253" s="279">
        <v>2058.4833333333336</v>
      </c>
      <c r="F253" s="279">
        <v>2042.4666666666667</v>
      </c>
      <c r="G253" s="279">
        <v>2019.9333333333334</v>
      </c>
      <c r="H253" s="279">
        <v>2097.0333333333338</v>
      </c>
      <c r="I253" s="279">
        <v>2119.5666666666675</v>
      </c>
      <c r="J253" s="279">
        <v>2135.5833333333339</v>
      </c>
      <c r="K253" s="277">
        <v>2103.5500000000002</v>
      </c>
      <c r="L253" s="277">
        <v>2065</v>
      </c>
      <c r="M253" s="277">
        <v>2.1861600000000001</v>
      </c>
    </row>
    <row r="254" spans="1:13">
      <c r="A254" s="268">
        <v>244</v>
      </c>
      <c r="B254" s="277" t="s">
        <v>408</v>
      </c>
      <c r="C254" s="278">
        <v>110.85</v>
      </c>
      <c r="D254" s="279">
        <v>109.86666666666667</v>
      </c>
      <c r="E254" s="279">
        <v>108.63333333333335</v>
      </c>
      <c r="F254" s="279">
        <v>106.41666666666669</v>
      </c>
      <c r="G254" s="279">
        <v>105.18333333333337</v>
      </c>
      <c r="H254" s="279">
        <v>112.08333333333334</v>
      </c>
      <c r="I254" s="279">
        <v>113.31666666666666</v>
      </c>
      <c r="J254" s="279">
        <v>115.53333333333333</v>
      </c>
      <c r="K254" s="277">
        <v>111.1</v>
      </c>
      <c r="L254" s="277">
        <v>107.65</v>
      </c>
      <c r="M254" s="277">
        <v>3.6725300000000001</v>
      </c>
    </row>
    <row r="255" spans="1:13">
      <c r="A255" s="268">
        <v>245</v>
      </c>
      <c r="B255" s="277" t="s">
        <v>409</v>
      </c>
      <c r="C255" s="278">
        <v>79.7</v>
      </c>
      <c r="D255" s="279">
        <v>78.516666666666666</v>
      </c>
      <c r="E255" s="279">
        <v>76.633333333333326</v>
      </c>
      <c r="F255" s="279">
        <v>73.566666666666663</v>
      </c>
      <c r="G255" s="279">
        <v>71.683333333333323</v>
      </c>
      <c r="H255" s="279">
        <v>81.583333333333329</v>
      </c>
      <c r="I255" s="279">
        <v>83.466666666666683</v>
      </c>
      <c r="J255" s="279">
        <v>86.533333333333331</v>
      </c>
      <c r="K255" s="277">
        <v>80.400000000000006</v>
      </c>
      <c r="L255" s="277">
        <v>75.45</v>
      </c>
      <c r="M255" s="277">
        <v>42.811</v>
      </c>
    </row>
    <row r="256" spans="1:13">
      <c r="A256" s="268">
        <v>246</v>
      </c>
      <c r="B256" s="277" t="s">
        <v>2931</v>
      </c>
      <c r="C256" s="278">
        <v>1332.2</v>
      </c>
      <c r="D256" s="279">
        <v>1333.6333333333334</v>
      </c>
      <c r="E256" s="279">
        <v>1324.5666666666668</v>
      </c>
      <c r="F256" s="279">
        <v>1316.9333333333334</v>
      </c>
      <c r="G256" s="279">
        <v>1307.8666666666668</v>
      </c>
      <c r="H256" s="279">
        <v>1341.2666666666669</v>
      </c>
      <c r="I256" s="279">
        <v>1350.3333333333335</v>
      </c>
      <c r="J256" s="279">
        <v>1357.9666666666669</v>
      </c>
      <c r="K256" s="277">
        <v>1342.7</v>
      </c>
      <c r="L256" s="277">
        <v>1326</v>
      </c>
      <c r="M256" s="277">
        <v>2.1294900000000001</v>
      </c>
    </row>
    <row r="257" spans="1:13">
      <c r="A257" s="268">
        <v>247</v>
      </c>
      <c r="B257" s="277" t="s">
        <v>402</v>
      </c>
      <c r="C257" s="278">
        <v>436.2</v>
      </c>
      <c r="D257" s="279">
        <v>439.06666666666666</v>
      </c>
      <c r="E257" s="279">
        <v>432.13333333333333</v>
      </c>
      <c r="F257" s="279">
        <v>428.06666666666666</v>
      </c>
      <c r="G257" s="279">
        <v>421.13333333333333</v>
      </c>
      <c r="H257" s="279">
        <v>443.13333333333333</v>
      </c>
      <c r="I257" s="279">
        <v>450.06666666666661</v>
      </c>
      <c r="J257" s="279">
        <v>454.13333333333333</v>
      </c>
      <c r="K257" s="277">
        <v>446</v>
      </c>
      <c r="L257" s="277">
        <v>435</v>
      </c>
      <c r="M257" s="277">
        <v>2.2517299999999998</v>
      </c>
    </row>
    <row r="258" spans="1:13">
      <c r="A258" s="268">
        <v>248</v>
      </c>
      <c r="B258" s="277" t="s">
        <v>128</v>
      </c>
      <c r="C258" s="278">
        <v>167.45</v>
      </c>
      <c r="D258" s="279">
        <v>167.48333333333332</v>
      </c>
      <c r="E258" s="279">
        <v>166.66666666666663</v>
      </c>
      <c r="F258" s="279">
        <v>165.8833333333333</v>
      </c>
      <c r="G258" s="279">
        <v>165.06666666666661</v>
      </c>
      <c r="H258" s="279">
        <v>168.26666666666665</v>
      </c>
      <c r="I258" s="279">
        <v>169.08333333333331</v>
      </c>
      <c r="J258" s="279">
        <v>169.86666666666667</v>
      </c>
      <c r="K258" s="277">
        <v>168.3</v>
      </c>
      <c r="L258" s="277">
        <v>166.7</v>
      </c>
      <c r="M258" s="277">
        <v>161.49041</v>
      </c>
    </row>
    <row r="259" spans="1:13">
      <c r="A259" s="268">
        <v>249</v>
      </c>
      <c r="B259" s="277" t="s">
        <v>413</v>
      </c>
      <c r="C259" s="278">
        <v>226.1</v>
      </c>
      <c r="D259" s="279">
        <v>226.86666666666667</v>
      </c>
      <c r="E259" s="279">
        <v>224.73333333333335</v>
      </c>
      <c r="F259" s="279">
        <v>223.36666666666667</v>
      </c>
      <c r="G259" s="279">
        <v>221.23333333333335</v>
      </c>
      <c r="H259" s="279">
        <v>228.23333333333335</v>
      </c>
      <c r="I259" s="279">
        <v>230.36666666666667</v>
      </c>
      <c r="J259" s="279">
        <v>231.73333333333335</v>
      </c>
      <c r="K259" s="277">
        <v>229</v>
      </c>
      <c r="L259" s="277">
        <v>225.5</v>
      </c>
      <c r="M259" s="277">
        <v>9.1499999999999998E-2</v>
      </c>
    </row>
    <row r="260" spans="1:13">
      <c r="A260" s="268">
        <v>250</v>
      </c>
      <c r="B260" s="277" t="s">
        <v>411</v>
      </c>
      <c r="C260" s="278">
        <v>122.05</v>
      </c>
      <c r="D260" s="279">
        <v>122.21666666666665</v>
      </c>
      <c r="E260" s="279">
        <v>121.13333333333331</v>
      </c>
      <c r="F260" s="279">
        <v>120.21666666666665</v>
      </c>
      <c r="G260" s="279">
        <v>119.13333333333331</v>
      </c>
      <c r="H260" s="279">
        <v>123.13333333333331</v>
      </c>
      <c r="I260" s="279">
        <v>124.21666666666665</v>
      </c>
      <c r="J260" s="279">
        <v>125.13333333333331</v>
      </c>
      <c r="K260" s="277">
        <v>123.3</v>
      </c>
      <c r="L260" s="277">
        <v>121.3</v>
      </c>
      <c r="M260" s="277">
        <v>2.1763300000000001</v>
      </c>
    </row>
    <row r="261" spans="1:13">
      <c r="A261" s="268">
        <v>251</v>
      </c>
      <c r="B261" s="277" t="s">
        <v>431</v>
      </c>
      <c r="C261" s="278">
        <v>14.6</v>
      </c>
      <c r="D261" s="279">
        <v>14.666666666666666</v>
      </c>
      <c r="E261" s="279">
        <v>14.433333333333332</v>
      </c>
      <c r="F261" s="279">
        <v>14.266666666666666</v>
      </c>
      <c r="G261" s="279">
        <v>14.033333333333331</v>
      </c>
      <c r="H261" s="279">
        <v>14.833333333333332</v>
      </c>
      <c r="I261" s="279">
        <v>15.066666666666666</v>
      </c>
      <c r="J261" s="279">
        <v>15.233333333333333</v>
      </c>
      <c r="K261" s="277">
        <v>14.9</v>
      </c>
      <c r="L261" s="277">
        <v>14.5</v>
      </c>
      <c r="M261" s="277">
        <v>5.6513600000000004</v>
      </c>
    </row>
    <row r="262" spans="1:13">
      <c r="A262" s="268">
        <v>252</v>
      </c>
      <c r="B262" s="277" t="s">
        <v>428</v>
      </c>
      <c r="C262" s="278">
        <v>36.200000000000003</v>
      </c>
      <c r="D262" s="279">
        <v>36.25</v>
      </c>
      <c r="E262" s="279">
        <v>35.950000000000003</v>
      </c>
      <c r="F262" s="279">
        <v>35.700000000000003</v>
      </c>
      <c r="G262" s="279">
        <v>35.400000000000006</v>
      </c>
      <c r="H262" s="279">
        <v>36.5</v>
      </c>
      <c r="I262" s="279">
        <v>36.799999999999997</v>
      </c>
      <c r="J262" s="279">
        <v>37.049999999999997</v>
      </c>
      <c r="K262" s="277">
        <v>36.549999999999997</v>
      </c>
      <c r="L262" s="277">
        <v>36</v>
      </c>
      <c r="M262" s="277">
        <v>0.61843000000000004</v>
      </c>
    </row>
    <row r="263" spans="1:13">
      <c r="A263" s="268">
        <v>253</v>
      </c>
      <c r="B263" s="277" t="s">
        <v>429</v>
      </c>
      <c r="C263" s="278">
        <v>85.3</v>
      </c>
      <c r="D263" s="279">
        <v>84.86666666666666</v>
      </c>
      <c r="E263" s="279">
        <v>83.933333333333323</v>
      </c>
      <c r="F263" s="279">
        <v>82.566666666666663</v>
      </c>
      <c r="G263" s="279">
        <v>81.633333333333326</v>
      </c>
      <c r="H263" s="279">
        <v>86.23333333333332</v>
      </c>
      <c r="I263" s="279">
        <v>87.166666666666657</v>
      </c>
      <c r="J263" s="279">
        <v>88.533333333333317</v>
      </c>
      <c r="K263" s="277">
        <v>85.8</v>
      </c>
      <c r="L263" s="277">
        <v>83.5</v>
      </c>
      <c r="M263" s="277">
        <v>7.2717499999999999</v>
      </c>
    </row>
    <row r="264" spans="1:13">
      <c r="A264" s="268">
        <v>254</v>
      </c>
      <c r="B264" s="277" t="s">
        <v>432</v>
      </c>
      <c r="C264" s="278">
        <v>41.9</v>
      </c>
      <c r="D264" s="279">
        <v>42.416666666666664</v>
      </c>
      <c r="E264" s="279">
        <v>40.733333333333327</v>
      </c>
      <c r="F264" s="279">
        <v>39.566666666666663</v>
      </c>
      <c r="G264" s="279">
        <v>37.883333333333326</v>
      </c>
      <c r="H264" s="279">
        <v>43.583333333333329</v>
      </c>
      <c r="I264" s="279">
        <v>45.266666666666666</v>
      </c>
      <c r="J264" s="279">
        <v>46.43333333333333</v>
      </c>
      <c r="K264" s="277">
        <v>44.1</v>
      </c>
      <c r="L264" s="277">
        <v>41.25</v>
      </c>
      <c r="M264" s="277">
        <v>9.0592400000000008</v>
      </c>
    </row>
    <row r="265" spans="1:13">
      <c r="A265" s="268">
        <v>255</v>
      </c>
      <c r="B265" s="277" t="s">
        <v>422</v>
      </c>
      <c r="C265" s="278">
        <v>1040</v>
      </c>
      <c r="D265" s="279">
        <v>1044.6166666666666</v>
      </c>
      <c r="E265" s="279">
        <v>1023.3833333333332</v>
      </c>
      <c r="F265" s="279">
        <v>1006.7666666666667</v>
      </c>
      <c r="G265" s="279">
        <v>985.5333333333333</v>
      </c>
      <c r="H265" s="279">
        <v>1061.2333333333331</v>
      </c>
      <c r="I265" s="279">
        <v>1082.4666666666662</v>
      </c>
      <c r="J265" s="279">
        <v>1099.083333333333</v>
      </c>
      <c r="K265" s="277">
        <v>1065.8499999999999</v>
      </c>
      <c r="L265" s="277">
        <v>1028</v>
      </c>
      <c r="M265" s="277">
        <v>1.09884</v>
      </c>
    </row>
    <row r="266" spans="1:13">
      <c r="A266" s="268">
        <v>256</v>
      </c>
      <c r="B266" s="277" t="s">
        <v>436</v>
      </c>
      <c r="C266" s="278">
        <v>2313.9499999999998</v>
      </c>
      <c r="D266" s="279">
        <v>2284.5166666666664</v>
      </c>
      <c r="E266" s="279">
        <v>2229.0333333333328</v>
      </c>
      <c r="F266" s="279">
        <v>2144.1166666666663</v>
      </c>
      <c r="G266" s="279">
        <v>2088.6333333333328</v>
      </c>
      <c r="H266" s="279">
        <v>2369.4333333333329</v>
      </c>
      <c r="I266" s="279">
        <v>2424.9166666666665</v>
      </c>
      <c r="J266" s="279">
        <v>2509.833333333333</v>
      </c>
      <c r="K266" s="277">
        <v>2340</v>
      </c>
      <c r="L266" s="277">
        <v>2199.6</v>
      </c>
      <c r="M266" s="277">
        <v>0.26433000000000001</v>
      </c>
    </row>
    <row r="267" spans="1:13">
      <c r="A267" s="268">
        <v>257</v>
      </c>
      <c r="B267" s="277" t="s">
        <v>433</v>
      </c>
      <c r="C267" s="278">
        <v>61.95</v>
      </c>
      <c r="D267" s="279">
        <v>62</v>
      </c>
      <c r="E267" s="279">
        <v>61.35</v>
      </c>
      <c r="F267" s="279">
        <v>60.75</v>
      </c>
      <c r="G267" s="279">
        <v>60.1</v>
      </c>
      <c r="H267" s="279">
        <v>62.6</v>
      </c>
      <c r="I267" s="279">
        <v>63.250000000000007</v>
      </c>
      <c r="J267" s="279">
        <v>63.85</v>
      </c>
      <c r="K267" s="277">
        <v>62.65</v>
      </c>
      <c r="L267" s="277">
        <v>61.4</v>
      </c>
      <c r="M267" s="277">
        <v>5.56494</v>
      </c>
    </row>
    <row r="268" spans="1:13">
      <c r="A268" s="268">
        <v>258</v>
      </c>
      <c r="B268" s="277" t="s">
        <v>129</v>
      </c>
      <c r="C268" s="278">
        <v>200.45</v>
      </c>
      <c r="D268" s="279">
        <v>200.36666666666667</v>
      </c>
      <c r="E268" s="279">
        <v>197.43333333333334</v>
      </c>
      <c r="F268" s="279">
        <v>194.41666666666666</v>
      </c>
      <c r="G268" s="279">
        <v>191.48333333333332</v>
      </c>
      <c r="H268" s="279">
        <v>203.38333333333335</v>
      </c>
      <c r="I268" s="279">
        <v>206.31666666666669</v>
      </c>
      <c r="J268" s="279">
        <v>209.33333333333337</v>
      </c>
      <c r="K268" s="277">
        <v>203.3</v>
      </c>
      <c r="L268" s="277">
        <v>197.35</v>
      </c>
      <c r="M268" s="277">
        <v>67.022959999999998</v>
      </c>
    </row>
    <row r="269" spans="1:13">
      <c r="A269" s="268">
        <v>259</v>
      </c>
      <c r="B269" s="277" t="s">
        <v>423</v>
      </c>
      <c r="C269" s="278">
        <v>1882.8</v>
      </c>
      <c r="D269" s="279">
        <v>1867.1166666666668</v>
      </c>
      <c r="E269" s="279">
        <v>1786.5833333333335</v>
      </c>
      <c r="F269" s="279">
        <v>1690.3666666666668</v>
      </c>
      <c r="G269" s="279">
        <v>1609.8333333333335</v>
      </c>
      <c r="H269" s="279">
        <v>1963.3333333333335</v>
      </c>
      <c r="I269" s="279">
        <v>2043.8666666666668</v>
      </c>
      <c r="J269" s="279">
        <v>2140.0833333333335</v>
      </c>
      <c r="K269" s="277">
        <v>1947.65</v>
      </c>
      <c r="L269" s="277">
        <v>1770.9</v>
      </c>
      <c r="M269" s="277">
        <v>2.4731700000000001</v>
      </c>
    </row>
    <row r="270" spans="1:13">
      <c r="A270" s="268">
        <v>260</v>
      </c>
      <c r="B270" s="277" t="s">
        <v>424</v>
      </c>
      <c r="C270" s="278">
        <v>280.10000000000002</v>
      </c>
      <c r="D270" s="279">
        <v>281.08333333333331</v>
      </c>
      <c r="E270" s="279">
        <v>277.16666666666663</v>
      </c>
      <c r="F270" s="279">
        <v>274.23333333333329</v>
      </c>
      <c r="G270" s="279">
        <v>270.31666666666661</v>
      </c>
      <c r="H270" s="279">
        <v>284.01666666666665</v>
      </c>
      <c r="I270" s="279">
        <v>287.93333333333328</v>
      </c>
      <c r="J270" s="279">
        <v>290.86666666666667</v>
      </c>
      <c r="K270" s="277">
        <v>285</v>
      </c>
      <c r="L270" s="277">
        <v>278.14999999999998</v>
      </c>
      <c r="M270" s="277">
        <v>3.01539</v>
      </c>
    </row>
    <row r="271" spans="1:13">
      <c r="A271" s="268">
        <v>261</v>
      </c>
      <c r="B271" s="277" t="s">
        <v>425</v>
      </c>
      <c r="C271" s="278">
        <v>88.75</v>
      </c>
      <c r="D271" s="279">
        <v>88.983333333333334</v>
      </c>
      <c r="E271" s="279">
        <v>88.366666666666674</v>
      </c>
      <c r="F271" s="279">
        <v>87.983333333333334</v>
      </c>
      <c r="G271" s="279">
        <v>87.366666666666674</v>
      </c>
      <c r="H271" s="279">
        <v>89.366666666666674</v>
      </c>
      <c r="I271" s="279">
        <v>89.98333333333332</v>
      </c>
      <c r="J271" s="279">
        <v>90.366666666666674</v>
      </c>
      <c r="K271" s="277">
        <v>89.6</v>
      </c>
      <c r="L271" s="277">
        <v>88.6</v>
      </c>
      <c r="M271" s="277">
        <v>1.55145</v>
      </c>
    </row>
    <row r="272" spans="1:13">
      <c r="A272" s="268">
        <v>262</v>
      </c>
      <c r="B272" s="277" t="s">
        <v>426</v>
      </c>
      <c r="C272" s="278">
        <v>58.8</v>
      </c>
      <c r="D272" s="279">
        <v>59</v>
      </c>
      <c r="E272" s="279">
        <v>58.35</v>
      </c>
      <c r="F272" s="279">
        <v>57.9</v>
      </c>
      <c r="G272" s="279">
        <v>57.25</v>
      </c>
      <c r="H272" s="279">
        <v>59.45</v>
      </c>
      <c r="I272" s="279">
        <v>60.100000000000009</v>
      </c>
      <c r="J272" s="279">
        <v>60.550000000000004</v>
      </c>
      <c r="K272" s="277">
        <v>59.65</v>
      </c>
      <c r="L272" s="277">
        <v>58.55</v>
      </c>
      <c r="M272" s="277">
        <v>4.0076000000000001</v>
      </c>
    </row>
    <row r="273" spans="1:13">
      <c r="A273" s="268">
        <v>263</v>
      </c>
      <c r="B273" s="277" t="s">
        <v>427</v>
      </c>
      <c r="C273" s="278">
        <v>77.25</v>
      </c>
      <c r="D273" s="279">
        <v>76.716666666666669</v>
      </c>
      <c r="E273" s="279">
        <v>75.533333333333331</v>
      </c>
      <c r="F273" s="279">
        <v>73.816666666666663</v>
      </c>
      <c r="G273" s="279">
        <v>72.633333333333326</v>
      </c>
      <c r="H273" s="279">
        <v>78.433333333333337</v>
      </c>
      <c r="I273" s="279">
        <v>79.616666666666674</v>
      </c>
      <c r="J273" s="279">
        <v>81.333333333333343</v>
      </c>
      <c r="K273" s="277">
        <v>77.900000000000006</v>
      </c>
      <c r="L273" s="277">
        <v>75</v>
      </c>
      <c r="M273" s="277">
        <v>5.9076700000000004</v>
      </c>
    </row>
    <row r="274" spans="1:13">
      <c r="A274" s="268">
        <v>264</v>
      </c>
      <c r="B274" s="277" t="s">
        <v>435</v>
      </c>
      <c r="C274" s="278">
        <v>59</v>
      </c>
      <c r="D274" s="279">
        <v>59.233333333333327</v>
      </c>
      <c r="E274" s="279">
        <v>57.966666666666654</v>
      </c>
      <c r="F274" s="279">
        <v>56.93333333333333</v>
      </c>
      <c r="G274" s="279">
        <v>55.666666666666657</v>
      </c>
      <c r="H274" s="279">
        <v>60.266666666666652</v>
      </c>
      <c r="I274" s="279">
        <v>61.533333333333317</v>
      </c>
      <c r="J274" s="279">
        <v>62.566666666666649</v>
      </c>
      <c r="K274" s="277">
        <v>60.5</v>
      </c>
      <c r="L274" s="277">
        <v>58.2</v>
      </c>
      <c r="M274" s="277">
        <v>12.47977</v>
      </c>
    </row>
    <row r="275" spans="1:13">
      <c r="A275" s="268">
        <v>265</v>
      </c>
      <c r="B275" s="277" t="s">
        <v>434</v>
      </c>
      <c r="C275" s="278">
        <v>97.8</v>
      </c>
      <c r="D275" s="279">
        <v>97.616666666666674</v>
      </c>
      <c r="E275" s="279">
        <v>96.233333333333348</v>
      </c>
      <c r="F275" s="279">
        <v>94.666666666666671</v>
      </c>
      <c r="G275" s="279">
        <v>93.283333333333346</v>
      </c>
      <c r="H275" s="279">
        <v>99.183333333333351</v>
      </c>
      <c r="I275" s="279">
        <v>100.56666666666668</v>
      </c>
      <c r="J275" s="279">
        <v>102.13333333333335</v>
      </c>
      <c r="K275" s="277">
        <v>99</v>
      </c>
      <c r="L275" s="277">
        <v>96.05</v>
      </c>
      <c r="M275" s="277">
        <v>3.7073</v>
      </c>
    </row>
    <row r="276" spans="1:13">
      <c r="A276" s="268">
        <v>266</v>
      </c>
      <c r="B276" s="277" t="s">
        <v>263</v>
      </c>
      <c r="C276" s="278">
        <v>62.85</v>
      </c>
      <c r="D276" s="279">
        <v>62.716666666666669</v>
      </c>
      <c r="E276" s="279">
        <v>62.033333333333339</v>
      </c>
      <c r="F276" s="279">
        <v>61.216666666666669</v>
      </c>
      <c r="G276" s="279">
        <v>60.533333333333339</v>
      </c>
      <c r="H276" s="279">
        <v>63.533333333333339</v>
      </c>
      <c r="I276" s="279">
        <v>64.216666666666669</v>
      </c>
      <c r="J276" s="279">
        <v>65.033333333333331</v>
      </c>
      <c r="K276" s="277">
        <v>63.4</v>
      </c>
      <c r="L276" s="277">
        <v>61.9</v>
      </c>
      <c r="M276" s="277">
        <v>10.074680000000001</v>
      </c>
    </row>
    <row r="277" spans="1:13">
      <c r="A277" s="268">
        <v>267</v>
      </c>
      <c r="B277" s="277" t="s">
        <v>130</v>
      </c>
      <c r="C277" s="278">
        <v>318.7</v>
      </c>
      <c r="D277" s="279">
        <v>315.7</v>
      </c>
      <c r="E277" s="279">
        <v>311.59999999999997</v>
      </c>
      <c r="F277" s="279">
        <v>304.5</v>
      </c>
      <c r="G277" s="279">
        <v>300.39999999999998</v>
      </c>
      <c r="H277" s="279">
        <v>322.79999999999995</v>
      </c>
      <c r="I277" s="279">
        <v>326.89999999999998</v>
      </c>
      <c r="J277" s="279">
        <v>333.99999999999994</v>
      </c>
      <c r="K277" s="277">
        <v>319.8</v>
      </c>
      <c r="L277" s="277">
        <v>308.60000000000002</v>
      </c>
      <c r="M277" s="277">
        <v>107.39805</v>
      </c>
    </row>
    <row r="278" spans="1:13">
      <c r="A278" s="268">
        <v>268</v>
      </c>
      <c r="B278" s="277" t="s">
        <v>264</v>
      </c>
      <c r="C278" s="278">
        <v>694.4</v>
      </c>
      <c r="D278" s="279">
        <v>699.18333333333339</v>
      </c>
      <c r="E278" s="279">
        <v>687.36666666666679</v>
      </c>
      <c r="F278" s="279">
        <v>680.33333333333337</v>
      </c>
      <c r="G278" s="279">
        <v>668.51666666666677</v>
      </c>
      <c r="H278" s="279">
        <v>706.21666666666681</v>
      </c>
      <c r="I278" s="279">
        <v>718.03333333333342</v>
      </c>
      <c r="J278" s="279">
        <v>725.06666666666683</v>
      </c>
      <c r="K278" s="277">
        <v>711</v>
      </c>
      <c r="L278" s="277">
        <v>692.15</v>
      </c>
      <c r="M278" s="277">
        <v>1.2699100000000001</v>
      </c>
    </row>
    <row r="279" spans="1:13">
      <c r="A279" s="268">
        <v>269</v>
      </c>
      <c r="B279" s="277" t="s">
        <v>131</v>
      </c>
      <c r="C279" s="278">
        <v>2290.1999999999998</v>
      </c>
      <c r="D279" s="279">
        <v>2273.6666666666665</v>
      </c>
      <c r="E279" s="279">
        <v>2243.5333333333328</v>
      </c>
      <c r="F279" s="279">
        <v>2196.8666666666663</v>
      </c>
      <c r="G279" s="279">
        <v>2166.7333333333327</v>
      </c>
      <c r="H279" s="279">
        <v>2320.333333333333</v>
      </c>
      <c r="I279" s="279">
        <v>2350.4666666666672</v>
      </c>
      <c r="J279" s="279">
        <v>2397.1333333333332</v>
      </c>
      <c r="K279" s="277">
        <v>2303.8000000000002</v>
      </c>
      <c r="L279" s="277">
        <v>2227</v>
      </c>
      <c r="M279" s="277">
        <v>5.5434900000000003</v>
      </c>
    </row>
    <row r="280" spans="1:13">
      <c r="A280" s="268">
        <v>270</v>
      </c>
      <c r="B280" s="277" t="s">
        <v>132</v>
      </c>
      <c r="C280" s="278">
        <v>599.45000000000005</v>
      </c>
      <c r="D280" s="279">
        <v>565.25</v>
      </c>
      <c r="E280" s="279">
        <v>523.75</v>
      </c>
      <c r="F280" s="279">
        <v>448.05</v>
      </c>
      <c r="G280" s="279">
        <v>406.55</v>
      </c>
      <c r="H280" s="279">
        <v>640.95000000000005</v>
      </c>
      <c r="I280" s="279">
        <v>682.45</v>
      </c>
      <c r="J280" s="279">
        <v>758.15</v>
      </c>
      <c r="K280" s="277">
        <v>606.75</v>
      </c>
      <c r="L280" s="277">
        <v>489.55</v>
      </c>
      <c r="M280" s="277">
        <v>149.98459</v>
      </c>
    </row>
    <row r="281" spans="1:13">
      <c r="A281" s="268">
        <v>271</v>
      </c>
      <c r="B281" s="277" t="s">
        <v>437</v>
      </c>
      <c r="C281" s="278">
        <v>142.44999999999999</v>
      </c>
      <c r="D281" s="279">
        <v>142.88333333333333</v>
      </c>
      <c r="E281" s="279">
        <v>141.01666666666665</v>
      </c>
      <c r="F281" s="279">
        <v>139.58333333333331</v>
      </c>
      <c r="G281" s="279">
        <v>137.71666666666664</v>
      </c>
      <c r="H281" s="279">
        <v>144.31666666666666</v>
      </c>
      <c r="I281" s="279">
        <v>146.18333333333334</v>
      </c>
      <c r="J281" s="279">
        <v>147.61666666666667</v>
      </c>
      <c r="K281" s="277">
        <v>144.75</v>
      </c>
      <c r="L281" s="277">
        <v>141.44999999999999</v>
      </c>
      <c r="M281" s="277">
        <v>1.3346199999999999</v>
      </c>
    </row>
    <row r="282" spans="1:13">
      <c r="A282" s="268">
        <v>272</v>
      </c>
      <c r="B282" s="277" t="s">
        <v>443</v>
      </c>
      <c r="C282" s="278">
        <v>575.29999999999995</v>
      </c>
      <c r="D282" s="279">
        <v>571.69999999999993</v>
      </c>
      <c r="E282" s="279">
        <v>559.69999999999982</v>
      </c>
      <c r="F282" s="279">
        <v>544.09999999999991</v>
      </c>
      <c r="G282" s="279">
        <v>532.0999999999998</v>
      </c>
      <c r="H282" s="279">
        <v>587.29999999999984</v>
      </c>
      <c r="I282" s="279">
        <v>599.30000000000007</v>
      </c>
      <c r="J282" s="279">
        <v>614.89999999999986</v>
      </c>
      <c r="K282" s="277">
        <v>583.70000000000005</v>
      </c>
      <c r="L282" s="277">
        <v>556.1</v>
      </c>
      <c r="M282" s="277">
        <v>20.424150000000001</v>
      </c>
    </row>
    <row r="283" spans="1:13">
      <c r="A283" s="268">
        <v>273</v>
      </c>
      <c r="B283" s="277" t="s">
        <v>444</v>
      </c>
      <c r="C283" s="278">
        <v>233.5</v>
      </c>
      <c r="D283" s="279">
        <v>235.41666666666666</v>
      </c>
      <c r="E283" s="279">
        <v>231.08333333333331</v>
      </c>
      <c r="F283" s="279">
        <v>228.66666666666666</v>
      </c>
      <c r="G283" s="279">
        <v>224.33333333333331</v>
      </c>
      <c r="H283" s="279">
        <v>237.83333333333331</v>
      </c>
      <c r="I283" s="279">
        <v>242.16666666666663</v>
      </c>
      <c r="J283" s="279">
        <v>244.58333333333331</v>
      </c>
      <c r="K283" s="277">
        <v>239.75</v>
      </c>
      <c r="L283" s="277">
        <v>233</v>
      </c>
      <c r="M283" s="277">
        <v>9.5130400000000002</v>
      </c>
    </row>
    <row r="284" spans="1:13">
      <c r="A284" s="268">
        <v>274</v>
      </c>
      <c r="B284" s="277" t="s">
        <v>445</v>
      </c>
      <c r="C284" s="278">
        <v>486.65</v>
      </c>
      <c r="D284" s="279">
        <v>488.34999999999997</v>
      </c>
      <c r="E284" s="279">
        <v>480.59999999999991</v>
      </c>
      <c r="F284" s="279">
        <v>474.54999999999995</v>
      </c>
      <c r="G284" s="279">
        <v>466.7999999999999</v>
      </c>
      <c r="H284" s="279">
        <v>494.39999999999992</v>
      </c>
      <c r="I284" s="279">
        <v>502.15000000000003</v>
      </c>
      <c r="J284" s="279">
        <v>508.19999999999993</v>
      </c>
      <c r="K284" s="277">
        <v>496.1</v>
      </c>
      <c r="L284" s="277">
        <v>482.3</v>
      </c>
      <c r="M284" s="277">
        <v>0.75968000000000002</v>
      </c>
    </row>
    <row r="285" spans="1:13">
      <c r="A285" s="268">
        <v>275</v>
      </c>
      <c r="B285" s="277" t="s">
        <v>447</v>
      </c>
      <c r="C285" s="278">
        <v>31.05</v>
      </c>
      <c r="D285" s="279">
        <v>31.066666666666666</v>
      </c>
      <c r="E285" s="279">
        <v>30.683333333333334</v>
      </c>
      <c r="F285" s="279">
        <v>30.316666666666666</v>
      </c>
      <c r="G285" s="279">
        <v>29.933333333333334</v>
      </c>
      <c r="H285" s="279">
        <v>31.433333333333334</v>
      </c>
      <c r="I285" s="279">
        <v>31.816666666666666</v>
      </c>
      <c r="J285" s="279">
        <v>32.183333333333337</v>
      </c>
      <c r="K285" s="277">
        <v>31.45</v>
      </c>
      <c r="L285" s="277">
        <v>30.7</v>
      </c>
      <c r="M285" s="277">
        <v>7.2027400000000004</v>
      </c>
    </row>
    <row r="286" spans="1:13">
      <c r="A286" s="268">
        <v>276</v>
      </c>
      <c r="B286" s="277" t="s">
        <v>449</v>
      </c>
      <c r="C286" s="278">
        <v>329.35</v>
      </c>
      <c r="D286" s="279">
        <v>328.61666666666667</v>
      </c>
      <c r="E286" s="279">
        <v>324.23333333333335</v>
      </c>
      <c r="F286" s="279">
        <v>319.11666666666667</v>
      </c>
      <c r="G286" s="279">
        <v>314.73333333333335</v>
      </c>
      <c r="H286" s="279">
        <v>333.73333333333335</v>
      </c>
      <c r="I286" s="279">
        <v>338.11666666666667</v>
      </c>
      <c r="J286" s="279">
        <v>343.23333333333335</v>
      </c>
      <c r="K286" s="277">
        <v>333</v>
      </c>
      <c r="L286" s="277">
        <v>323.5</v>
      </c>
      <c r="M286" s="277">
        <v>4.4453300000000002</v>
      </c>
    </row>
    <row r="287" spans="1:13">
      <c r="A287" s="268">
        <v>277</v>
      </c>
      <c r="B287" s="277" t="s">
        <v>439</v>
      </c>
      <c r="C287" s="278">
        <v>320.3</v>
      </c>
      <c r="D287" s="279">
        <v>323.61666666666667</v>
      </c>
      <c r="E287" s="279">
        <v>316.28333333333336</v>
      </c>
      <c r="F287" s="279">
        <v>312.26666666666671</v>
      </c>
      <c r="G287" s="279">
        <v>304.93333333333339</v>
      </c>
      <c r="H287" s="279">
        <v>327.63333333333333</v>
      </c>
      <c r="I287" s="279">
        <v>334.96666666666658</v>
      </c>
      <c r="J287" s="279">
        <v>338.98333333333329</v>
      </c>
      <c r="K287" s="277">
        <v>330.95</v>
      </c>
      <c r="L287" s="277">
        <v>319.60000000000002</v>
      </c>
      <c r="M287" s="277">
        <v>1.39961</v>
      </c>
    </row>
    <row r="288" spans="1:13">
      <c r="A288" s="268">
        <v>278</v>
      </c>
      <c r="B288" s="277" t="s">
        <v>440</v>
      </c>
      <c r="C288" s="278">
        <v>245.9</v>
      </c>
      <c r="D288" s="279">
        <v>244.54999999999998</v>
      </c>
      <c r="E288" s="279">
        <v>240.84999999999997</v>
      </c>
      <c r="F288" s="279">
        <v>235.79999999999998</v>
      </c>
      <c r="G288" s="279">
        <v>232.09999999999997</v>
      </c>
      <c r="H288" s="279">
        <v>249.59999999999997</v>
      </c>
      <c r="I288" s="279">
        <v>253.29999999999995</v>
      </c>
      <c r="J288" s="279">
        <v>258.34999999999997</v>
      </c>
      <c r="K288" s="277">
        <v>248.25</v>
      </c>
      <c r="L288" s="277">
        <v>239.5</v>
      </c>
      <c r="M288" s="277">
        <v>0.45354</v>
      </c>
    </row>
    <row r="289" spans="1:13">
      <c r="A289" s="268">
        <v>279</v>
      </c>
      <c r="B289" s="277" t="s">
        <v>451</v>
      </c>
      <c r="C289" s="278">
        <v>171.95</v>
      </c>
      <c r="D289" s="279">
        <v>170.21666666666667</v>
      </c>
      <c r="E289" s="279">
        <v>166.43333333333334</v>
      </c>
      <c r="F289" s="279">
        <v>160.91666666666666</v>
      </c>
      <c r="G289" s="279">
        <v>157.13333333333333</v>
      </c>
      <c r="H289" s="279">
        <v>175.73333333333335</v>
      </c>
      <c r="I289" s="279">
        <v>179.51666666666671</v>
      </c>
      <c r="J289" s="279">
        <v>185.03333333333336</v>
      </c>
      <c r="K289" s="277">
        <v>174</v>
      </c>
      <c r="L289" s="277">
        <v>164.7</v>
      </c>
      <c r="M289" s="277">
        <v>1.63504</v>
      </c>
    </row>
    <row r="290" spans="1:13">
      <c r="A290" s="268">
        <v>280</v>
      </c>
      <c r="B290" s="277" t="s">
        <v>133</v>
      </c>
      <c r="C290" s="278">
        <v>1368.8</v>
      </c>
      <c r="D290" s="279">
        <v>1370.1000000000001</v>
      </c>
      <c r="E290" s="279">
        <v>1354.2000000000003</v>
      </c>
      <c r="F290" s="279">
        <v>1339.6000000000001</v>
      </c>
      <c r="G290" s="279">
        <v>1323.7000000000003</v>
      </c>
      <c r="H290" s="279">
        <v>1384.7000000000003</v>
      </c>
      <c r="I290" s="279">
        <v>1400.6000000000004</v>
      </c>
      <c r="J290" s="279">
        <v>1415.2000000000003</v>
      </c>
      <c r="K290" s="277">
        <v>1386</v>
      </c>
      <c r="L290" s="277">
        <v>1355.5</v>
      </c>
      <c r="M290" s="277">
        <v>32.281109999999998</v>
      </c>
    </row>
    <row r="291" spans="1:13">
      <c r="A291" s="268">
        <v>281</v>
      </c>
      <c r="B291" s="277" t="s">
        <v>441</v>
      </c>
      <c r="C291" s="278">
        <v>112.95</v>
      </c>
      <c r="D291" s="279">
        <v>113.78333333333335</v>
      </c>
      <c r="E291" s="279">
        <v>111.16666666666669</v>
      </c>
      <c r="F291" s="279">
        <v>109.38333333333334</v>
      </c>
      <c r="G291" s="279">
        <v>106.76666666666668</v>
      </c>
      <c r="H291" s="279">
        <v>115.56666666666669</v>
      </c>
      <c r="I291" s="279">
        <v>118.18333333333334</v>
      </c>
      <c r="J291" s="279">
        <v>119.9666666666667</v>
      </c>
      <c r="K291" s="277">
        <v>116.4</v>
      </c>
      <c r="L291" s="277">
        <v>112</v>
      </c>
      <c r="M291" s="277">
        <v>4.6010400000000002</v>
      </c>
    </row>
    <row r="292" spans="1:13">
      <c r="A292" s="268">
        <v>282</v>
      </c>
      <c r="B292" s="277" t="s">
        <v>438</v>
      </c>
      <c r="C292" s="278">
        <v>645.15</v>
      </c>
      <c r="D292" s="279">
        <v>644.65</v>
      </c>
      <c r="E292" s="279">
        <v>630.44999999999993</v>
      </c>
      <c r="F292" s="279">
        <v>615.75</v>
      </c>
      <c r="G292" s="279">
        <v>601.54999999999995</v>
      </c>
      <c r="H292" s="279">
        <v>659.34999999999991</v>
      </c>
      <c r="I292" s="279">
        <v>673.55</v>
      </c>
      <c r="J292" s="279">
        <v>688.24999999999989</v>
      </c>
      <c r="K292" s="277">
        <v>658.85</v>
      </c>
      <c r="L292" s="277">
        <v>629.95000000000005</v>
      </c>
      <c r="M292" s="277">
        <v>0.21790999999999999</v>
      </c>
    </row>
    <row r="293" spans="1:13">
      <c r="A293" s="268">
        <v>283</v>
      </c>
      <c r="B293" s="277" t="s">
        <v>442</v>
      </c>
      <c r="C293" s="278">
        <v>256.35000000000002</v>
      </c>
      <c r="D293" s="279">
        <v>257.73333333333335</v>
      </c>
      <c r="E293" s="279">
        <v>252.61666666666667</v>
      </c>
      <c r="F293" s="279">
        <v>248.88333333333333</v>
      </c>
      <c r="G293" s="279">
        <v>243.76666666666665</v>
      </c>
      <c r="H293" s="279">
        <v>261.4666666666667</v>
      </c>
      <c r="I293" s="279">
        <v>266.58333333333337</v>
      </c>
      <c r="J293" s="279">
        <v>270.31666666666672</v>
      </c>
      <c r="K293" s="277">
        <v>262.85000000000002</v>
      </c>
      <c r="L293" s="277">
        <v>254</v>
      </c>
      <c r="M293" s="277">
        <v>1.3717900000000001</v>
      </c>
    </row>
    <row r="294" spans="1:13">
      <c r="A294" s="268">
        <v>284</v>
      </c>
      <c r="B294" s="277" t="s">
        <v>1830</v>
      </c>
      <c r="C294" s="278">
        <v>462.15</v>
      </c>
      <c r="D294" s="279">
        <v>464.2833333333333</v>
      </c>
      <c r="E294" s="279">
        <v>454.51666666666659</v>
      </c>
      <c r="F294" s="279">
        <v>446.88333333333327</v>
      </c>
      <c r="G294" s="279">
        <v>437.11666666666656</v>
      </c>
      <c r="H294" s="279">
        <v>471.91666666666663</v>
      </c>
      <c r="I294" s="279">
        <v>481.68333333333328</v>
      </c>
      <c r="J294" s="279">
        <v>489.31666666666666</v>
      </c>
      <c r="K294" s="277">
        <v>474.05</v>
      </c>
      <c r="L294" s="277">
        <v>456.65</v>
      </c>
      <c r="M294" s="277">
        <v>0.21371999999999999</v>
      </c>
    </row>
    <row r="295" spans="1:13">
      <c r="A295" s="268">
        <v>285</v>
      </c>
      <c r="B295" s="277" t="s">
        <v>448</v>
      </c>
      <c r="C295" s="278">
        <v>545.5</v>
      </c>
      <c r="D295" s="279">
        <v>545.94999999999993</v>
      </c>
      <c r="E295" s="279">
        <v>538.34999999999991</v>
      </c>
      <c r="F295" s="279">
        <v>531.19999999999993</v>
      </c>
      <c r="G295" s="279">
        <v>523.59999999999991</v>
      </c>
      <c r="H295" s="279">
        <v>553.09999999999991</v>
      </c>
      <c r="I295" s="279">
        <v>560.70000000000005</v>
      </c>
      <c r="J295" s="279">
        <v>567.84999999999991</v>
      </c>
      <c r="K295" s="277">
        <v>553.54999999999995</v>
      </c>
      <c r="L295" s="277">
        <v>538.79999999999995</v>
      </c>
      <c r="M295" s="277">
        <v>1.32504</v>
      </c>
    </row>
    <row r="296" spans="1:13">
      <c r="A296" s="268">
        <v>286</v>
      </c>
      <c r="B296" s="277" t="s">
        <v>446</v>
      </c>
      <c r="C296" s="278">
        <v>43.3</v>
      </c>
      <c r="D296" s="279">
        <v>43.4</v>
      </c>
      <c r="E296" s="279">
        <v>43</v>
      </c>
      <c r="F296" s="279">
        <v>42.7</v>
      </c>
      <c r="G296" s="279">
        <v>42.300000000000004</v>
      </c>
      <c r="H296" s="279">
        <v>43.699999999999996</v>
      </c>
      <c r="I296" s="279">
        <v>44.099999999999987</v>
      </c>
      <c r="J296" s="279">
        <v>44.399999999999991</v>
      </c>
      <c r="K296" s="277">
        <v>43.8</v>
      </c>
      <c r="L296" s="277">
        <v>43.1</v>
      </c>
      <c r="M296" s="277">
        <v>6.2545700000000002</v>
      </c>
    </row>
    <row r="297" spans="1:13">
      <c r="A297" s="268">
        <v>287</v>
      </c>
      <c r="B297" s="277" t="s">
        <v>134</v>
      </c>
      <c r="C297" s="278">
        <v>63.2</v>
      </c>
      <c r="D297" s="279">
        <v>63.25</v>
      </c>
      <c r="E297" s="279">
        <v>62.75</v>
      </c>
      <c r="F297" s="279">
        <v>62.3</v>
      </c>
      <c r="G297" s="279">
        <v>61.8</v>
      </c>
      <c r="H297" s="279">
        <v>63.7</v>
      </c>
      <c r="I297" s="279">
        <v>64.2</v>
      </c>
      <c r="J297" s="279">
        <v>64.650000000000006</v>
      </c>
      <c r="K297" s="277">
        <v>63.75</v>
      </c>
      <c r="L297" s="277">
        <v>62.8</v>
      </c>
      <c r="M297" s="277">
        <v>69.10615</v>
      </c>
    </row>
    <row r="298" spans="1:13">
      <c r="A298" s="268">
        <v>288</v>
      </c>
      <c r="B298" s="277" t="s">
        <v>358</v>
      </c>
      <c r="C298" s="278">
        <v>2126.4</v>
      </c>
      <c r="D298" s="279">
        <v>2137.9833333333331</v>
      </c>
      <c r="E298" s="279">
        <v>2053.9666666666662</v>
      </c>
      <c r="F298" s="279">
        <v>1981.5333333333333</v>
      </c>
      <c r="G298" s="279">
        <v>1897.5166666666664</v>
      </c>
      <c r="H298" s="279">
        <v>2210.4166666666661</v>
      </c>
      <c r="I298" s="279">
        <v>2294.4333333333334</v>
      </c>
      <c r="J298" s="279">
        <v>2366.8666666666659</v>
      </c>
      <c r="K298" s="277">
        <v>2222</v>
      </c>
      <c r="L298" s="277">
        <v>2065.5500000000002</v>
      </c>
      <c r="M298" s="277">
        <v>3.1358000000000001</v>
      </c>
    </row>
    <row r="299" spans="1:13">
      <c r="A299" s="268">
        <v>289</v>
      </c>
      <c r="B299" s="277" t="s">
        <v>1841</v>
      </c>
      <c r="C299" s="278">
        <v>208.9</v>
      </c>
      <c r="D299" s="279">
        <v>209.96666666666667</v>
      </c>
      <c r="E299" s="279">
        <v>207.18333333333334</v>
      </c>
      <c r="F299" s="279">
        <v>205.46666666666667</v>
      </c>
      <c r="G299" s="279">
        <v>202.68333333333334</v>
      </c>
      <c r="H299" s="279">
        <v>211.68333333333334</v>
      </c>
      <c r="I299" s="279">
        <v>214.4666666666667</v>
      </c>
      <c r="J299" s="279">
        <v>216.18333333333334</v>
      </c>
      <c r="K299" s="277">
        <v>212.75</v>
      </c>
      <c r="L299" s="277">
        <v>208.25</v>
      </c>
      <c r="M299" s="277">
        <v>0.58679000000000003</v>
      </c>
    </row>
    <row r="300" spans="1:13">
      <c r="A300" s="268">
        <v>290</v>
      </c>
      <c r="B300" s="277" t="s">
        <v>454</v>
      </c>
      <c r="C300" s="278">
        <v>336.85</v>
      </c>
      <c r="D300" s="279">
        <v>337.03333333333336</v>
      </c>
      <c r="E300" s="279">
        <v>332.81666666666672</v>
      </c>
      <c r="F300" s="279">
        <v>328.78333333333336</v>
      </c>
      <c r="G300" s="279">
        <v>324.56666666666672</v>
      </c>
      <c r="H300" s="279">
        <v>341.06666666666672</v>
      </c>
      <c r="I300" s="279">
        <v>345.2833333333333</v>
      </c>
      <c r="J300" s="279">
        <v>349.31666666666672</v>
      </c>
      <c r="K300" s="277">
        <v>341.25</v>
      </c>
      <c r="L300" s="277">
        <v>333</v>
      </c>
      <c r="M300" s="277">
        <v>37.191519999999997</v>
      </c>
    </row>
    <row r="301" spans="1:13">
      <c r="A301" s="268">
        <v>291</v>
      </c>
      <c r="B301" s="277" t="s">
        <v>452</v>
      </c>
      <c r="C301" s="278">
        <v>3930.4</v>
      </c>
      <c r="D301" s="279">
        <v>3949.1</v>
      </c>
      <c r="E301" s="279">
        <v>3892.5499999999997</v>
      </c>
      <c r="F301" s="279">
        <v>3854.7</v>
      </c>
      <c r="G301" s="279">
        <v>3798.1499999999996</v>
      </c>
      <c r="H301" s="279">
        <v>3986.95</v>
      </c>
      <c r="I301" s="279">
        <v>4043.5</v>
      </c>
      <c r="J301" s="279">
        <v>4081.35</v>
      </c>
      <c r="K301" s="277">
        <v>4005.65</v>
      </c>
      <c r="L301" s="277">
        <v>3911.25</v>
      </c>
      <c r="M301" s="277">
        <v>4.1860000000000001E-2</v>
      </c>
    </row>
    <row r="302" spans="1:13">
      <c r="A302" s="268">
        <v>292</v>
      </c>
      <c r="B302" s="277" t="s">
        <v>455</v>
      </c>
      <c r="C302" s="278">
        <v>27.25</v>
      </c>
      <c r="D302" s="279">
        <v>27.2</v>
      </c>
      <c r="E302" s="279">
        <v>26.95</v>
      </c>
      <c r="F302" s="279">
        <v>26.65</v>
      </c>
      <c r="G302" s="279">
        <v>26.4</v>
      </c>
      <c r="H302" s="279">
        <v>27.5</v>
      </c>
      <c r="I302" s="279">
        <v>27.75</v>
      </c>
      <c r="J302" s="279">
        <v>28.05</v>
      </c>
      <c r="K302" s="277">
        <v>27.45</v>
      </c>
      <c r="L302" s="277">
        <v>26.9</v>
      </c>
      <c r="M302" s="277">
        <v>2.95444</v>
      </c>
    </row>
    <row r="303" spans="1:13">
      <c r="A303" s="268">
        <v>293</v>
      </c>
      <c r="B303" s="277" t="s">
        <v>135</v>
      </c>
      <c r="C303" s="278">
        <v>291.14999999999998</v>
      </c>
      <c r="D303" s="279">
        <v>291.2833333333333</v>
      </c>
      <c r="E303" s="279">
        <v>287.86666666666662</v>
      </c>
      <c r="F303" s="279">
        <v>284.58333333333331</v>
      </c>
      <c r="G303" s="279">
        <v>281.16666666666663</v>
      </c>
      <c r="H303" s="279">
        <v>294.56666666666661</v>
      </c>
      <c r="I303" s="279">
        <v>297.98333333333335</v>
      </c>
      <c r="J303" s="279">
        <v>301.26666666666659</v>
      </c>
      <c r="K303" s="277">
        <v>294.7</v>
      </c>
      <c r="L303" s="277">
        <v>288</v>
      </c>
      <c r="M303" s="277">
        <v>27.046320000000001</v>
      </c>
    </row>
    <row r="304" spans="1:13">
      <c r="A304" s="268">
        <v>294</v>
      </c>
      <c r="B304" s="277" t="s">
        <v>456</v>
      </c>
      <c r="C304" s="278">
        <v>799.3</v>
      </c>
      <c r="D304" s="279">
        <v>793.48333333333323</v>
      </c>
      <c r="E304" s="279">
        <v>782.96666666666647</v>
      </c>
      <c r="F304" s="279">
        <v>766.63333333333321</v>
      </c>
      <c r="G304" s="279">
        <v>756.11666666666645</v>
      </c>
      <c r="H304" s="279">
        <v>809.81666666666649</v>
      </c>
      <c r="I304" s="279">
        <v>820.33333333333314</v>
      </c>
      <c r="J304" s="279">
        <v>836.66666666666652</v>
      </c>
      <c r="K304" s="277">
        <v>804</v>
      </c>
      <c r="L304" s="277">
        <v>777.15</v>
      </c>
      <c r="M304" s="277">
        <v>0.51071</v>
      </c>
    </row>
    <row r="305" spans="1:13">
      <c r="A305" s="268">
        <v>295</v>
      </c>
      <c r="B305" s="277" t="s">
        <v>136</v>
      </c>
      <c r="C305" s="278">
        <v>917.3</v>
      </c>
      <c r="D305" s="279">
        <v>921.93333333333339</v>
      </c>
      <c r="E305" s="279">
        <v>908.36666666666679</v>
      </c>
      <c r="F305" s="279">
        <v>899.43333333333339</v>
      </c>
      <c r="G305" s="279">
        <v>885.86666666666679</v>
      </c>
      <c r="H305" s="279">
        <v>930.86666666666679</v>
      </c>
      <c r="I305" s="279">
        <v>944.43333333333339</v>
      </c>
      <c r="J305" s="279">
        <v>953.36666666666679</v>
      </c>
      <c r="K305" s="277">
        <v>935.5</v>
      </c>
      <c r="L305" s="277">
        <v>913</v>
      </c>
      <c r="M305" s="277">
        <v>131.88767999999999</v>
      </c>
    </row>
    <row r="306" spans="1:13">
      <c r="A306" s="268">
        <v>296</v>
      </c>
      <c r="B306" s="277" t="s">
        <v>266</v>
      </c>
      <c r="C306" s="278">
        <v>2964.8</v>
      </c>
      <c r="D306" s="279">
        <v>3002.6</v>
      </c>
      <c r="E306" s="279">
        <v>2913.2</v>
      </c>
      <c r="F306" s="279">
        <v>2861.6</v>
      </c>
      <c r="G306" s="279">
        <v>2772.2</v>
      </c>
      <c r="H306" s="279">
        <v>3054.2</v>
      </c>
      <c r="I306" s="279">
        <v>3143.6000000000004</v>
      </c>
      <c r="J306" s="279">
        <v>3195.2</v>
      </c>
      <c r="K306" s="277">
        <v>3092</v>
      </c>
      <c r="L306" s="277">
        <v>2951</v>
      </c>
      <c r="M306" s="277">
        <v>4.5886199999999997</v>
      </c>
    </row>
    <row r="307" spans="1:13">
      <c r="A307" s="268">
        <v>297</v>
      </c>
      <c r="B307" s="277" t="s">
        <v>265</v>
      </c>
      <c r="C307" s="278">
        <v>1749.8</v>
      </c>
      <c r="D307" s="279">
        <v>1763.5166666666664</v>
      </c>
      <c r="E307" s="279">
        <v>1730.3833333333328</v>
      </c>
      <c r="F307" s="279">
        <v>1710.9666666666662</v>
      </c>
      <c r="G307" s="279">
        <v>1677.8333333333326</v>
      </c>
      <c r="H307" s="279">
        <v>1782.9333333333329</v>
      </c>
      <c r="I307" s="279">
        <v>1816.0666666666666</v>
      </c>
      <c r="J307" s="279">
        <v>1835.4833333333331</v>
      </c>
      <c r="K307" s="277">
        <v>1796.65</v>
      </c>
      <c r="L307" s="277">
        <v>1744.1</v>
      </c>
      <c r="M307" s="277">
        <v>4.6982499999999998</v>
      </c>
    </row>
    <row r="308" spans="1:13">
      <c r="A308" s="268">
        <v>298</v>
      </c>
      <c r="B308" s="277" t="s">
        <v>137</v>
      </c>
      <c r="C308" s="278">
        <v>1008.7</v>
      </c>
      <c r="D308" s="279">
        <v>1013.8833333333333</v>
      </c>
      <c r="E308" s="279">
        <v>998.01666666666665</v>
      </c>
      <c r="F308" s="279">
        <v>987.33333333333337</v>
      </c>
      <c r="G308" s="279">
        <v>971.4666666666667</v>
      </c>
      <c r="H308" s="279">
        <v>1024.5666666666666</v>
      </c>
      <c r="I308" s="279">
        <v>1040.4333333333332</v>
      </c>
      <c r="J308" s="279">
        <v>1051.1166666666666</v>
      </c>
      <c r="K308" s="277">
        <v>1029.75</v>
      </c>
      <c r="L308" s="277">
        <v>1003.2</v>
      </c>
      <c r="M308" s="277">
        <v>26.66057</v>
      </c>
    </row>
    <row r="309" spans="1:13">
      <c r="A309" s="268">
        <v>299</v>
      </c>
      <c r="B309" s="277" t="s">
        <v>457</v>
      </c>
      <c r="C309" s="278">
        <v>1422</v>
      </c>
      <c r="D309" s="279">
        <v>1413</v>
      </c>
      <c r="E309" s="279">
        <v>1392</v>
      </c>
      <c r="F309" s="279">
        <v>1362</v>
      </c>
      <c r="G309" s="279">
        <v>1341</v>
      </c>
      <c r="H309" s="279">
        <v>1443</v>
      </c>
      <c r="I309" s="279">
        <v>1464</v>
      </c>
      <c r="J309" s="279">
        <v>1494</v>
      </c>
      <c r="K309" s="277">
        <v>1434</v>
      </c>
      <c r="L309" s="277">
        <v>1383</v>
      </c>
      <c r="M309" s="277">
        <v>0.45154</v>
      </c>
    </row>
    <row r="310" spans="1:13">
      <c r="A310" s="268">
        <v>300</v>
      </c>
      <c r="B310" s="277" t="s">
        <v>138</v>
      </c>
      <c r="C310" s="278">
        <v>602.25</v>
      </c>
      <c r="D310" s="279">
        <v>600.51666666666665</v>
      </c>
      <c r="E310" s="279">
        <v>592.0333333333333</v>
      </c>
      <c r="F310" s="279">
        <v>581.81666666666661</v>
      </c>
      <c r="G310" s="279">
        <v>573.33333333333326</v>
      </c>
      <c r="H310" s="279">
        <v>610.73333333333335</v>
      </c>
      <c r="I310" s="279">
        <v>619.2166666666667</v>
      </c>
      <c r="J310" s="279">
        <v>629.43333333333339</v>
      </c>
      <c r="K310" s="277">
        <v>609</v>
      </c>
      <c r="L310" s="277">
        <v>590.29999999999995</v>
      </c>
      <c r="M310" s="277">
        <v>43.777740000000001</v>
      </c>
    </row>
    <row r="311" spans="1:13">
      <c r="A311" s="268">
        <v>301</v>
      </c>
      <c r="B311" s="277" t="s">
        <v>139</v>
      </c>
      <c r="C311" s="278">
        <v>130.80000000000001</v>
      </c>
      <c r="D311" s="279">
        <v>130.38333333333333</v>
      </c>
      <c r="E311" s="279">
        <v>128.56666666666666</v>
      </c>
      <c r="F311" s="279">
        <v>126.33333333333334</v>
      </c>
      <c r="G311" s="279">
        <v>124.51666666666668</v>
      </c>
      <c r="H311" s="279">
        <v>132.61666666666665</v>
      </c>
      <c r="I311" s="279">
        <v>134.43333333333331</v>
      </c>
      <c r="J311" s="279">
        <v>136.66666666666663</v>
      </c>
      <c r="K311" s="277">
        <v>132.19999999999999</v>
      </c>
      <c r="L311" s="277">
        <v>128.15</v>
      </c>
      <c r="M311" s="277">
        <v>56.346850000000003</v>
      </c>
    </row>
    <row r="312" spans="1:13">
      <c r="A312" s="268">
        <v>302</v>
      </c>
      <c r="B312" s="277" t="s">
        <v>319</v>
      </c>
      <c r="C312" s="278">
        <v>11.55</v>
      </c>
      <c r="D312" s="279">
        <v>11.683333333333332</v>
      </c>
      <c r="E312" s="279">
        <v>11.366666666666664</v>
      </c>
      <c r="F312" s="279">
        <v>11.183333333333332</v>
      </c>
      <c r="G312" s="279">
        <v>10.866666666666664</v>
      </c>
      <c r="H312" s="279">
        <v>11.866666666666664</v>
      </c>
      <c r="I312" s="279">
        <v>12.18333333333333</v>
      </c>
      <c r="J312" s="279">
        <v>12.366666666666664</v>
      </c>
      <c r="K312" s="277">
        <v>12</v>
      </c>
      <c r="L312" s="277">
        <v>11.5</v>
      </c>
      <c r="M312" s="277">
        <v>12.20378</v>
      </c>
    </row>
    <row r="313" spans="1:13">
      <c r="A313" s="268">
        <v>303</v>
      </c>
      <c r="B313" s="277" t="s">
        <v>464</v>
      </c>
      <c r="C313" s="278">
        <v>135.44999999999999</v>
      </c>
      <c r="D313" s="279">
        <v>136.51666666666665</v>
      </c>
      <c r="E313" s="279">
        <v>133.43333333333331</v>
      </c>
      <c r="F313" s="279">
        <v>131.41666666666666</v>
      </c>
      <c r="G313" s="279">
        <v>128.33333333333331</v>
      </c>
      <c r="H313" s="279">
        <v>138.5333333333333</v>
      </c>
      <c r="I313" s="279">
        <v>141.61666666666667</v>
      </c>
      <c r="J313" s="279">
        <v>143.6333333333333</v>
      </c>
      <c r="K313" s="277">
        <v>139.6</v>
      </c>
      <c r="L313" s="277">
        <v>134.5</v>
      </c>
      <c r="M313" s="277">
        <v>0.61026000000000002</v>
      </c>
    </row>
    <row r="314" spans="1:13">
      <c r="A314" s="268">
        <v>304</v>
      </c>
      <c r="B314" s="277" t="s">
        <v>466</v>
      </c>
      <c r="C314" s="278">
        <v>325.95</v>
      </c>
      <c r="D314" s="279">
        <v>327.63333333333333</v>
      </c>
      <c r="E314" s="279">
        <v>323.31666666666666</v>
      </c>
      <c r="F314" s="279">
        <v>320.68333333333334</v>
      </c>
      <c r="G314" s="279">
        <v>316.36666666666667</v>
      </c>
      <c r="H314" s="279">
        <v>330.26666666666665</v>
      </c>
      <c r="I314" s="279">
        <v>334.58333333333326</v>
      </c>
      <c r="J314" s="279">
        <v>337.21666666666664</v>
      </c>
      <c r="K314" s="277">
        <v>331.95</v>
      </c>
      <c r="L314" s="277">
        <v>325</v>
      </c>
      <c r="M314" s="277">
        <v>0.14438000000000001</v>
      </c>
    </row>
    <row r="315" spans="1:13">
      <c r="A315" s="268">
        <v>305</v>
      </c>
      <c r="B315" s="277" t="s">
        <v>462</v>
      </c>
      <c r="C315" s="278">
        <v>2872.9</v>
      </c>
      <c r="D315" s="279">
        <v>2886.9666666666667</v>
      </c>
      <c r="E315" s="279">
        <v>2845.9333333333334</v>
      </c>
      <c r="F315" s="279">
        <v>2818.9666666666667</v>
      </c>
      <c r="G315" s="279">
        <v>2777.9333333333334</v>
      </c>
      <c r="H315" s="279">
        <v>2913.9333333333334</v>
      </c>
      <c r="I315" s="279">
        <v>2954.9666666666672</v>
      </c>
      <c r="J315" s="279">
        <v>2981.9333333333334</v>
      </c>
      <c r="K315" s="277">
        <v>2928</v>
      </c>
      <c r="L315" s="277">
        <v>2860</v>
      </c>
      <c r="M315" s="277">
        <v>4.6899999999999997E-2</v>
      </c>
    </row>
    <row r="316" spans="1:13">
      <c r="A316" s="268">
        <v>306</v>
      </c>
      <c r="B316" s="277" t="s">
        <v>463</v>
      </c>
      <c r="C316" s="278">
        <v>222.15</v>
      </c>
      <c r="D316" s="279">
        <v>221.33333333333334</v>
      </c>
      <c r="E316" s="279">
        <v>218.91666666666669</v>
      </c>
      <c r="F316" s="279">
        <v>215.68333333333334</v>
      </c>
      <c r="G316" s="279">
        <v>213.26666666666668</v>
      </c>
      <c r="H316" s="279">
        <v>224.56666666666669</v>
      </c>
      <c r="I316" s="279">
        <v>226.98333333333338</v>
      </c>
      <c r="J316" s="279">
        <v>230.2166666666667</v>
      </c>
      <c r="K316" s="277">
        <v>223.75</v>
      </c>
      <c r="L316" s="277">
        <v>218.1</v>
      </c>
      <c r="M316" s="277">
        <v>0.21695999999999999</v>
      </c>
    </row>
    <row r="317" spans="1:13">
      <c r="A317" s="268">
        <v>307</v>
      </c>
      <c r="B317" s="277" t="s">
        <v>140</v>
      </c>
      <c r="C317" s="278">
        <v>164.95</v>
      </c>
      <c r="D317" s="279">
        <v>164.43333333333331</v>
      </c>
      <c r="E317" s="279">
        <v>162.51666666666662</v>
      </c>
      <c r="F317" s="279">
        <v>160.08333333333331</v>
      </c>
      <c r="G317" s="279">
        <v>158.16666666666663</v>
      </c>
      <c r="H317" s="279">
        <v>166.86666666666662</v>
      </c>
      <c r="I317" s="279">
        <v>168.7833333333333</v>
      </c>
      <c r="J317" s="279">
        <v>171.21666666666661</v>
      </c>
      <c r="K317" s="277">
        <v>166.35</v>
      </c>
      <c r="L317" s="277">
        <v>162</v>
      </c>
      <c r="M317" s="277">
        <v>36.507260000000002</v>
      </c>
    </row>
    <row r="318" spans="1:13">
      <c r="A318" s="268">
        <v>308</v>
      </c>
      <c r="B318" s="277" t="s">
        <v>141</v>
      </c>
      <c r="C318" s="278">
        <v>367.35</v>
      </c>
      <c r="D318" s="279">
        <v>366.36666666666662</v>
      </c>
      <c r="E318" s="279">
        <v>364.08333333333326</v>
      </c>
      <c r="F318" s="279">
        <v>360.81666666666666</v>
      </c>
      <c r="G318" s="279">
        <v>358.5333333333333</v>
      </c>
      <c r="H318" s="279">
        <v>369.63333333333321</v>
      </c>
      <c r="I318" s="279">
        <v>371.91666666666663</v>
      </c>
      <c r="J318" s="279">
        <v>375.18333333333317</v>
      </c>
      <c r="K318" s="277">
        <v>368.65</v>
      </c>
      <c r="L318" s="277">
        <v>363.1</v>
      </c>
      <c r="M318" s="277">
        <v>25.73499</v>
      </c>
    </row>
    <row r="319" spans="1:13">
      <c r="A319" s="268">
        <v>309</v>
      </c>
      <c r="B319" s="277" t="s">
        <v>142</v>
      </c>
      <c r="C319" s="278">
        <v>6844.6</v>
      </c>
      <c r="D319" s="279">
        <v>6867.8666666666659</v>
      </c>
      <c r="E319" s="279">
        <v>6786.7333333333318</v>
      </c>
      <c r="F319" s="279">
        <v>6728.8666666666659</v>
      </c>
      <c r="G319" s="279">
        <v>6647.7333333333318</v>
      </c>
      <c r="H319" s="279">
        <v>6925.7333333333318</v>
      </c>
      <c r="I319" s="279">
        <v>7006.866666666665</v>
      </c>
      <c r="J319" s="279">
        <v>7064.7333333333318</v>
      </c>
      <c r="K319" s="277">
        <v>6949</v>
      </c>
      <c r="L319" s="277">
        <v>6810</v>
      </c>
      <c r="M319" s="277">
        <v>6.5986399999999996</v>
      </c>
    </row>
    <row r="320" spans="1:13">
      <c r="A320" s="268">
        <v>310</v>
      </c>
      <c r="B320" s="277" t="s">
        <v>458</v>
      </c>
      <c r="C320" s="278">
        <v>827.25</v>
      </c>
      <c r="D320" s="279">
        <v>832.44999999999993</v>
      </c>
      <c r="E320" s="279">
        <v>814.89999999999986</v>
      </c>
      <c r="F320" s="279">
        <v>802.55</v>
      </c>
      <c r="G320" s="279">
        <v>784.99999999999989</v>
      </c>
      <c r="H320" s="279">
        <v>844.79999999999984</v>
      </c>
      <c r="I320" s="279">
        <v>862.3499999999998</v>
      </c>
      <c r="J320" s="279">
        <v>874.69999999999982</v>
      </c>
      <c r="K320" s="277">
        <v>850</v>
      </c>
      <c r="L320" s="277">
        <v>820.1</v>
      </c>
      <c r="M320" s="277">
        <v>0.11014</v>
      </c>
    </row>
    <row r="321" spans="1:13">
      <c r="A321" s="268">
        <v>311</v>
      </c>
      <c r="B321" s="277" t="s">
        <v>143</v>
      </c>
      <c r="C321" s="278">
        <v>514.1</v>
      </c>
      <c r="D321" s="279">
        <v>514.63333333333333</v>
      </c>
      <c r="E321" s="279">
        <v>511.01666666666665</v>
      </c>
      <c r="F321" s="279">
        <v>507.93333333333334</v>
      </c>
      <c r="G321" s="279">
        <v>504.31666666666666</v>
      </c>
      <c r="H321" s="279">
        <v>517.7166666666667</v>
      </c>
      <c r="I321" s="279">
        <v>521.33333333333326</v>
      </c>
      <c r="J321" s="279">
        <v>524.41666666666663</v>
      </c>
      <c r="K321" s="277">
        <v>518.25</v>
      </c>
      <c r="L321" s="277">
        <v>511.55</v>
      </c>
      <c r="M321" s="277">
        <v>6.10616</v>
      </c>
    </row>
    <row r="322" spans="1:13">
      <c r="A322" s="268">
        <v>312</v>
      </c>
      <c r="B322" s="277" t="s">
        <v>472</v>
      </c>
      <c r="C322" s="278">
        <v>1787.15</v>
      </c>
      <c r="D322" s="279">
        <v>1780.7166666666665</v>
      </c>
      <c r="E322" s="279">
        <v>1764.4333333333329</v>
      </c>
      <c r="F322" s="279">
        <v>1741.7166666666665</v>
      </c>
      <c r="G322" s="279">
        <v>1725.4333333333329</v>
      </c>
      <c r="H322" s="279">
        <v>1803.4333333333329</v>
      </c>
      <c r="I322" s="279">
        <v>1819.7166666666662</v>
      </c>
      <c r="J322" s="279">
        <v>1842.4333333333329</v>
      </c>
      <c r="K322" s="277">
        <v>1797</v>
      </c>
      <c r="L322" s="277">
        <v>1758</v>
      </c>
      <c r="M322" s="277">
        <v>0.85668999999999995</v>
      </c>
    </row>
    <row r="323" spans="1:13">
      <c r="A323" s="268">
        <v>313</v>
      </c>
      <c r="B323" s="277" t="s">
        <v>468</v>
      </c>
      <c r="C323" s="278">
        <v>1877.3</v>
      </c>
      <c r="D323" s="279">
        <v>1880.05</v>
      </c>
      <c r="E323" s="279">
        <v>1855.1</v>
      </c>
      <c r="F323" s="279">
        <v>1832.8999999999999</v>
      </c>
      <c r="G323" s="279">
        <v>1807.9499999999998</v>
      </c>
      <c r="H323" s="279">
        <v>1902.25</v>
      </c>
      <c r="I323" s="279">
        <v>1927.2000000000003</v>
      </c>
      <c r="J323" s="279">
        <v>1949.4</v>
      </c>
      <c r="K323" s="277">
        <v>1905</v>
      </c>
      <c r="L323" s="277">
        <v>1857.85</v>
      </c>
      <c r="M323" s="277">
        <v>1.2285200000000001</v>
      </c>
    </row>
    <row r="324" spans="1:13">
      <c r="A324" s="268">
        <v>314</v>
      </c>
      <c r="B324" s="277" t="s">
        <v>144</v>
      </c>
      <c r="C324" s="278">
        <v>579.79999999999995</v>
      </c>
      <c r="D324" s="279">
        <v>580.65</v>
      </c>
      <c r="E324" s="279">
        <v>573.44999999999993</v>
      </c>
      <c r="F324" s="279">
        <v>567.09999999999991</v>
      </c>
      <c r="G324" s="279">
        <v>559.89999999999986</v>
      </c>
      <c r="H324" s="279">
        <v>587</v>
      </c>
      <c r="I324" s="279">
        <v>594.20000000000005</v>
      </c>
      <c r="J324" s="279">
        <v>600.55000000000007</v>
      </c>
      <c r="K324" s="277">
        <v>587.85</v>
      </c>
      <c r="L324" s="277">
        <v>574.29999999999995</v>
      </c>
      <c r="M324" s="277">
        <v>4.5991999999999997</v>
      </c>
    </row>
    <row r="325" spans="1:13">
      <c r="A325" s="268">
        <v>315</v>
      </c>
      <c r="B325" s="277" t="s">
        <v>145</v>
      </c>
      <c r="C325" s="278">
        <v>829.5</v>
      </c>
      <c r="D325" s="279">
        <v>831.7166666666667</v>
      </c>
      <c r="E325" s="279">
        <v>823.53333333333342</v>
      </c>
      <c r="F325" s="279">
        <v>817.56666666666672</v>
      </c>
      <c r="G325" s="279">
        <v>809.38333333333344</v>
      </c>
      <c r="H325" s="279">
        <v>837.68333333333339</v>
      </c>
      <c r="I325" s="279">
        <v>845.86666666666679</v>
      </c>
      <c r="J325" s="279">
        <v>851.83333333333337</v>
      </c>
      <c r="K325" s="277">
        <v>839.9</v>
      </c>
      <c r="L325" s="277">
        <v>825.75</v>
      </c>
      <c r="M325" s="277">
        <v>6.9217899999999997</v>
      </c>
    </row>
    <row r="326" spans="1:13">
      <c r="A326" s="268">
        <v>316</v>
      </c>
      <c r="B326" s="277" t="s">
        <v>465</v>
      </c>
      <c r="C326" s="278">
        <v>169.25</v>
      </c>
      <c r="D326" s="279">
        <v>169.18333333333334</v>
      </c>
      <c r="E326" s="279">
        <v>165.56666666666666</v>
      </c>
      <c r="F326" s="279">
        <v>161.88333333333333</v>
      </c>
      <c r="G326" s="279">
        <v>158.26666666666665</v>
      </c>
      <c r="H326" s="279">
        <v>172.86666666666667</v>
      </c>
      <c r="I326" s="279">
        <v>176.48333333333335</v>
      </c>
      <c r="J326" s="279">
        <v>180.16666666666669</v>
      </c>
      <c r="K326" s="277">
        <v>172.8</v>
      </c>
      <c r="L326" s="277">
        <v>165.5</v>
      </c>
      <c r="M326" s="277">
        <v>0.28382000000000002</v>
      </c>
    </row>
    <row r="327" spans="1:13">
      <c r="A327" s="268">
        <v>317</v>
      </c>
      <c r="B327" s="277" t="s">
        <v>1975</v>
      </c>
      <c r="C327" s="278">
        <v>178.7</v>
      </c>
      <c r="D327" s="279">
        <v>180</v>
      </c>
      <c r="E327" s="279">
        <v>176</v>
      </c>
      <c r="F327" s="279">
        <v>173.3</v>
      </c>
      <c r="G327" s="279">
        <v>169.3</v>
      </c>
      <c r="H327" s="279">
        <v>182.7</v>
      </c>
      <c r="I327" s="279">
        <v>186.7</v>
      </c>
      <c r="J327" s="279">
        <v>189.39999999999998</v>
      </c>
      <c r="K327" s="277">
        <v>184</v>
      </c>
      <c r="L327" s="277">
        <v>177.3</v>
      </c>
      <c r="M327" s="277">
        <v>2.9190999999999998</v>
      </c>
    </row>
    <row r="328" spans="1:13">
      <c r="A328" s="268">
        <v>318</v>
      </c>
      <c r="B328" s="277" t="s">
        <v>469</v>
      </c>
      <c r="C328" s="278">
        <v>68.7</v>
      </c>
      <c r="D328" s="279">
        <v>68.716666666666669</v>
      </c>
      <c r="E328" s="279">
        <v>67.63333333333334</v>
      </c>
      <c r="F328" s="279">
        <v>66.566666666666677</v>
      </c>
      <c r="G328" s="279">
        <v>65.483333333333348</v>
      </c>
      <c r="H328" s="279">
        <v>69.783333333333331</v>
      </c>
      <c r="I328" s="279">
        <v>70.866666666666646</v>
      </c>
      <c r="J328" s="279">
        <v>71.933333333333323</v>
      </c>
      <c r="K328" s="277">
        <v>69.8</v>
      </c>
      <c r="L328" s="277">
        <v>67.650000000000006</v>
      </c>
      <c r="M328" s="277">
        <v>1.93889</v>
      </c>
    </row>
    <row r="329" spans="1:13">
      <c r="A329" s="268">
        <v>319</v>
      </c>
      <c r="B329" s="277" t="s">
        <v>470</v>
      </c>
      <c r="C329" s="278">
        <v>319.25</v>
      </c>
      <c r="D329" s="279">
        <v>321.31666666666666</v>
      </c>
      <c r="E329" s="279">
        <v>315.63333333333333</v>
      </c>
      <c r="F329" s="279">
        <v>312.01666666666665</v>
      </c>
      <c r="G329" s="279">
        <v>306.33333333333331</v>
      </c>
      <c r="H329" s="279">
        <v>324.93333333333334</v>
      </c>
      <c r="I329" s="279">
        <v>330.61666666666662</v>
      </c>
      <c r="J329" s="279">
        <v>334.23333333333335</v>
      </c>
      <c r="K329" s="277">
        <v>327</v>
      </c>
      <c r="L329" s="277">
        <v>317.7</v>
      </c>
      <c r="M329" s="277">
        <v>0.57372000000000001</v>
      </c>
    </row>
    <row r="330" spans="1:13">
      <c r="A330" s="268">
        <v>320</v>
      </c>
      <c r="B330" s="277" t="s">
        <v>146</v>
      </c>
      <c r="C330" s="278">
        <v>1426.35</v>
      </c>
      <c r="D330" s="279">
        <v>1401.45</v>
      </c>
      <c r="E330" s="279">
        <v>1353.9</v>
      </c>
      <c r="F330" s="279">
        <v>1281.45</v>
      </c>
      <c r="G330" s="279">
        <v>1233.9000000000001</v>
      </c>
      <c r="H330" s="279">
        <v>1473.9</v>
      </c>
      <c r="I330" s="279">
        <v>1521.4499999999998</v>
      </c>
      <c r="J330" s="279">
        <v>1593.9</v>
      </c>
      <c r="K330" s="277">
        <v>1449</v>
      </c>
      <c r="L330" s="277">
        <v>1329</v>
      </c>
      <c r="M330" s="277">
        <v>29.809750000000001</v>
      </c>
    </row>
    <row r="331" spans="1:13">
      <c r="A331" s="268">
        <v>321</v>
      </c>
      <c r="B331" s="277" t="s">
        <v>459</v>
      </c>
      <c r="C331" s="278">
        <v>16.45</v>
      </c>
      <c r="D331" s="279">
        <v>16.650000000000002</v>
      </c>
      <c r="E331" s="279">
        <v>16.050000000000004</v>
      </c>
      <c r="F331" s="279">
        <v>15.650000000000002</v>
      </c>
      <c r="G331" s="279">
        <v>15.050000000000004</v>
      </c>
      <c r="H331" s="279">
        <v>17.050000000000004</v>
      </c>
      <c r="I331" s="279">
        <v>17.650000000000006</v>
      </c>
      <c r="J331" s="279">
        <v>18.050000000000004</v>
      </c>
      <c r="K331" s="277">
        <v>17.25</v>
      </c>
      <c r="L331" s="277">
        <v>16.25</v>
      </c>
      <c r="M331" s="277">
        <v>12.988479999999999</v>
      </c>
    </row>
    <row r="332" spans="1:13">
      <c r="A332" s="268">
        <v>322</v>
      </c>
      <c r="B332" s="277" t="s">
        <v>460</v>
      </c>
      <c r="C332" s="278">
        <v>132.69999999999999</v>
      </c>
      <c r="D332" s="279">
        <v>133.91666666666666</v>
      </c>
      <c r="E332" s="279">
        <v>130.7833333333333</v>
      </c>
      <c r="F332" s="279">
        <v>128.86666666666665</v>
      </c>
      <c r="G332" s="279">
        <v>125.73333333333329</v>
      </c>
      <c r="H332" s="279">
        <v>135.83333333333331</v>
      </c>
      <c r="I332" s="279">
        <v>138.9666666666667</v>
      </c>
      <c r="J332" s="279">
        <v>140.88333333333333</v>
      </c>
      <c r="K332" s="277">
        <v>137.05000000000001</v>
      </c>
      <c r="L332" s="277">
        <v>132</v>
      </c>
      <c r="M332" s="277">
        <v>1.1864600000000001</v>
      </c>
    </row>
    <row r="333" spans="1:13">
      <c r="A333" s="268">
        <v>323</v>
      </c>
      <c r="B333" s="277" t="s">
        <v>147</v>
      </c>
      <c r="C333" s="278">
        <v>109.15</v>
      </c>
      <c r="D333" s="279">
        <v>108.43333333333334</v>
      </c>
      <c r="E333" s="279">
        <v>106.86666666666667</v>
      </c>
      <c r="F333" s="279">
        <v>104.58333333333334</v>
      </c>
      <c r="G333" s="279">
        <v>103.01666666666668</v>
      </c>
      <c r="H333" s="279">
        <v>110.71666666666667</v>
      </c>
      <c r="I333" s="279">
        <v>112.28333333333333</v>
      </c>
      <c r="J333" s="279">
        <v>114.56666666666666</v>
      </c>
      <c r="K333" s="277">
        <v>110</v>
      </c>
      <c r="L333" s="277">
        <v>106.15</v>
      </c>
      <c r="M333" s="277">
        <v>113.46550999999999</v>
      </c>
    </row>
    <row r="334" spans="1:13">
      <c r="A334" s="268">
        <v>324</v>
      </c>
      <c r="B334" s="277" t="s">
        <v>471</v>
      </c>
      <c r="C334" s="278">
        <v>579.04999999999995</v>
      </c>
      <c r="D334" s="279">
        <v>579.16666666666663</v>
      </c>
      <c r="E334" s="279">
        <v>564.88333333333321</v>
      </c>
      <c r="F334" s="279">
        <v>550.71666666666658</v>
      </c>
      <c r="G334" s="279">
        <v>536.43333333333317</v>
      </c>
      <c r="H334" s="279">
        <v>593.33333333333326</v>
      </c>
      <c r="I334" s="279">
        <v>607.61666666666679</v>
      </c>
      <c r="J334" s="279">
        <v>621.7833333333333</v>
      </c>
      <c r="K334" s="277">
        <v>593.45000000000005</v>
      </c>
      <c r="L334" s="277">
        <v>565</v>
      </c>
      <c r="M334" s="277">
        <v>0.49939</v>
      </c>
    </row>
    <row r="335" spans="1:13">
      <c r="A335" s="268">
        <v>325</v>
      </c>
      <c r="B335" s="277" t="s">
        <v>268</v>
      </c>
      <c r="C335" s="278">
        <v>1314.7</v>
      </c>
      <c r="D335" s="279">
        <v>1320.1166666666668</v>
      </c>
      <c r="E335" s="279">
        <v>1302.6333333333337</v>
      </c>
      <c r="F335" s="279">
        <v>1290.5666666666668</v>
      </c>
      <c r="G335" s="279">
        <v>1273.0833333333337</v>
      </c>
      <c r="H335" s="279">
        <v>1332.1833333333336</v>
      </c>
      <c r="I335" s="279">
        <v>1349.6666666666667</v>
      </c>
      <c r="J335" s="279">
        <v>1361.7333333333336</v>
      </c>
      <c r="K335" s="277">
        <v>1337.6</v>
      </c>
      <c r="L335" s="277">
        <v>1308.05</v>
      </c>
      <c r="M335" s="277">
        <v>3.0234200000000002</v>
      </c>
    </row>
    <row r="336" spans="1:13">
      <c r="A336" s="268">
        <v>326</v>
      </c>
      <c r="B336" s="277" t="s">
        <v>148</v>
      </c>
      <c r="C336" s="278">
        <v>59927.35</v>
      </c>
      <c r="D336" s="279">
        <v>59841.883333333331</v>
      </c>
      <c r="E336" s="279">
        <v>59336.46666666666</v>
      </c>
      <c r="F336" s="279">
        <v>58745.583333333328</v>
      </c>
      <c r="G336" s="279">
        <v>58240.166666666657</v>
      </c>
      <c r="H336" s="279">
        <v>60432.766666666663</v>
      </c>
      <c r="I336" s="279">
        <v>60938.183333333334</v>
      </c>
      <c r="J336" s="279">
        <v>61529.066666666666</v>
      </c>
      <c r="K336" s="277">
        <v>60347.3</v>
      </c>
      <c r="L336" s="277">
        <v>59251</v>
      </c>
      <c r="M336" s="277">
        <v>0.14374999999999999</v>
      </c>
    </row>
    <row r="337" spans="1:13">
      <c r="A337" s="268">
        <v>327</v>
      </c>
      <c r="B337" s="277" t="s">
        <v>267</v>
      </c>
      <c r="C337" s="278">
        <v>26.75</v>
      </c>
      <c r="D337" s="279">
        <v>26.7</v>
      </c>
      <c r="E337" s="279">
        <v>26.4</v>
      </c>
      <c r="F337" s="279">
        <v>26.05</v>
      </c>
      <c r="G337" s="279">
        <v>25.75</v>
      </c>
      <c r="H337" s="279">
        <v>27.049999999999997</v>
      </c>
      <c r="I337" s="279">
        <v>27.35</v>
      </c>
      <c r="J337" s="279">
        <v>27.699999999999996</v>
      </c>
      <c r="K337" s="277">
        <v>27</v>
      </c>
      <c r="L337" s="277">
        <v>26.35</v>
      </c>
      <c r="M337" s="277">
        <v>12.4887</v>
      </c>
    </row>
    <row r="338" spans="1:13">
      <c r="A338" s="268">
        <v>328</v>
      </c>
      <c r="B338" s="277" t="s">
        <v>149</v>
      </c>
      <c r="C338" s="278">
        <v>1229.3499999999999</v>
      </c>
      <c r="D338" s="279">
        <v>1222.7833333333333</v>
      </c>
      <c r="E338" s="279">
        <v>1211.7166666666667</v>
      </c>
      <c r="F338" s="279">
        <v>1194.0833333333335</v>
      </c>
      <c r="G338" s="279">
        <v>1183.0166666666669</v>
      </c>
      <c r="H338" s="279">
        <v>1240.4166666666665</v>
      </c>
      <c r="I338" s="279">
        <v>1251.4833333333331</v>
      </c>
      <c r="J338" s="279">
        <v>1269.1166666666663</v>
      </c>
      <c r="K338" s="277">
        <v>1233.8499999999999</v>
      </c>
      <c r="L338" s="277">
        <v>1205.1500000000001</v>
      </c>
      <c r="M338" s="277">
        <v>13.83975</v>
      </c>
    </row>
    <row r="339" spans="1:13">
      <c r="A339" s="268">
        <v>329</v>
      </c>
      <c r="B339" s="277" t="s">
        <v>3161</v>
      </c>
      <c r="C339" s="278">
        <v>273.60000000000002</v>
      </c>
      <c r="D339" s="279">
        <v>273.83333333333337</v>
      </c>
      <c r="E339" s="279">
        <v>269.86666666666673</v>
      </c>
      <c r="F339" s="279">
        <v>266.13333333333338</v>
      </c>
      <c r="G339" s="279">
        <v>262.16666666666674</v>
      </c>
      <c r="H339" s="279">
        <v>277.56666666666672</v>
      </c>
      <c r="I339" s="279">
        <v>281.53333333333342</v>
      </c>
      <c r="J339" s="279">
        <v>285.26666666666671</v>
      </c>
      <c r="K339" s="277">
        <v>277.8</v>
      </c>
      <c r="L339" s="277">
        <v>270.10000000000002</v>
      </c>
      <c r="M339" s="277">
        <v>6.44001</v>
      </c>
    </row>
    <row r="340" spans="1:13">
      <c r="A340" s="268">
        <v>330</v>
      </c>
      <c r="B340" s="277" t="s">
        <v>269</v>
      </c>
      <c r="C340" s="278">
        <v>924.4</v>
      </c>
      <c r="D340" s="279">
        <v>924.13333333333333</v>
      </c>
      <c r="E340" s="279">
        <v>910.36666666666667</v>
      </c>
      <c r="F340" s="279">
        <v>896.33333333333337</v>
      </c>
      <c r="G340" s="279">
        <v>882.56666666666672</v>
      </c>
      <c r="H340" s="279">
        <v>938.16666666666663</v>
      </c>
      <c r="I340" s="279">
        <v>951.93333333333328</v>
      </c>
      <c r="J340" s="279">
        <v>965.96666666666658</v>
      </c>
      <c r="K340" s="277">
        <v>937.9</v>
      </c>
      <c r="L340" s="277">
        <v>910.1</v>
      </c>
      <c r="M340" s="277">
        <v>4.9222599999999996</v>
      </c>
    </row>
    <row r="341" spans="1:13">
      <c r="A341" s="268">
        <v>331</v>
      </c>
      <c r="B341" s="277" t="s">
        <v>150</v>
      </c>
      <c r="C341" s="278">
        <v>31.05</v>
      </c>
      <c r="D341" s="279">
        <v>31</v>
      </c>
      <c r="E341" s="279">
        <v>30.75</v>
      </c>
      <c r="F341" s="279">
        <v>30.45</v>
      </c>
      <c r="G341" s="279">
        <v>30.2</v>
      </c>
      <c r="H341" s="279">
        <v>31.3</v>
      </c>
      <c r="I341" s="279">
        <v>31.55</v>
      </c>
      <c r="J341" s="279">
        <v>31.85</v>
      </c>
      <c r="K341" s="277">
        <v>31.25</v>
      </c>
      <c r="L341" s="277">
        <v>30.7</v>
      </c>
      <c r="M341" s="277">
        <v>54.294110000000003</v>
      </c>
    </row>
    <row r="342" spans="1:13">
      <c r="A342" s="268">
        <v>332</v>
      </c>
      <c r="B342" s="277" t="s">
        <v>261</v>
      </c>
      <c r="C342" s="278">
        <v>3474.45</v>
      </c>
      <c r="D342" s="279">
        <v>3477.2666666666664</v>
      </c>
      <c r="E342" s="279">
        <v>3439.5333333333328</v>
      </c>
      <c r="F342" s="279">
        <v>3404.6166666666663</v>
      </c>
      <c r="G342" s="279">
        <v>3366.8833333333328</v>
      </c>
      <c r="H342" s="279">
        <v>3512.1833333333329</v>
      </c>
      <c r="I342" s="279">
        <v>3549.9166666666665</v>
      </c>
      <c r="J342" s="279">
        <v>3584.833333333333</v>
      </c>
      <c r="K342" s="277">
        <v>3515</v>
      </c>
      <c r="L342" s="277">
        <v>3442.35</v>
      </c>
      <c r="M342" s="277">
        <v>3.8713799999999998</v>
      </c>
    </row>
    <row r="343" spans="1:13">
      <c r="A343" s="268">
        <v>333</v>
      </c>
      <c r="B343" s="277" t="s">
        <v>478</v>
      </c>
      <c r="C343" s="278">
        <v>2039.3</v>
      </c>
      <c r="D343" s="279">
        <v>2042.7</v>
      </c>
      <c r="E343" s="279">
        <v>2017.6</v>
      </c>
      <c r="F343" s="279">
        <v>1995.8999999999999</v>
      </c>
      <c r="G343" s="279">
        <v>1970.7999999999997</v>
      </c>
      <c r="H343" s="279">
        <v>2064.4</v>
      </c>
      <c r="I343" s="279">
        <v>2089.5</v>
      </c>
      <c r="J343" s="279">
        <v>2111.2000000000003</v>
      </c>
      <c r="K343" s="277">
        <v>2067.8000000000002</v>
      </c>
      <c r="L343" s="277">
        <v>2021</v>
      </c>
      <c r="M343" s="277">
        <v>0.27873999999999999</v>
      </c>
    </row>
    <row r="344" spans="1:13">
      <c r="A344" s="268">
        <v>334</v>
      </c>
      <c r="B344" s="277" t="s">
        <v>151</v>
      </c>
      <c r="C344" s="278">
        <v>23.15</v>
      </c>
      <c r="D344" s="279">
        <v>22.95</v>
      </c>
      <c r="E344" s="279">
        <v>22.65</v>
      </c>
      <c r="F344" s="279">
        <v>22.15</v>
      </c>
      <c r="G344" s="279">
        <v>21.849999999999998</v>
      </c>
      <c r="H344" s="279">
        <v>23.45</v>
      </c>
      <c r="I344" s="279">
        <v>23.750000000000004</v>
      </c>
      <c r="J344" s="279">
        <v>24.25</v>
      </c>
      <c r="K344" s="277">
        <v>23.25</v>
      </c>
      <c r="L344" s="277">
        <v>22.45</v>
      </c>
      <c r="M344" s="277">
        <v>33.398719999999997</v>
      </c>
    </row>
    <row r="345" spans="1:13">
      <c r="A345" s="268">
        <v>335</v>
      </c>
      <c r="B345" s="277" t="s">
        <v>477</v>
      </c>
      <c r="C345" s="278">
        <v>52.6</v>
      </c>
      <c r="D345" s="279">
        <v>52.833333333333336</v>
      </c>
      <c r="E345" s="279">
        <v>51.966666666666669</v>
      </c>
      <c r="F345" s="279">
        <v>51.333333333333336</v>
      </c>
      <c r="G345" s="279">
        <v>50.466666666666669</v>
      </c>
      <c r="H345" s="279">
        <v>53.466666666666669</v>
      </c>
      <c r="I345" s="279">
        <v>54.333333333333329</v>
      </c>
      <c r="J345" s="279">
        <v>54.966666666666669</v>
      </c>
      <c r="K345" s="277">
        <v>53.7</v>
      </c>
      <c r="L345" s="277">
        <v>52.2</v>
      </c>
      <c r="M345" s="277">
        <v>1.3018400000000001</v>
      </c>
    </row>
    <row r="346" spans="1:13">
      <c r="A346" s="268">
        <v>336</v>
      </c>
      <c r="B346" s="277" t="s">
        <v>152</v>
      </c>
      <c r="C346" s="278">
        <v>33.1</v>
      </c>
      <c r="D346" s="279">
        <v>33.06666666666667</v>
      </c>
      <c r="E346" s="279">
        <v>32.733333333333341</v>
      </c>
      <c r="F346" s="279">
        <v>32.366666666666674</v>
      </c>
      <c r="G346" s="279">
        <v>32.033333333333346</v>
      </c>
      <c r="H346" s="279">
        <v>33.433333333333337</v>
      </c>
      <c r="I346" s="279">
        <v>33.766666666666666</v>
      </c>
      <c r="J346" s="279">
        <v>34.133333333333333</v>
      </c>
      <c r="K346" s="277">
        <v>33.4</v>
      </c>
      <c r="L346" s="277">
        <v>32.700000000000003</v>
      </c>
      <c r="M346" s="277">
        <v>36.434719999999999</v>
      </c>
    </row>
    <row r="347" spans="1:13">
      <c r="A347" s="268">
        <v>337</v>
      </c>
      <c r="B347" s="277" t="s">
        <v>473</v>
      </c>
      <c r="C347" s="278">
        <v>524.5</v>
      </c>
      <c r="D347" s="279">
        <v>524.5</v>
      </c>
      <c r="E347" s="279">
        <v>521</v>
      </c>
      <c r="F347" s="279">
        <v>517.5</v>
      </c>
      <c r="G347" s="279">
        <v>514</v>
      </c>
      <c r="H347" s="279">
        <v>528</v>
      </c>
      <c r="I347" s="279">
        <v>531.5</v>
      </c>
      <c r="J347" s="279">
        <v>535</v>
      </c>
      <c r="K347" s="277">
        <v>528</v>
      </c>
      <c r="L347" s="277">
        <v>521</v>
      </c>
      <c r="M347" s="277">
        <v>0.32938000000000001</v>
      </c>
    </row>
    <row r="348" spans="1:13">
      <c r="A348" s="268">
        <v>338</v>
      </c>
      <c r="B348" s="277" t="s">
        <v>153</v>
      </c>
      <c r="C348" s="278">
        <v>16252.55</v>
      </c>
      <c r="D348" s="279">
        <v>16170.85</v>
      </c>
      <c r="E348" s="279">
        <v>15931.7</v>
      </c>
      <c r="F348" s="279">
        <v>15610.85</v>
      </c>
      <c r="G348" s="279">
        <v>15371.7</v>
      </c>
      <c r="H348" s="279">
        <v>16491.7</v>
      </c>
      <c r="I348" s="279">
        <v>16730.849999999999</v>
      </c>
      <c r="J348" s="279">
        <v>17051.7</v>
      </c>
      <c r="K348" s="277">
        <v>16410</v>
      </c>
      <c r="L348" s="277">
        <v>15850</v>
      </c>
      <c r="M348" s="277">
        <v>2.0334500000000002</v>
      </c>
    </row>
    <row r="349" spans="1:13">
      <c r="A349" s="268">
        <v>339</v>
      </c>
      <c r="B349" s="277" t="s">
        <v>476</v>
      </c>
      <c r="C349" s="278">
        <v>31.45</v>
      </c>
      <c r="D349" s="279">
        <v>31.483333333333334</v>
      </c>
      <c r="E349" s="279">
        <v>31.166666666666668</v>
      </c>
      <c r="F349" s="279">
        <v>30.883333333333333</v>
      </c>
      <c r="G349" s="279">
        <v>30.566666666666666</v>
      </c>
      <c r="H349" s="279">
        <v>31.766666666666669</v>
      </c>
      <c r="I349" s="279">
        <v>32.083333333333329</v>
      </c>
      <c r="J349" s="279">
        <v>32.366666666666674</v>
      </c>
      <c r="K349" s="277">
        <v>31.8</v>
      </c>
      <c r="L349" s="277">
        <v>31.2</v>
      </c>
      <c r="M349" s="277">
        <v>2.75718</v>
      </c>
    </row>
    <row r="350" spans="1:13">
      <c r="A350" s="268">
        <v>340</v>
      </c>
      <c r="B350" s="277" t="s">
        <v>475</v>
      </c>
      <c r="C350" s="278">
        <v>332.3</v>
      </c>
      <c r="D350" s="279">
        <v>333.91666666666669</v>
      </c>
      <c r="E350" s="279">
        <v>328.58333333333337</v>
      </c>
      <c r="F350" s="279">
        <v>324.86666666666667</v>
      </c>
      <c r="G350" s="279">
        <v>319.53333333333336</v>
      </c>
      <c r="H350" s="279">
        <v>337.63333333333338</v>
      </c>
      <c r="I350" s="279">
        <v>342.96666666666675</v>
      </c>
      <c r="J350" s="279">
        <v>346.68333333333339</v>
      </c>
      <c r="K350" s="277">
        <v>339.25</v>
      </c>
      <c r="L350" s="277">
        <v>330.2</v>
      </c>
      <c r="M350" s="277">
        <v>0.3488</v>
      </c>
    </row>
    <row r="351" spans="1:13">
      <c r="A351" s="268">
        <v>341</v>
      </c>
      <c r="B351" s="277" t="s">
        <v>270</v>
      </c>
      <c r="C351" s="278">
        <v>20.25</v>
      </c>
      <c r="D351" s="279">
        <v>20.25</v>
      </c>
      <c r="E351" s="279">
        <v>19.95</v>
      </c>
      <c r="F351" s="279">
        <v>19.649999999999999</v>
      </c>
      <c r="G351" s="279">
        <v>19.349999999999998</v>
      </c>
      <c r="H351" s="279">
        <v>20.55</v>
      </c>
      <c r="I351" s="279">
        <v>20.849999999999998</v>
      </c>
      <c r="J351" s="279">
        <v>21.150000000000002</v>
      </c>
      <c r="K351" s="277">
        <v>20.55</v>
      </c>
      <c r="L351" s="277">
        <v>19.95</v>
      </c>
      <c r="M351" s="277">
        <v>22.320080000000001</v>
      </c>
    </row>
    <row r="352" spans="1:13">
      <c r="A352" s="268">
        <v>342</v>
      </c>
      <c r="B352" s="277" t="s">
        <v>283</v>
      </c>
      <c r="C352" s="278">
        <v>103.55</v>
      </c>
      <c r="D352" s="279">
        <v>104.16666666666667</v>
      </c>
      <c r="E352" s="279">
        <v>102.53333333333335</v>
      </c>
      <c r="F352" s="279">
        <v>101.51666666666668</v>
      </c>
      <c r="G352" s="279">
        <v>99.883333333333354</v>
      </c>
      <c r="H352" s="279">
        <v>105.18333333333334</v>
      </c>
      <c r="I352" s="279">
        <v>106.81666666666666</v>
      </c>
      <c r="J352" s="279">
        <v>107.83333333333333</v>
      </c>
      <c r="K352" s="277">
        <v>105.8</v>
      </c>
      <c r="L352" s="277">
        <v>103.15</v>
      </c>
      <c r="M352" s="277">
        <v>1.33578</v>
      </c>
    </row>
    <row r="353" spans="1:13">
      <c r="A353" s="268">
        <v>343</v>
      </c>
      <c r="B353" s="277" t="s">
        <v>479</v>
      </c>
      <c r="C353" s="278">
        <v>1310.2</v>
      </c>
      <c r="D353" s="279">
        <v>1311.8</v>
      </c>
      <c r="E353" s="279">
        <v>1306.3999999999999</v>
      </c>
      <c r="F353" s="279">
        <v>1302.5999999999999</v>
      </c>
      <c r="G353" s="279">
        <v>1297.1999999999998</v>
      </c>
      <c r="H353" s="279">
        <v>1315.6</v>
      </c>
      <c r="I353" s="279">
        <v>1321</v>
      </c>
      <c r="J353" s="279">
        <v>1324.8</v>
      </c>
      <c r="K353" s="277">
        <v>1317.2</v>
      </c>
      <c r="L353" s="277">
        <v>1308</v>
      </c>
      <c r="M353" s="277">
        <v>3.2750000000000001E-2</v>
      </c>
    </row>
    <row r="354" spans="1:13">
      <c r="A354" s="268">
        <v>344</v>
      </c>
      <c r="B354" s="277" t="s">
        <v>474</v>
      </c>
      <c r="C354" s="278">
        <v>49.5</v>
      </c>
      <c r="D354" s="279">
        <v>49.883333333333333</v>
      </c>
      <c r="E354" s="279">
        <v>49.016666666666666</v>
      </c>
      <c r="F354" s="279">
        <v>48.533333333333331</v>
      </c>
      <c r="G354" s="279">
        <v>47.666666666666664</v>
      </c>
      <c r="H354" s="279">
        <v>50.366666666666667</v>
      </c>
      <c r="I354" s="279">
        <v>51.233333333333327</v>
      </c>
      <c r="J354" s="279">
        <v>51.716666666666669</v>
      </c>
      <c r="K354" s="277">
        <v>50.75</v>
      </c>
      <c r="L354" s="277">
        <v>49.4</v>
      </c>
      <c r="M354" s="277">
        <v>4.9522399999999998</v>
      </c>
    </row>
    <row r="355" spans="1:13">
      <c r="A355" s="268">
        <v>345</v>
      </c>
      <c r="B355" s="277" t="s">
        <v>155</v>
      </c>
      <c r="C355" s="278">
        <v>83.65</v>
      </c>
      <c r="D355" s="279">
        <v>83.866666666666674</v>
      </c>
      <c r="E355" s="279">
        <v>82.733333333333348</v>
      </c>
      <c r="F355" s="279">
        <v>81.816666666666677</v>
      </c>
      <c r="G355" s="279">
        <v>80.683333333333351</v>
      </c>
      <c r="H355" s="279">
        <v>84.783333333333346</v>
      </c>
      <c r="I355" s="279">
        <v>85.916666666666671</v>
      </c>
      <c r="J355" s="279">
        <v>86.833333333333343</v>
      </c>
      <c r="K355" s="277">
        <v>85</v>
      </c>
      <c r="L355" s="277">
        <v>82.95</v>
      </c>
      <c r="M355" s="277">
        <v>45.072479999999999</v>
      </c>
    </row>
    <row r="356" spans="1:13">
      <c r="A356" s="268">
        <v>346</v>
      </c>
      <c r="B356" s="277" t="s">
        <v>156</v>
      </c>
      <c r="C356" s="278">
        <v>80.650000000000006</v>
      </c>
      <c r="D356" s="279">
        <v>80.966666666666683</v>
      </c>
      <c r="E356" s="279">
        <v>79.983333333333363</v>
      </c>
      <c r="F356" s="279">
        <v>79.316666666666677</v>
      </c>
      <c r="G356" s="279">
        <v>78.333333333333357</v>
      </c>
      <c r="H356" s="279">
        <v>81.633333333333368</v>
      </c>
      <c r="I356" s="279">
        <v>82.616666666666688</v>
      </c>
      <c r="J356" s="279">
        <v>83.283333333333374</v>
      </c>
      <c r="K356" s="277">
        <v>81.95</v>
      </c>
      <c r="L356" s="277">
        <v>80.3</v>
      </c>
      <c r="M356" s="277">
        <v>142.38587999999999</v>
      </c>
    </row>
    <row r="357" spans="1:13">
      <c r="A357" s="268">
        <v>347</v>
      </c>
      <c r="B357" s="277" t="s">
        <v>271</v>
      </c>
      <c r="C357" s="278">
        <v>457.75</v>
      </c>
      <c r="D357" s="279">
        <v>440.4666666666667</v>
      </c>
      <c r="E357" s="279">
        <v>413.23333333333341</v>
      </c>
      <c r="F357" s="279">
        <v>368.7166666666667</v>
      </c>
      <c r="G357" s="279">
        <v>341.48333333333341</v>
      </c>
      <c r="H357" s="279">
        <v>484.98333333333341</v>
      </c>
      <c r="I357" s="279">
        <v>512.2166666666667</v>
      </c>
      <c r="J357" s="279">
        <v>556.73333333333335</v>
      </c>
      <c r="K357" s="277">
        <v>467.7</v>
      </c>
      <c r="L357" s="277">
        <v>395.95</v>
      </c>
      <c r="M357" s="277">
        <v>34.269329999999997</v>
      </c>
    </row>
    <row r="358" spans="1:13">
      <c r="A358" s="268">
        <v>348</v>
      </c>
      <c r="B358" s="277" t="s">
        <v>272</v>
      </c>
      <c r="C358" s="278">
        <v>3257.35</v>
      </c>
      <c r="D358" s="279">
        <v>3265.9166666666665</v>
      </c>
      <c r="E358" s="279">
        <v>3216.4333333333329</v>
      </c>
      <c r="F358" s="279">
        <v>3175.5166666666664</v>
      </c>
      <c r="G358" s="279">
        <v>3126.0333333333328</v>
      </c>
      <c r="H358" s="279">
        <v>3306.833333333333</v>
      </c>
      <c r="I358" s="279">
        <v>3356.3166666666666</v>
      </c>
      <c r="J358" s="279">
        <v>3397.2333333333331</v>
      </c>
      <c r="K358" s="277">
        <v>3315.4</v>
      </c>
      <c r="L358" s="277">
        <v>3225</v>
      </c>
      <c r="M358" s="277">
        <v>0.60841999999999996</v>
      </c>
    </row>
    <row r="359" spans="1:13">
      <c r="A359" s="268">
        <v>349</v>
      </c>
      <c r="B359" s="277" t="s">
        <v>157</v>
      </c>
      <c r="C359" s="278">
        <v>88.5</v>
      </c>
      <c r="D359" s="279">
        <v>88.733333333333334</v>
      </c>
      <c r="E359" s="279">
        <v>87.866666666666674</v>
      </c>
      <c r="F359" s="279">
        <v>87.233333333333334</v>
      </c>
      <c r="G359" s="279">
        <v>86.366666666666674</v>
      </c>
      <c r="H359" s="279">
        <v>89.366666666666674</v>
      </c>
      <c r="I359" s="279">
        <v>90.23333333333332</v>
      </c>
      <c r="J359" s="279">
        <v>90.866666666666674</v>
      </c>
      <c r="K359" s="277">
        <v>89.6</v>
      </c>
      <c r="L359" s="277">
        <v>88.1</v>
      </c>
      <c r="M359" s="277">
        <v>4.6345099999999997</v>
      </c>
    </row>
    <row r="360" spans="1:13">
      <c r="A360" s="268">
        <v>350</v>
      </c>
      <c r="B360" s="277" t="s">
        <v>480</v>
      </c>
      <c r="C360" s="278">
        <v>66.8</v>
      </c>
      <c r="D360" s="279">
        <v>66.533333333333346</v>
      </c>
      <c r="E360" s="279">
        <v>66.066666666666691</v>
      </c>
      <c r="F360" s="279">
        <v>65.333333333333343</v>
      </c>
      <c r="G360" s="279">
        <v>64.866666666666688</v>
      </c>
      <c r="H360" s="279">
        <v>67.266666666666694</v>
      </c>
      <c r="I360" s="279">
        <v>67.733333333333363</v>
      </c>
      <c r="J360" s="279">
        <v>68.466666666666697</v>
      </c>
      <c r="K360" s="277">
        <v>67</v>
      </c>
      <c r="L360" s="277">
        <v>65.8</v>
      </c>
      <c r="M360" s="277">
        <v>0.64451999999999998</v>
      </c>
    </row>
    <row r="361" spans="1:13">
      <c r="A361" s="268">
        <v>351</v>
      </c>
      <c r="B361" s="277" t="s">
        <v>158</v>
      </c>
      <c r="C361" s="278">
        <v>67.400000000000006</v>
      </c>
      <c r="D361" s="279">
        <v>68.13333333333334</v>
      </c>
      <c r="E361" s="279">
        <v>66.51666666666668</v>
      </c>
      <c r="F361" s="279">
        <v>65.63333333333334</v>
      </c>
      <c r="G361" s="279">
        <v>64.01666666666668</v>
      </c>
      <c r="H361" s="279">
        <v>69.01666666666668</v>
      </c>
      <c r="I361" s="279">
        <v>70.633333333333326</v>
      </c>
      <c r="J361" s="279">
        <v>71.51666666666668</v>
      </c>
      <c r="K361" s="277">
        <v>69.75</v>
      </c>
      <c r="L361" s="277">
        <v>67.25</v>
      </c>
      <c r="M361" s="277">
        <v>185.30439999999999</v>
      </c>
    </row>
    <row r="362" spans="1:13">
      <c r="A362" s="268">
        <v>352</v>
      </c>
      <c r="B362" s="277" t="s">
        <v>481</v>
      </c>
      <c r="C362" s="278">
        <v>58.5</v>
      </c>
      <c r="D362" s="279">
        <v>59.216666666666669</v>
      </c>
      <c r="E362" s="279">
        <v>57.533333333333339</v>
      </c>
      <c r="F362" s="279">
        <v>56.56666666666667</v>
      </c>
      <c r="G362" s="279">
        <v>54.88333333333334</v>
      </c>
      <c r="H362" s="279">
        <v>60.183333333333337</v>
      </c>
      <c r="I362" s="279">
        <v>61.866666666666674</v>
      </c>
      <c r="J362" s="279">
        <v>62.833333333333336</v>
      </c>
      <c r="K362" s="277">
        <v>60.9</v>
      </c>
      <c r="L362" s="277">
        <v>58.25</v>
      </c>
      <c r="M362" s="277">
        <v>7.4207099999999997</v>
      </c>
    </row>
    <row r="363" spans="1:13">
      <c r="A363" s="268">
        <v>353</v>
      </c>
      <c r="B363" s="277" t="s">
        <v>482</v>
      </c>
      <c r="C363" s="278">
        <v>193.4</v>
      </c>
      <c r="D363" s="279">
        <v>193.15</v>
      </c>
      <c r="E363" s="279">
        <v>190.3</v>
      </c>
      <c r="F363" s="279">
        <v>187.20000000000002</v>
      </c>
      <c r="G363" s="279">
        <v>184.35000000000002</v>
      </c>
      <c r="H363" s="279">
        <v>196.25</v>
      </c>
      <c r="I363" s="279">
        <v>199.09999999999997</v>
      </c>
      <c r="J363" s="279">
        <v>202.2</v>
      </c>
      <c r="K363" s="277">
        <v>196</v>
      </c>
      <c r="L363" s="277">
        <v>190.05</v>
      </c>
      <c r="M363" s="277">
        <v>0.92220000000000002</v>
      </c>
    </row>
    <row r="364" spans="1:13">
      <c r="A364" s="268">
        <v>354</v>
      </c>
      <c r="B364" s="277" t="s">
        <v>483</v>
      </c>
      <c r="C364" s="278">
        <v>186.4</v>
      </c>
      <c r="D364" s="279">
        <v>187</v>
      </c>
      <c r="E364" s="279">
        <v>184.4</v>
      </c>
      <c r="F364" s="279">
        <v>182.4</v>
      </c>
      <c r="G364" s="279">
        <v>179.8</v>
      </c>
      <c r="H364" s="279">
        <v>189</v>
      </c>
      <c r="I364" s="279">
        <v>191.60000000000002</v>
      </c>
      <c r="J364" s="279">
        <v>193.6</v>
      </c>
      <c r="K364" s="277">
        <v>189.6</v>
      </c>
      <c r="L364" s="277">
        <v>185</v>
      </c>
      <c r="M364" s="277">
        <v>0.21671000000000001</v>
      </c>
    </row>
    <row r="365" spans="1:13">
      <c r="A365" s="268">
        <v>355</v>
      </c>
      <c r="B365" s="277" t="s">
        <v>159</v>
      </c>
      <c r="C365" s="278">
        <v>20609.25</v>
      </c>
      <c r="D365" s="279">
        <v>20642.333333333332</v>
      </c>
      <c r="E365" s="279">
        <v>20484.916666666664</v>
      </c>
      <c r="F365" s="279">
        <v>20360.583333333332</v>
      </c>
      <c r="G365" s="279">
        <v>20203.166666666664</v>
      </c>
      <c r="H365" s="279">
        <v>20766.666666666664</v>
      </c>
      <c r="I365" s="279">
        <v>20924.083333333328</v>
      </c>
      <c r="J365" s="279">
        <v>21048.416666666664</v>
      </c>
      <c r="K365" s="277">
        <v>20799.75</v>
      </c>
      <c r="L365" s="277">
        <v>20518</v>
      </c>
      <c r="M365" s="277">
        <v>0.20371</v>
      </c>
    </row>
    <row r="366" spans="1:13">
      <c r="A366" s="268">
        <v>356</v>
      </c>
      <c r="B366" s="277" t="s">
        <v>160</v>
      </c>
      <c r="C366" s="278">
        <v>1318</v>
      </c>
      <c r="D366" s="279">
        <v>1327.3833333333334</v>
      </c>
      <c r="E366" s="279">
        <v>1300.9666666666669</v>
      </c>
      <c r="F366" s="279">
        <v>1283.9333333333334</v>
      </c>
      <c r="G366" s="279">
        <v>1257.5166666666669</v>
      </c>
      <c r="H366" s="279">
        <v>1344.416666666667</v>
      </c>
      <c r="I366" s="279">
        <v>1370.8333333333335</v>
      </c>
      <c r="J366" s="279">
        <v>1387.866666666667</v>
      </c>
      <c r="K366" s="277">
        <v>1353.8</v>
      </c>
      <c r="L366" s="277">
        <v>1310.3499999999999</v>
      </c>
      <c r="M366" s="277">
        <v>14.68023</v>
      </c>
    </row>
    <row r="367" spans="1:13">
      <c r="A367" s="268">
        <v>357</v>
      </c>
      <c r="B367" s="277" t="s">
        <v>488</v>
      </c>
      <c r="C367" s="278">
        <v>1207.4000000000001</v>
      </c>
      <c r="D367" s="279">
        <v>1223.7166666666667</v>
      </c>
      <c r="E367" s="279">
        <v>1185.1833333333334</v>
      </c>
      <c r="F367" s="279">
        <v>1162.9666666666667</v>
      </c>
      <c r="G367" s="279">
        <v>1124.4333333333334</v>
      </c>
      <c r="H367" s="279">
        <v>1245.9333333333334</v>
      </c>
      <c r="I367" s="279">
        <v>1284.4666666666667</v>
      </c>
      <c r="J367" s="279">
        <v>1306.6833333333334</v>
      </c>
      <c r="K367" s="277">
        <v>1262.25</v>
      </c>
      <c r="L367" s="277">
        <v>1201.5</v>
      </c>
      <c r="M367" s="277">
        <v>2.0126499999999998</v>
      </c>
    </row>
    <row r="368" spans="1:13">
      <c r="A368" s="268">
        <v>358</v>
      </c>
      <c r="B368" s="277" t="s">
        <v>161</v>
      </c>
      <c r="C368" s="278">
        <v>221.55</v>
      </c>
      <c r="D368" s="279">
        <v>221.33333333333334</v>
      </c>
      <c r="E368" s="279">
        <v>217.7166666666667</v>
      </c>
      <c r="F368" s="279">
        <v>213.88333333333335</v>
      </c>
      <c r="G368" s="279">
        <v>210.26666666666671</v>
      </c>
      <c r="H368" s="279">
        <v>225.16666666666669</v>
      </c>
      <c r="I368" s="279">
        <v>228.7833333333333</v>
      </c>
      <c r="J368" s="279">
        <v>232.61666666666667</v>
      </c>
      <c r="K368" s="277">
        <v>224.95</v>
      </c>
      <c r="L368" s="277">
        <v>217.5</v>
      </c>
      <c r="M368" s="277">
        <v>32.552349999999997</v>
      </c>
    </row>
    <row r="369" spans="1:13">
      <c r="A369" s="268">
        <v>359</v>
      </c>
      <c r="B369" s="277" t="s">
        <v>162</v>
      </c>
      <c r="C369" s="278">
        <v>87.55</v>
      </c>
      <c r="D369" s="279">
        <v>87.45</v>
      </c>
      <c r="E369" s="279">
        <v>86.7</v>
      </c>
      <c r="F369" s="279">
        <v>85.85</v>
      </c>
      <c r="G369" s="279">
        <v>85.1</v>
      </c>
      <c r="H369" s="279">
        <v>88.300000000000011</v>
      </c>
      <c r="I369" s="279">
        <v>89.050000000000011</v>
      </c>
      <c r="J369" s="279">
        <v>89.90000000000002</v>
      </c>
      <c r="K369" s="277">
        <v>88.2</v>
      </c>
      <c r="L369" s="277">
        <v>86.6</v>
      </c>
      <c r="M369" s="277">
        <v>35.318930000000002</v>
      </c>
    </row>
    <row r="370" spans="1:13">
      <c r="A370" s="268">
        <v>360</v>
      </c>
      <c r="B370" s="277" t="s">
        <v>275</v>
      </c>
      <c r="C370" s="278">
        <v>5000.8500000000004</v>
      </c>
      <c r="D370" s="279">
        <v>4993.6166666666668</v>
      </c>
      <c r="E370" s="279">
        <v>4967.2333333333336</v>
      </c>
      <c r="F370" s="279">
        <v>4933.6166666666668</v>
      </c>
      <c r="G370" s="279">
        <v>4907.2333333333336</v>
      </c>
      <c r="H370" s="279">
        <v>5027.2333333333336</v>
      </c>
      <c r="I370" s="279">
        <v>5053.6166666666668</v>
      </c>
      <c r="J370" s="279">
        <v>5087.2333333333336</v>
      </c>
      <c r="K370" s="277">
        <v>5020</v>
      </c>
      <c r="L370" s="277">
        <v>4960</v>
      </c>
      <c r="M370" s="277">
        <v>0.53834000000000004</v>
      </c>
    </row>
    <row r="371" spans="1:13">
      <c r="A371" s="268">
        <v>361</v>
      </c>
      <c r="B371" s="277" t="s">
        <v>277</v>
      </c>
      <c r="C371" s="278">
        <v>10083.9</v>
      </c>
      <c r="D371" s="279">
        <v>10084.199999999999</v>
      </c>
      <c r="E371" s="279">
        <v>9999.6999999999971</v>
      </c>
      <c r="F371" s="279">
        <v>9915.4999999999982</v>
      </c>
      <c r="G371" s="279">
        <v>9830.9999999999964</v>
      </c>
      <c r="H371" s="279">
        <v>10168.399999999998</v>
      </c>
      <c r="I371" s="279">
        <v>10252.900000000001</v>
      </c>
      <c r="J371" s="279">
        <v>10337.099999999999</v>
      </c>
      <c r="K371" s="277">
        <v>10168.700000000001</v>
      </c>
      <c r="L371" s="277">
        <v>10000</v>
      </c>
      <c r="M371" s="277">
        <v>4.0070000000000001E-2</v>
      </c>
    </row>
    <row r="372" spans="1:13">
      <c r="A372" s="268">
        <v>362</v>
      </c>
      <c r="B372" s="277" t="s">
        <v>494</v>
      </c>
      <c r="C372" s="278">
        <v>5096.55</v>
      </c>
      <c r="D372" s="279">
        <v>5101.3166666666666</v>
      </c>
      <c r="E372" s="279">
        <v>5066.7333333333336</v>
      </c>
      <c r="F372" s="279">
        <v>5036.916666666667</v>
      </c>
      <c r="G372" s="279">
        <v>5002.3333333333339</v>
      </c>
      <c r="H372" s="279">
        <v>5131.1333333333332</v>
      </c>
      <c r="I372" s="279">
        <v>5165.7166666666672</v>
      </c>
      <c r="J372" s="279">
        <v>5195.5333333333328</v>
      </c>
      <c r="K372" s="277">
        <v>5135.8999999999996</v>
      </c>
      <c r="L372" s="277">
        <v>5071.5</v>
      </c>
      <c r="M372" s="277">
        <v>3.3599999999999998E-2</v>
      </c>
    </row>
    <row r="373" spans="1:13">
      <c r="A373" s="268">
        <v>363</v>
      </c>
      <c r="B373" s="277" t="s">
        <v>489</v>
      </c>
      <c r="C373" s="278">
        <v>139.44999999999999</v>
      </c>
      <c r="D373" s="279">
        <v>138.45000000000002</v>
      </c>
      <c r="E373" s="279">
        <v>136.90000000000003</v>
      </c>
      <c r="F373" s="279">
        <v>134.35000000000002</v>
      </c>
      <c r="G373" s="279">
        <v>132.80000000000004</v>
      </c>
      <c r="H373" s="279">
        <v>141.00000000000003</v>
      </c>
      <c r="I373" s="279">
        <v>142.55000000000004</v>
      </c>
      <c r="J373" s="279">
        <v>145.10000000000002</v>
      </c>
      <c r="K373" s="277">
        <v>140</v>
      </c>
      <c r="L373" s="277">
        <v>135.9</v>
      </c>
      <c r="M373" s="277">
        <v>12.051170000000001</v>
      </c>
    </row>
    <row r="374" spans="1:13">
      <c r="A374" s="268">
        <v>364</v>
      </c>
      <c r="B374" s="277" t="s">
        <v>490</v>
      </c>
      <c r="C374" s="278">
        <v>569.79999999999995</v>
      </c>
      <c r="D374" s="279">
        <v>568.1</v>
      </c>
      <c r="E374" s="279">
        <v>562.95000000000005</v>
      </c>
      <c r="F374" s="279">
        <v>556.1</v>
      </c>
      <c r="G374" s="279">
        <v>550.95000000000005</v>
      </c>
      <c r="H374" s="279">
        <v>574.95000000000005</v>
      </c>
      <c r="I374" s="279">
        <v>580.09999999999991</v>
      </c>
      <c r="J374" s="279">
        <v>586.95000000000005</v>
      </c>
      <c r="K374" s="277">
        <v>573.25</v>
      </c>
      <c r="L374" s="277">
        <v>561.25</v>
      </c>
      <c r="M374" s="277">
        <v>1.3064199999999999</v>
      </c>
    </row>
    <row r="375" spans="1:13">
      <c r="A375" s="268">
        <v>365</v>
      </c>
      <c r="B375" s="277" t="s">
        <v>163</v>
      </c>
      <c r="C375" s="278">
        <v>1524.85</v>
      </c>
      <c r="D375" s="279">
        <v>1531.9166666666667</v>
      </c>
      <c r="E375" s="279">
        <v>1512.4833333333336</v>
      </c>
      <c r="F375" s="279">
        <v>1500.1166666666668</v>
      </c>
      <c r="G375" s="279">
        <v>1480.6833333333336</v>
      </c>
      <c r="H375" s="279">
        <v>1544.2833333333335</v>
      </c>
      <c r="I375" s="279">
        <v>1563.7166666666665</v>
      </c>
      <c r="J375" s="279">
        <v>1576.0833333333335</v>
      </c>
      <c r="K375" s="277">
        <v>1551.35</v>
      </c>
      <c r="L375" s="277">
        <v>1519.55</v>
      </c>
      <c r="M375" s="277">
        <v>12.54669</v>
      </c>
    </row>
    <row r="376" spans="1:13">
      <c r="A376" s="268">
        <v>366</v>
      </c>
      <c r="B376" s="277" t="s">
        <v>273</v>
      </c>
      <c r="C376" s="278">
        <v>2129.5500000000002</v>
      </c>
      <c r="D376" s="279">
        <v>2127.1833333333334</v>
      </c>
      <c r="E376" s="279">
        <v>2089.3666666666668</v>
      </c>
      <c r="F376" s="279">
        <v>2049.1833333333334</v>
      </c>
      <c r="G376" s="279">
        <v>2011.3666666666668</v>
      </c>
      <c r="H376" s="279">
        <v>2167.3666666666668</v>
      </c>
      <c r="I376" s="279">
        <v>2205.1833333333334</v>
      </c>
      <c r="J376" s="279">
        <v>2245.3666666666668</v>
      </c>
      <c r="K376" s="277">
        <v>2165</v>
      </c>
      <c r="L376" s="277">
        <v>2087</v>
      </c>
      <c r="M376" s="277">
        <v>2.9433799999999999</v>
      </c>
    </row>
    <row r="377" spans="1:13">
      <c r="A377" s="268">
        <v>367</v>
      </c>
      <c r="B377" s="277" t="s">
        <v>164</v>
      </c>
      <c r="C377" s="278">
        <v>27.35</v>
      </c>
      <c r="D377" s="279">
        <v>27.5</v>
      </c>
      <c r="E377" s="279">
        <v>27.1</v>
      </c>
      <c r="F377" s="279">
        <v>26.85</v>
      </c>
      <c r="G377" s="279">
        <v>26.450000000000003</v>
      </c>
      <c r="H377" s="279">
        <v>27.75</v>
      </c>
      <c r="I377" s="279">
        <v>28.15</v>
      </c>
      <c r="J377" s="279">
        <v>28.4</v>
      </c>
      <c r="K377" s="277">
        <v>27.9</v>
      </c>
      <c r="L377" s="277">
        <v>27.25</v>
      </c>
      <c r="M377" s="277">
        <v>198.97438</v>
      </c>
    </row>
    <row r="378" spans="1:13">
      <c r="A378" s="268">
        <v>368</v>
      </c>
      <c r="B378" s="277" t="s">
        <v>274</v>
      </c>
      <c r="C378" s="278">
        <v>369.15</v>
      </c>
      <c r="D378" s="279">
        <v>367.88333333333338</v>
      </c>
      <c r="E378" s="279">
        <v>360.76666666666677</v>
      </c>
      <c r="F378" s="279">
        <v>352.38333333333338</v>
      </c>
      <c r="G378" s="279">
        <v>345.26666666666677</v>
      </c>
      <c r="H378" s="279">
        <v>376.26666666666677</v>
      </c>
      <c r="I378" s="279">
        <v>383.38333333333344</v>
      </c>
      <c r="J378" s="279">
        <v>391.76666666666677</v>
      </c>
      <c r="K378" s="277">
        <v>375</v>
      </c>
      <c r="L378" s="277">
        <v>359.5</v>
      </c>
      <c r="M378" s="277">
        <v>4.2945200000000003</v>
      </c>
    </row>
    <row r="379" spans="1:13">
      <c r="A379" s="268">
        <v>369</v>
      </c>
      <c r="B379" s="277" t="s">
        <v>485</v>
      </c>
      <c r="C379" s="278">
        <v>168.7</v>
      </c>
      <c r="D379" s="279">
        <v>167.04999999999998</v>
      </c>
      <c r="E379" s="279">
        <v>164.34999999999997</v>
      </c>
      <c r="F379" s="279">
        <v>159.99999999999997</v>
      </c>
      <c r="G379" s="279">
        <v>157.29999999999995</v>
      </c>
      <c r="H379" s="279">
        <v>171.39999999999998</v>
      </c>
      <c r="I379" s="279">
        <v>174.09999999999997</v>
      </c>
      <c r="J379" s="279">
        <v>178.45</v>
      </c>
      <c r="K379" s="277">
        <v>169.75</v>
      </c>
      <c r="L379" s="277">
        <v>162.69999999999999</v>
      </c>
      <c r="M379" s="277">
        <v>1.2950999999999999</v>
      </c>
    </row>
    <row r="380" spans="1:13">
      <c r="A380" s="268">
        <v>370</v>
      </c>
      <c r="B380" s="277" t="s">
        <v>491</v>
      </c>
      <c r="C380" s="278">
        <v>804.45</v>
      </c>
      <c r="D380" s="279">
        <v>805.81666666666672</v>
      </c>
      <c r="E380" s="279">
        <v>800.28333333333342</v>
      </c>
      <c r="F380" s="279">
        <v>796.11666666666667</v>
      </c>
      <c r="G380" s="279">
        <v>790.58333333333337</v>
      </c>
      <c r="H380" s="279">
        <v>809.98333333333346</v>
      </c>
      <c r="I380" s="279">
        <v>815.51666666666677</v>
      </c>
      <c r="J380" s="279">
        <v>819.68333333333351</v>
      </c>
      <c r="K380" s="277">
        <v>811.35</v>
      </c>
      <c r="L380" s="277">
        <v>801.65</v>
      </c>
      <c r="M380" s="277">
        <v>0.64748000000000006</v>
      </c>
    </row>
    <row r="381" spans="1:13">
      <c r="A381" s="268">
        <v>371</v>
      </c>
      <c r="B381" s="277" t="s">
        <v>2223</v>
      </c>
      <c r="C381" s="278">
        <v>502.4</v>
      </c>
      <c r="D381" s="279">
        <v>503.76666666666665</v>
      </c>
      <c r="E381" s="279">
        <v>492.63333333333333</v>
      </c>
      <c r="F381" s="279">
        <v>482.86666666666667</v>
      </c>
      <c r="G381" s="279">
        <v>471.73333333333335</v>
      </c>
      <c r="H381" s="279">
        <v>513.5333333333333</v>
      </c>
      <c r="I381" s="279">
        <v>524.66666666666663</v>
      </c>
      <c r="J381" s="279">
        <v>534.43333333333328</v>
      </c>
      <c r="K381" s="277">
        <v>514.9</v>
      </c>
      <c r="L381" s="277">
        <v>494</v>
      </c>
      <c r="M381" s="277">
        <v>1.9805200000000001</v>
      </c>
    </row>
    <row r="382" spans="1:13">
      <c r="A382" s="268">
        <v>372</v>
      </c>
      <c r="B382" s="277" t="s">
        <v>165</v>
      </c>
      <c r="C382" s="278">
        <v>157.19999999999999</v>
      </c>
      <c r="D382" s="279">
        <v>158.16666666666666</v>
      </c>
      <c r="E382" s="279">
        <v>155.93333333333331</v>
      </c>
      <c r="F382" s="279">
        <v>154.66666666666666</v>
      </c>
      <c r="G382" s="279">
        <v>152.43333333333331</v>
      </c>
      <c r="H382" s="279">
        <v>159.43333333333331</v>
      </c>
      <c r="I382" s="279">
        <v>161.66666666666666</v>
      </c>
      <c r="J382" s="279">
        <v>162.93333333333331</v>
      </c>
      <c r="K382" s="277">
        <v>160.4</v>
      </c>
      <c r="L382" s="277">
        <v>156.9</v>
      </c>
      <c r="M382" s="277">
        <v>77.073530000000005</v>
      </c>
    </row>
    <row r="383" spans="1:13">
      <c r="A383" s="268">
        <v>373</v>
      </c>
      <c r="B383" s="277" t="s">
        <v>492</v>
      </c>
      <c r="C383" s="278">
        <v>78.099999999999994</v>
      </c>
      <c r="D383" s="279">
        <v>77.033333333333331</v>
      </c>
      <c r="E383" s="279">
        <v>75.066666666666663</v>
      </c>
      <c r="F383" s="279">
        <v>72.033333333333331</v>
      </c>
      <c r="G383" s="279">
        <v>70.066666666666663</v>
      </c>
      <c r="H383" s="279">
        <v>80.066666666666663</v>
      </c>
      <c r="I383" s="279">
        <v>82.033333333333331</v>
      </c>
      <c r="J383" s="279">
        <v>85.066666666666663</v>
      </c>
      <c r="K383" s="277">
        <v>79</v>
      </c>
      <c r="L383" s="277">
        <v>74</v>
      </c>
      <c r="M383" s="277">
        <v>25.912659999999999</v>
      </c>
    </row>
    <row r="384" spans="1:13">
      <c r="A384" s="268">
        <v>374</v>
      </c>
      <c r="B384" s="277" t="s">
        <v>276</v>
      </c>
      <c r="C384" s="278">
        <v>259.95</v>
      </c>
      <c r="D384" s="279">
        <v>257.61666666666662</v>
      </c>
      <c r="E384" s="279">
        <v>253.28333333333325</v>
      </c>
      <c r="F384" s="279">
        <v>246.61666666666662</v>
      </c>
      <c r="G384" s="279">
        <v>242.28333333333325</v>
      </c>
      <c r="H384" s="279">
        <v>264.28333333333325</v>
      </c>
      <c r="I384" s="279">
        <v>268.61666666666662</v>
      </c>
      <c r="J384" s="279">
        <v>275.28333333333325</v>
      </c>
      <c r="K384" s="277">
        <v>261.95</v>
      </c>
      <c r="L384" s="277">
        <v>250.95</v>
      </c>
      <c r="M384" s="277">
        <v>5.7940199999999997</v>
      </c>
    </row>
    <row r="385" spans="1:13">
      <c r="A385" s="268">
        <v>375</v>
      </c>
      <c r="B385" s="277" t="s">
        <v>493</v>
      </c>
      <c r="C385" s="278">
        <v>71.150000000000006</v>
      </c>
      <c r="D385" s="279">
        <v>71.416666666666671</v>
      </c>
      <c r="E385" s="279">
        <v>68.333333333333343</v>
      </c>
      <c r="F385" s="279">
        <v>65.516666666666666</v>
      </c>
      <c r="G385" s="279">
        <v>62.433333333333337</v>
      </c>
      <c r="H385" s="279">
        <v>74.233333333333348</v>
      </c>
      <c r="I385" s="279">
        <v>77.316666666666691</v>
      </c>
      <c r="J385" s="279">
        <v>80.133333333333354</v>
      </c>
      <c r="K385" s="277">
        <v>74.5</v>
      </c>
      <c r="L385" s="277">
        <v>68.599999999999994</v>
      </c>
      <c r="M385" s="277">
        <v>11.76173</v>
      </c>
    </row>
    <row r="386" spans="1:13">
      <c r="A386" s="268">
        <v>376</v>
      </c>
      <c r="B386" s="277" t="s">
        <v>486</v>
      </c>
      <c r="C386" s="278">
        <v>46.6</v>
      </c>
      <c r="D386" s="279">
        <v>46.75</v>
      </c>
      <c r="E386" s="279">
        <v>46.3</v>
      </c>
      <c r="F386" s="279">
        <v>46</v>
      </c>
      <c r="G386" s="279">
        <v>45.55</v>
      </c>
      <c r="H386" s="279">
        <v>47.05</v>
      </c>
      <c r="I386" s="279">
        <v>47.5</v>
      </c>
      <c r="J386" s="279">
        <v>47.8</v>
      </c>
      <c r="K386" s="277">
        <v>47.2</v>
      </c>
      <c r="L386" s="277">
        <v>46.45</v>
      </c>
      <c r="M386" s="277">
        <v>5.3196700000000003</v>
      </c>
    </row>
    <row r="387" spans="1:13">
      <c r="A387" s="268">
        <v>377</v>
      </c>
      <c r="B387" s="277" t="s">
        <v>166</v>
      </c>
      <c r="C387" s="278">
        <v>1207.0999999999999</v>
      </c>
      <c r="D387" s="279">
        <v>1186.6333333333332</v>
      </c>
      <c r="E387" s="279">
        <v>1149.2666666666664</v>
      </c>
      <c r="F387" s="279">
        <v>1091.4333333333332</v>
      </c>
      <c r="G387" s="279">
        <v>1054.0666666666664</v>
      </c>
      <c r="H387" s="279">
        <v>1244.4666666666665</v>
      </c>
      <c r="I387" s="279">
        <v>1281.8333333333333</v>
      </c>
      <c r="J387" s="279">
        <v>1339.6666666666665</v>
      </c>
      <c r="K387" s="277">
        <v>1224</v>
      </c>
      <c r="L387" s="277">
        <v>1128.8</v>
      </c>
      <c r="M387" s="277">
        <v>18.244450000000001</v>
      </c>
    </row>
    <row r="388" spans="1:13">
      <c r="A388" s="268">
        <v>378</v>
      </c>
      <c r="B388" s="277" t="s">
        <v>278</v>
      </c>
      <c r="C388" s="278">
        <v>410.75</v>
      </c>
      <c r="D388" s="279">
        <v>412.0333333333333</v>
      </c>
      <c r="E388" s="279">
        <v>404.26666666666659</v>
      </c>
      <c r="F388" s="279">
        <v>397.7833333333333</v>
      </c>
      <c r="G388" s="279">
        <v>390.01666666666659</v>
      </c>
      <c r="H388" s="279">
        <v>418.51666666666659</v>
      </c>
      <c r="I388" s="279">
        <v>426.28333333333325</v>
      </c>
      <c r="J388" s="279">
        <v>432.76666666666659</v>
      </c>
      <c r="K388" s="277">
        <v>419.8</v>
      </c>
      <c r="L388" s="277">
        <v>405.55</v>
      </c>
      <c r="M388" s="277">
        <v>0.56864000000000003</v>
      </c>
    </row>
    <row r="389" spans="1:13">
      <c r="A389" s="268">
        <v>379</v>
      </c>
      <c r="B389" s="277" t="s">
        <v>496</v>
      </c>
      <c r="C389" s="278">
        <v>425.5</v>
      </c>
      <c r="D389" s="279">
        <v>412.83333333333331</v>
      </c>
      <c r="E389" s="279">
        <v>396.66666666666663</v>
      </c>
      <c r="F389" s="279">
        <v>367.83333333333331</v>
      </c>
      <c r="G389" s="279">
        <v>351.66666666666663</v>
      </c>
      <c r="H389" s="279">
        <v>441.66666666666663</v>
      </c>
      <c r="I389" s="279">
        <v>457.83333333333326</v>
      </c>
      <c r="J389" s="279">
        <v>486.66666666666663</v>
      </c>
      <c r="K389" s="277">
        <v>429</v>
      </c>
      <c r="L389" s="277">
        <v>384</v>
      </c>
      <c r="M389" s="277">
        <v>1.4678500000000001</v>
      </c>
    </row>
    <row r="390" spans="1:13">
      <c r="A390" s="268">
        <v>380</v>
      </c>
      <c r="B390" s="277" t="s">
        <v>498</v>
      </c>
      <c r="C390" s="278">
        <v>97.15</v>
      </c>
      <c r="D390" s="279">
        <v>97.116666666666674</v>
      </c>
      <c r="E390" s="279">
        <v>94.733333333333348</v>
      </c>
      <c r="F390" s="279">
        <v>92.316666666666677</v>
      </c>
      <c r="G390" s="279">
        <v>89.933333333333351</v>
      </c>
      <c r="H390" s="279">
        <v>99.533333333333346</v>
      </c>
      <c r="I390" s="279">
        <v>101.91666666666667</v>
      </c>
      <c r="J390" s="279">
        <v>104.33333333333334</v>
      </c>
      <c r="K390" s="277">
        <v>99.5</v>
      </c>
      <c r="L390" s="277">
        <v>94.7</v>
      </c>
      <c r="M390" s="277">
        <v>11.820970000000001</v>
      </c>
    </row>
    <row r="391" spans="1:13">
      <c r="A391" s="268">
        <v>381</v>
      </c>
      <c r="B391" s="277" t="s">
        <v>279</v>
      </c>
      <c r="C391" s="278">
        <v>449.65</v>
      </c>
      <c r="D391" s="279">
        <v>449.58333333333331</v>
      </c>
      <c r="E391" s="279">
        <v>445.16666666666663</v>
      </c>
      <c r="F391" s="279">
        <v>440.68333333333334</v>
      </c>
      <c r="G391" s="279">
        <v>436.26666666666665</v>
      </c>
      <c r="H391" s="279">
        <v>454.06666666666661</v>
      </c>
      <c r="I391" s="279">
        <v>458.48333333333323</v>
      </c>
      <c r="J391" s="279">
        <v>462.96666666666658</v>
      </c>
      <c r="K391" s="277">
        <v>454</v>
      </c>
      <c r="L391" s="277">
        <v>445.1</v>
      </c>
      <c r="M391" s="277">
        <v>0.55313000000000001</v>
      </c>
    </row>
    <row r="392" spans="1:13">
      <c r="A392" s="268">
        <v>382</v>
      </c>
      <c r="B392" s="277" t="s">
        <v>499</v>
      </c>
      <c r="C392" s="278">
        <v>262.05</v>
      </c>
      <c r="D392" s="279">
        <v>262.13333333333338</v>
      </c>
      <c r="E392" s="279">
        <v>258.41666666666674</v>
      </c>
      <c r="F392" s="279">
        <v>254.78333333333336</v>
      </c>
      <c r="G392" s="279">
        <v>251.06666666666672</v>
      </c>
      <c r="H392" s="279">
        <v>265.76666666666677</v>
      </c>
      <c r="I392" s="279">
        <v>269.48333333333335</v>
      </c>
      <c r="J392" s="279">
        <v>273.11666666666679</v>
      </c>
      <c r="K392" s="277">
        <v>265.85000000000002</v>
      </c>
      <c r="L392" s="277">
        <v>258.5</v>
      </c>
      <c r="M392" s="277">
        <v>14.796950000000001</v>
      </c>
    </row>
    <row r="393" spans="1:13">
      <c r="A393" s="268">
        <v>383</v>
      </c>
      <c r="B393" s="277" t="s">
        <v>167</v>
      </c>
      <c r="C393" s="278">
        <v>781.4</v>
      </c>
      <c r="D393" s="279">
        <v>782.76666666666677</v>
      </c>
      <c r="E393" s="279">
        <v>770.63333333333355</v>
      </c>
      <c r="F393" s="279">
        <v>759.86666666666679</v>
      </c>
      <c r="G393" s="279">
        <v>747.73333333333358</v>
      </c>
      <c r="H393" s="279">
        <v>793.53333333333353</v>
      </c>
      <c r="I393" s="279">
        <v>805.66666666666674</v>
      </c>
      <c r="J393" s="279">
        <v>816.43333333333351</v>
      </c>
      <c r="K393" s="277">
        <v>794.9</v>
      </c>
      <c r="L393" s="277">
        <v>772</v>
      </c>
      <c r="M393" s="277">
        <v>8.1155000000000008</v>
      </c>
    </row>
    <row r="394" spans="1:13">
      <c r="A394" s="268">
        <v>384</v>
      </c>
      <c r="B394" s="277" t="s">
        <v>501</v>
      </c>
      <c r="C394" s="278">
        <v>1265.3</v>
      </c>
      <c r="D394" s="279">
        <v>1267.9833333333333</v>
      </c>
      <c r="E394" s="279">
        <v>1251.0666666666666</v>
      </c>
      <c r="F394" s="279">
        <v>1236.8333333333333</v>
      </c>
      <c r="G394" s="279">
        <v>1219.9166666666665</v>
      </c>
      <c r="H394" s="279">
        <v>1282.2166666666667</v>
      </c>
      <c r="I394" s="279">
        <v>1299.1333333333332</v>
      </c>
      <c r="J394" s="279">
        <v>1313.3666666666668</v>
      </c>
      <c r="K394" s="277">
        <v>1284.9000000000001</v>
      </c>
      <c r="L394" s="277">
        <v>1253.75</v>
      </c>
      <c r="M394" s="277">
        <v>6.5500000000000003E-2</v>
      </c>
    </row>
    <row r="395" spans="1:13">
      <c r="A395" s="268">
        <v>385</v>
      </c>
      <c r="B395" s="277" t="s">
        <v>502</v>
      </c>
      <c r="C395" s="278">
        <v>276.95</v>
      </c>
      <c r="D395" s="279">
        <v>276.86666666666662</v>
      </c>
      <c r="E395" s="279">
        <v>275.13333333333321</v>
      </c>
      <c r="F395" s="279">
        <v>273.31666666666661</v>
      </c>
      <c r="G395" s="279">
        <v>271.5833333333332</v>
      </c>
      <c r="H395" s="279">
        <v>278.68333333333322</v>
      </c>
      <c r="I395" s="279">
        <v>280.41666666666669</v>
      </c>
      <c r="J395" s="279">
        <v>282.23333333333323</v>
      </c>
      <c r="K395" s="277">
        <v>278.60000000000002</v>
      </c>
      <c r="L395" s="277">
        <v>275.05</v>
      </c>
      <c r="M395" s="277">
        <v>2.3075000000000001</v>
      </c>
    </row>
    <row r="396" spans="1:13">
      <c r="A396" s="268">
        <v>386</v>
      </c>
      <c r="B396" s="277" t="s">
        <v>168</v>
      </c>
      <c r="C396" s="278">
        <v>179.45</v>
      </c>
      <c r="D396" s="279">
        <v>178.75</v>
      </c>
      <c r="E396" s="279">
        <v>175.85</v>
      </c>
      <c r="F396" s="279">
        <v>172.25</v>
      </c>
      <c r="G396" s="279">
        <v>169.35</v>
      </c>
      <c r="H396" s="279">
        <v>182.35</v>
      </c>
      <c r="I396" s="279">
        <v>185.24999999999997</v>
      </c>
      <c r="J396" s="279">
        <v>188.85</v>
      </c>
      <c r="K396" s="277">
        <v>181.65</v>
      </c>
      <c r="L396" s="277">
        <v>175.15</v>
      </c>
      <c r="M396" s="277">
        <v>136.26918000000001</v>
      </c>
    </row>
    <row r="397" spans="1:13">
      <c r="A397" s="268">
        <v>387</v>
      </c>
      <c r="B397" s="277" t="s">
        <v>500</v>
      </c>
      <c r="C397" s="278">
        <v>45.1</v>
      </c>
      <c r="D397" s="279">
        <v>44.966666666666661</v>
      </c>
      <c r="E397" s="279">
        <v>44.433333333333323</v>
      </c>
      <c r="F397" s="279">
        <v>43.766666666666659</v>
      </c>
      <c r="G397" s="279">
        <v>43.23333333333332</v>
      </c>
      <c r="H397" s="279">
        <v>45.633333333333326</v>
      </c>
      <c r="I397" s="279">
        <v>46.166666666666671</v>
      </c>
      <c r="J397" s="279">
        <v>46.833333333333329</v>
      </c>
      <c r="K397" s="277">
        <v>45.5</v>
      </c>
      <c r="L397" s="277">
        <v>44.3</v>
      </c>
      <c r="M397" s="277">
        <v>5.3976100000000002</v>
      </c>
    </row>
    <row r="398" spans="1:13">
      <c r="A398" s="268">
        <v>388</v>
      </c>
      <c r="B398" s="277" t="s">
        <v>169</v>
      </c>
      <c r="C398" s="278">
        <v>97.45</v>
      </c>
      <c r="D398" s="279">
        <v>96.733333333333348</v>
      </c>
      <c r="E398" s="279">
        <v>95.616666666666703</v>
      </c>
      <c r="F398" s="279">
        <v>93.78333333333336</v>
      </c>
      <c r="G398" s="279">
        <v>92.666666666666714</v>
      </c>
      <c r="H398" s="279">
        <v>98.566666666666691</v>
      </c>
      <c r="I398" s="279">
        <v>99.683333333333337</v>
      </c>
      <c r="J398" s="279">
        <v>101.51666666666668</v>
      </c>
      <c r="K398" s="277">
        <v>97.85</v>
      </c>
      <c r="L398" s="277">
        <v>94.9</v>
      </c>
      <c r="M398" s="277">
        <v>45.196010000000001</v>
      </c>
    </row>
    <row r="399" spans="1:13">
      <c r="A399" s="268">
        <v>389</v>
      </c>
      <c r="B399" s="277" t="s">
        <v>503</v>
      </c>
      <c r="C399" s="278">
        <v>126.35</v>
      </c>
      <c r="D399" s="279">
        <v>126.21666666666665</v>
      </c>
      <c r="E399" s="279">
        <v>124.23333333333332</v>
      </c>
      <c r="F399" s="279">
        <v>122.11666666666666</v>
      </c>
      <c r="G399" s="279">
        <v>120.13333333333333</v>
      </c>
      <c r="H399" s="279">
        <v>128.33333333333331</v>
      </c>
      <c r="I399" s="279">
        <v>130.31666666666663</v>
      </c>
      <c r="J399" s="279">
        <v>132.43333333333331</v>
      </c>
      <c r="K399" s="277">
        <v>128.19999999999999</v>
      </c>
      <c r="L399" s="277">
        <v>124.1</v>
      </c>
      <c r="M399" s="277">
        <v>9.5086300000000001</v>
      </c>
    </row>
    <row r="400" spans="1:13">
      <c r="A400" s="268">
        <v>390</v>
      </c>
      <c r="B400" s="277" t="s">
        <v>504</v>
      </c>
      <c r="C400" s="278">
        <v>666.05</v>
      </c>
      <c r="D400" s="279">
        <v>667.31666666666672</v>
      </c>
      <c r="E400" s="279">
        <v>659.78333333333342</v>
      </c>
      <c r="F400" s="279">
        <v>653.51666666666665</v>
      </c>
      <c r="G400" s="279">
        <v>645.98333333333335</v>
      </c>
      <c r="H400" s="279">
        <v>673.58333333333348</v>
      </c>
      <c r="I400" s="279">
        <v>681.11666666666679</v>
      </c>
      <c r="J400" s="279">
        <v>687.38333333333355</v>
      </c>
      <c r="K400" s="277">
        <v>674.85</v>
      </c>
      <c r="L400" s="277">
        <v>661.05</v>
      </c>
      <c r="M400" s="277">
        <v>0.98724999999999996</v>
      </c>
    </row>
    <row r="401" spans="1:13">
      <c r="A401" s="268">
        <v>391</v>
      </c>
      <c r="B401" s="277" t="s">
        <v>170</v>
      </c>
      <c r="C401" s="278">
        <v>2155.9</v>
      </c>
      <c r="D401" s="279">
        <v>2167.0499999999997</v>
      </c>
      <c r="E401" s="279">
        <v>2141.0999999999995</v>
      </c>
      <c r="F401" s="279">
        <v>2126.2999999999997</v>
      </c>
      <c r="G401" s="279">
        <v>2100.3499999999995</v>
      </c>
      <c r="H401" s="279">
        <v>2181.8499999999995</v>
      </c>
      <c r="I401" s="279">
        <v>2207.7999999999993</v>
      </c>
      <c r="J401" s="279">
        <v>2222.5999999999995</v>
      </c>
      <c r="K401" s="277">
        <v>2193</v>
      </c>
      <c r="L401" s="277">
        <v>2152.25</v>
      </c>
      <c r="M401" s="277">
        <v>85.296210000000002</v>
      </c>
    </row>
    <row r="402" spans="1:13">
      <c r="A402" s="268">
        <v>392</v>
      </c>
      <c r="B402" s="277" t="s">
        <v>519</v>
      </c>
      <c r="C402" s="278">
        <v>10.15</v>
      </c>
      <c r="D402" s="279">
        <v>10.083333333333334</v>
      </c>
      <c r="E402" s="279">
        <v>9.8666666666666671</v>
      </c>
      <c r="F402" s="279">
        <v>9.5833333333333339</v>
      </c>
      <c r="G402" s="279">
        <v>9.3666666666666671</v>
      </c>
      <c r="H402" s="279">
        <v>10.366666666666667</v>
      </c>
      <c r="I402" s="279">
        <v>10.583333333333332</v>
      </c>
      <c r="J402" s="279">
        <v>10.866666666666667</v>
      </c>
      <c r="K402" s="277">
        <v>10.3</v>
      </c>
      <c r="L402" s="277">
        <v>9.8000000000000007</v>
      </c>
      <c r="M402" s="277">
        <v>14.11393</v>
      </c>
    </row>
    <row r="403" spans="1:13">
      <c r="A403" s="268">
        <v>393</v>
      </c>
      <c r="B403" s="277" t="s">
        <v>508</v>
      </c>
      <c r="C403" s="278">
        <v>193</v>
      </c>
      <c r="D403" s="279">
        <v>190.66666666666666</v>
      </c>
      <c r="E403" s="279">
        <v>185.33333333333331</v>
      </c>
      <c r="F403" s="279">
        <v>177.66666666666666</v>
      </c>
      <c r="G403" s="279">
        <v>172.33333333333331</v>
      </c>
      <c r="H403" s="279">
        <v>198.33333333333331</v>
      </c>
      <c r="I403" s="279">
        <v>203.66666666666663</v>
      </c>
      <c r="J403" s="279">
        <v>211.33333333333331</v>
      </c>
      <c r="K403" s="277">
        <v>196</v>
      </c>
      <c r="L403" s="277">
        <v>183</v>
      </c>
      <c r="M403" s="277">
        <v>2.9840100000000001</v>
      </c>
    </row>
    <row r="404" spans="1:13">
      <c r="A404" s="268">
        <v>394</v>
      </c>
      <c r="B404" s="277" t="s">
        <v>495</v>
      </c>
      <c r="C404" s="278">
        <v>240.85</v>
      </c>
      <c r="D404" s="279">
        <v>241.6</v>
      </c>
      <c r="E404" s="279">
        <v>239.35</v>
      </c>
      <c r="F404" s="279">
        <v>237.85</v>
      </c>
      <c r="G404" s="279">
        <v>235.6</v>
      </c>
      <c r="H404" s="279">
        <v>243.1</v>
      </c>
      <c r="I404" s="279">
        <v>245.35</v>
      </c>
      <c r="J404" s="279">
        <v>246.85</v>
      </c>
      <c r="K404" s="277">
        <v>243.85</v>
      </c>
      <c r="L404" s="277">
        <v>240.1</v>
      </c>
      <c r="M404" s="277">
        <v>1.1762600000000001</v>
      </c>
    </row>
    <row r="405" spans="1:13">
      <c r="A405" s="268">
        <v>395</v>
      </c>
      <c r="B405" s="277" t="s">
        <v>512</v>
      </c>
      <c r="C405" s="278">
        <v>48.95</v>
      </c>
      <c r="D405" s="279">
        <v>49</v>
      </c>
      <c r="E405" s="279">
        <v>48.5</v>
      </c>
      <c r="F405" s="279">
        <v>48.05</v>
      </c>
      <c r="G405" s="279">
        <v>47.55</v>
      </c>
      <c r="H405" s="279">
        <v>49.45</v>
      </c>
      <c r="I405" s="279">
        <v>49.95</v>
      </c>
      <c r="J405" s="279">
        <v>50.400000000000006</v>
      </c>
      <c r="K405" s="277">
        <v>49.5</v>
      </c>
      <c r="L405" s="277">
        <v>48.55</v>
      </c>
      <c r="M405" s="277">
        <v>2.1931400000000001</v>
      </c>
    </row>
    <row r="406" spans="1:13">
      <c r="A406" s="268">
        <v>396</v>
      </c>
      <c r="B406" s="277" t="s">
        <v>171</v>
      </c>
      <c r="C406" s="278">
        <v>34.6</v>
      </c>
      <c r="D406" s="279">
        <v>34.6</v>
      </c>
      <c r="E406" s="279">
        <v>34.35</v>
      </c>
      <c r="F406" s="279">
        <v>34.1</v>
      </c>
      <c r="G406" s="279">
        <v>33.85</v>
      </c>
      <c r="H406" s="279">
        <v>34.85</v>
      </c>
      <c r="I406" s="279">
        <v>35.1</v>
      </c>
      <c r="J406" s="279">
        <v>35.35</v>
      </c>
      <c r="K406" s="277">
        <v>34.85</v>
      </c>
      <c r="L406" s="277">
        <v>34.35</v>
      </c>
      <c r="M406" s="277">
        <v>97.714029999999994</v>
      </c>
    </row>
    <row r="407" spans="1:13">
      <c r="A407" s="268">
        <v>397</v>
      </c>
      <c r="B407" s="277" t="s">
        <v>513</v>
      </c>
      <c r="C407" s="278">
        <v>8558.4500000000007</v>
      </c>
      <c r="D407" s="279">
        <v>8579.4166666666661</v>
      </c>
      <c r="E407" s="279">
        <v>8508.8333333333321</v>
      </c>
      <c r="F407" s="279">
        <v>8459.2166666666653</v>
      </c>
      <c r="G407" s="279">
        <v>8388.6333333333314</v>
      </c>
      <c r="H407" s="279">
        <v>8629.0333333333328</v>
      </c>
      <c r="I407" s="279">
        <v>8699.616666666665</v>
      </c>
      <c r="J407" s="279">
        <v>8749.2333333333336</v>
      </c>
      <c r="K407" s="277">
        <v>8650</v>
      </c>
      <c r="L407" s="277">
        <v>8529.7999999999993</v>
      </c>
      <c r="M407" s="277">
        <v>0.21787999999999999</v>
      </c>
    </row>
    <row r="408" spans="1:13">
      <c r="A408" s="268">
        <v>398</v>
      </c>
      <c r="B408" s="277" t="s">
        <v>3523</v>
      </c>
      <c r="C408" s="278">
        <v>898.3</v>
      </c>
      <c r="D408" s="279">
        <v>891.0333333333333</v>
      </c>
      <c r="E408" s="279">
        <v>880.26666666666665</v>
      </c>
      <c r="F408" s="279">
        <v>862.23333333333335</v>
      </c>
      <c r="G408" s="279">
        <v>851.4666666666667</v>
      </c>
      <c r="H408" s="279">
        <v>909.06666666666661</v>
      </c>
      <c r="I408" s="279">
        <v>919.83333333333326</v>
      </c>
      <c r="J408" s="279">
        <v>937.86666666666656</v>
      </c>
      <c r="K408" s="277">
        <v>901.8</v>
      </c>
      <c r="L408" s="277">
        <v>873</v>
      </c>
      <c r="M408" s="277">
        <v>12.85192</v>
      </c>
    </row>
    <row r="409" spans="1:13">
      <c r="A409" s="268">
        <v>399</v>
      </c>
      <c r="B409" s="277" t="s">
        <v>280</v>
      </c>
      <c r="C409" s="278">
        <v>800.75</v>
      </c>
      <c r="D409" s="279">
        <v>800</v>
      </c>
      <c r="E409" s="279">
        <v>790.75</v>
      </c>
      <c r="F409" s="279">
        <v>780.75</v>
      </c>
      <c r="G409" s="279">
        <v>771.5</v>
      </c>
      <c r="H409" s="279">
        <v>810</v>
      </c>
      <c r="I409" s="279">
        <v>819.25</v>
      </c>
      <c r="J409" s="279">
        <v>829.25</v>
      </c>
      <c r="K409" s="277">
        <v>809.25</v>
      </c>
      <c r="L409" s="277">
        <v>790</v>
      </c>
      <c r="M409" s="277">
        <v>16.163589999999999</v>
      </c>
    </row>
    <row r="410" spans="1:13">
      <c r="A410" s="268">
        <v>400</v>
      </c>
      <c r="B410" s="277" t="s">
        <v>172</v>
      </c>
      <c r="C410" s="278">
        <v>203.05</v>
      </c>
      <c r="D410" s="279">
        <v>202.69999999999996</v>
      </c>
      <c r="E410" s="279">
        <v>201.04999999999993</v>
      </c>
      <c r="F410" s="279">
        <v>199.04999999999995</v>
      </c>
      <c r="G410" s="279">
        <v>197.39999999999992</v>
      </c>
      <c r="H410" s="279">
        <v>204.69999999999993</v>
      </c>
      <c r="I410" s="279">
        <v>206.34999999999997</v>
      </c>
      <c r="J410" s="279">
        <v>208.34999999999994</v>
      </c>
      <c r="K410" s="277">
        <v>204.35</v>
      </c>
      <c r="L410" s="277">
        <v>200.7</v>
      </c>
      <c r="M410" s="277">
        <v>393.17196999999999</v>
      </c>
    </row>
    <row r="411" spans="1:13">
      <c r="A411" s="268">
        <v>401</v>
      </c>
      <c r="B411" s="277" t="s">
        <v>514</v>
      </c>
      <c r="C411" s="278">
        <v>3503.15</v>
      </c>
      <c r="D411" s="279">
        <v>3493.8833333333337</v>
      </c>
      <c r="E411" s="279">
        <v>3476.4666666666672</v>
      </c>
      <c r="F411" s="279">
        <v>3449.7833333333333</v>
      </c>
      <c r="G411" s="279">
        <v>3432.3666666666668</v>
      </c>
      <c r="H411" s="279">
        <v>3520.5666666666675</v>
      </c>
      <c r="I411" s="279">
        <v>3537.9833333333345</v>
      </c>
      <c r="J411" s="279">
        <v>3564.6666666666679</v>
      </c>
      <c r="K411" s="277">
        <v>3511.3</v>
      </c>
      <c r="L411" s="277">
        <v>3467.2</v>
      </c>
      <c r="M411" s="277">
        <v>1.349E-2</v>
      </c>
    </row>
    <row r="412" spans="1:13">
      <c r="A412" s="268">
        <v>402</v>
      </c>
      <c r="B412" s="277" t="s">
        <v>2402</v>
      </c>
      <c r="C412" s="278">
        <v>74.5</v>
      </c>
      <c r="D412" s="279">
        <v>74.75</v>
      </c>
      <c r="E412" s="279">
        <v>73.75</v>
      </c>
      <c r="F412" s="279">
        <v>73</v>
      </c>
      <c r="G412" s="279">
        <v>72</v>
      </c>
      <c r="H412" s="279">
        <v>75.5</v>
      </c>
      <c r="I412" s="279">
        <v>76.5</v>
      </c>
      <c r="J412" s="279">
        <v>77.25</v>
      </c>
      <c r="K412" s="277">
        <v>75.75</v>
      </c>
      <c r="L412" s="277">
        <v>74</v>
      </c>
      <c r="M412" s="277">
        <v>0.46150999999999998</v>
      </c>
    </row>
    <row r="413" spans="1:13">
      <c r="A413" s="268">
        <v>403</v>
      </c>
      <c r="B413" s="277" t="s">
        <v>2404</v>
      </c>
      <c r="C413" s="278">
        <v>51.9</v>
      </c>
      <c r="D413" s="279">
        <v>52.316666666666663</v>
      </c>
      <c r="E413" s="279">
        <v>51.333333333333329</v>
      </c>
      <c r="F413" s="279">
        <v>50.766666666666666</v>
      </c>
      <c r="G413" s="279">
        <v>49.783333333333331</v>
      </c>
      <c r="H413" s="279">
        <v>52.883333333333326</v>
      </c>
      <c r="I413" s="279">
        <v>53.86666666666666</v>
      </c>
      <c r="J413" s="279">
        <v>54.433333333333323</v>
      </c>
      <c r="K413" s="277">
        <v>53.3</v>
      </c>
      <c r="L413" s="277">
        <v>51.75</v>
      </c>
      <c r="M413" s="277">
        <v>6.1254200000000001</v>
      </c>
    </row>
    <row r="414" spans="1:13">
      <c r="A414" s="268">
        <v>404</v>
      </c>
      <c r="B414" s="277" t="s">
        <v>2412</v>
      </c>
      <c r="C414" s="278">
        <v>149.05000000000001</v>
      </c>
      <c r="D414" s="279">
        <v>148.20000000000002</v>
      </c>
      <c r="E414" s="279">
        <v>146.40000000000003</v>
      </c>
      <c r="F414" s="279">
        <v>143.75000000000003</v>
      </c>
      <c r="G414" s="279">
        <v>141.95000000000005</v>
      </c>
      <c r="H414" s="279">
        <v>150.85000000000002</v>
      </c>
      <c r="I414" s="279">
        <v>152.65000000000003</v>
      </c>
      <c r="J414" s="279">
        <v>155.30000000000001</v>
      </c>
      <c r="K414" s="277">
        <v>150</v>
      </c>
      <c r="L414" s="277">
        <v>145.55000000000001</v>
      </c>
      <c r="M414" s="277">
        <v>5.5519600000000002</v>
      </c>
    </row>
    <row r="415" spans="1:13">
      <c r="A415" s="268">
        <v>405</v>
      </c>
      <c r="B415" s="277" t="s">
        <v>516</v>
      </c>
      <c r="C415" s="278">
        <v>1283.8499999999999</v>
      </c>
      <c r="D415" s="279">
        <v>1284.3666666666666</v>
      </c>
      <c r="E415" s="279">
        <v>1268.7333333333331</v>
      </c>
      <c r="F415" s="279">
        <v>1253.6166666666666</v>
      </c>
      <c r="G415" s="279">
        <v>1237.9833333333331</v>
      </c>
      <c r="H415" s="279">
        <v>1299.4833333333331</v>
      </c>
      <c r="I415" s="279">
        <v>1315.1166666666668</v>
      </c>
      <c r="J415" s="279">
        <v>1330.2333333333331</v>
      </c>
      <c r="K415" s="277">
        <v>1300</v>
      </c>
      <c r="L415" s="277">
        <v>1269.25</v>
      </c>
      <c r="M415" s="277">
        <v>7.7689999999999995E-2</v>
      </c>
    </row>
    <row r="416" spans="1:13">
      <c r="A416" s="268">
        <v>406</v>
      </c>
      <c r="B416" s="277" t="s">
        <v>518</v>
      </c>
      <c r="C416" s="278">
        <v>179.25</v>
      </c>
      <c r="D416" s="279">
        <v>178.35</v>
      </c>
      <c r="E416" s="279">
        <v>174.95</v>
      </c>
      <c r="F416" s="279">
        <v>170.65</v>
      </c>
      <c r="G416" s="279">
        <v>167.25</v>
      </c>
      <c r="H416" s="279">
        <v>182.64999999999998</v>
      </c>
      <c r="I416" s="279">
        <v>186.05</v>
      </c>
      <c r="J416" s="279">
        <v>190.34999999999997</v>
      </c>
      <c r="K416" s="277">
        <v>181.75</v>
      </c>
      <c r="L416" s="277">
        <v>174.05</v>
      </c>
      <c r="M416" s="277">
        <v>1.14134</v>
      </c>
    </row>
    <row r="417" spans="1:13">
      <c r="A417" s="268">
        <v>407</v>
      </c>
      <c r="B417" s="277" t="s">
        <v>173</v>
      </c>
      <c r="C417" s="278">
        <v>21184.799999999999</v>
      </c>
      <c r="D417" s="279">
        <v>21278.3</v>
      </c>
      <c r="E417" s="279">
        <v>21006.6</v>
      </c>
      <c r="F417" s="279">
        <v>20828.399999999998</v>
      </c>
      <c r="G417" s="279">
        <v>20556.699999999997</v>
      </c>
      <c r="H417" s="279">
        <v>21456.5</v>
      </c>
      <c r="I417" s="279">
        <v>21728.200000000004</v>
      </c>
      <c r="J417" s="279">
        <v>21906.400000000001</v>
      </c>
      <c r="K417" s="277">
        <v>21550</v>
      </c>
      <c r="L417" s="277">
        <v>21100.1</v>
      </c>
      <c r="M417" s="277">
        <v>0.70613999999999999</v>
      </c>
    </row>
    <row r="418" spans="1:13">
      <c r="A418" s="268">
        <v>408</v>
      </c>
      <c r="B418" s="277" t="s">
        <v>520</v>
      </c>
      <c r="C418" s="278">
        <v>777.9</v>
      </c>
      <c r="D418" s="279">
        <v>785.80000000000007</v>
      </c>
      <c r="E418" s="279">
        <v>767.10000000000014</v>
      </c>
      <c r="F418" s="279">
        <v>756.30000000000007</v>
      </c>
      <c r="G418" s="279">
        <v>737.60000000000014</v>
      </c>
      <c r="H418" s="279">
        <v>796.60000000000014</v>
      </c>
      <c r="I418" s="279">
        <v>815.30000000000018</v>
      </c>
      <c r="J418" s="279">
        <v>826.10000000000014</v>
      </c>
      <c r="K418" s="277">
        <v>804.5</v>
      </c>
      <c r="L418" s="277">
        <v>775</v>
      </c>
      <c r="M418" s="277">
        <v>0.24901000000000001</v>
      </c>
    </row>
    <row r="419" spans="1:13">
      <c r="A419" s="268">
        <v>409</v>
      </c>
      <c r="B419" s="277" t="s">
        <v>174</v>
      </c>
      <c r="C419" s="278">
        <v>1287.75</v>
      </c>
      <c r="D419" s="279">
        <v>1285.2666666666667</v>
      </c>
      <c r="E419" s="279">
        <v>1272.8333333333333</v>
      </c>
      <c r="F419" s="279">
        <v>1257.9166666666665</v>
      </c>
      <c r="G419" s="279">
        <v>1245.4833333333331</v>
      </c>
      <c r="H419" s="279">
        <v>1300.1833333333334</v>
      </c>
      <c r="I419" s="279">
        <v>1312.6166666666668</v>
      </c>
      <c r="J419" s="279">
        <v>1327.5333333333335</v>
      </c>
      <c r="K419" s="277">
        <v>1297.7</v>
      </c>
      <c r="L419" s="277">
        <v>1270.3499999999999</v>
      </c>
      <c r="M419" s="277">
        <v>5.1242599999999996</v>
      </c>
    </row>
    <row r="420" spans="1:13">
      <c r="A420" s="268">
        <v>410</v>
      </c>
      <c r="B420" s="277" t="s">
        <v>515</v>
      </c>
      <c r="C420" s="278">
        <v>357.65</v>
      </c>
      <c r="D420" s="279">
        <v>357.86666666666662</v>
      </c>
      <c r="E420" s="279">
        <v>351.78333333333325</v>
      </c>
      <c r="F420" s="279">
        <v>345.91666666666663</v>
      </c>
      <c r="G420" s="279">
        <v>339.83333333333326</v>
      </c>
      <c r="H420" s="279">
        <v>363.73333333333323</v>
      </c>
      <c r="I420" s="279">
        <v>369.81666666666661</v>
      </c>
      <c r="J420" s="279">
        <v>375.68333333333322</v>
      </c>
      <c r="K420" s="277">
        <v>363.95</v>
      </c>
      <c r="L420" s="277">
        <v>352</v>
      </c>
      <c r="M420" s="277">
        <v>0.28847</v>
      </c>
    </row>
    <row r="421" spans="1:13">
      <c r="A421" s="268">
        <v>411</v>
      </c>
      <c r="B421" s="277" t="s">
        <v>510</v>
      </c>
      <c r="C421" s="278">
        <v>21.6</v>
      </c>
      <c r="D421" s="279">
        <v>21.616666666666664</v>
      </c>
      <c r="E421" s="279">
        <v>21.483333333333327</v>
      </c>
      <c r="F421" s="279">
        <v>21.366666666666664</v>
      </c>
      <c r="G421" s="279">
        <v>21.233333333333327</v>
      </c>
      <c r="H421" s="279">
        <v>21.733333333333327</v>
      </c>
      <c r="I421" s="279">
        <v>21.86666666666666</v>
      </c>
      <c r="J421" s="279">
        <v>21.983333333333327</v>
      </c>
      <c r="K421" s="277">
        <v>21.75</v>
      </c>
      <c r="L421" s="277">
        <v>21.5</v>
      </c>
      <c r="M421" s="277">
        <v>2.9441199999999998</v>
      </c>
    </row>
    <row r="422" spans="1:13">
      <c r="A422" s="268">
        <v>412</v>
      </c>
      <c r="B422" s="277" t="s">
        <v>511</v>
      </c>
      <c r="C422" s="278">
        <v>1466.95</v>
      </c>
      <c r="D422" s="279">
        <v>1465.3333333333333</v>
      </c>
      <c r="E422" s="279">
        <v>1452.7166666666665</v>
      </c>
      <c r="F422" s="279">
        <v>1438.4833333333331</v>
      </c>
      <c r="G422" s="279">
        <v>1425.8666666666663</v>
      </c>
      <c r="H422" s="279">
        <v>1479.5666666666666</v>
      </c>
      <c r="I422" s="279">
        <v>1492.1833333333334</v>
      </c>
      <c r="J422" s="279">
        <v>1506.4166666666667</v>
      </c>
      <c r="K422" s="277">
        <v>1477.95</v>
      </c>
      <c r="L422" s="277">
        <v>1451.1</v>
      </c>
      <c r="M422" s="277">
        <v>1.0644199999999999</v>
      </c>
    </row>
    <row r="423" spans="1:13">
      <c r="A423" s="268">
        <v>413</v>
      </c>
      <c r="B423" s="277" t="s">
        <v>521</v>
      </c>
      <c r="C423" s="278">
        <v>271.5</v>
      </c>
      <c r="D423" s="279">
        <v>269.45</v>
      </c>
      <c r="E423" s="279">
        <v>262.54999999999995</v>
      </c>
      <c r="F423" s="279">
        <v>253.59999999999997</v>
      </c>
      <c r="G423" s="279">
        <v>246.69999999999993</v>
      </c>
      <c r="H423" s="279">
        <v>278.39999999999998</v>
      </c>
      <c r="I423" s="279">
        <v>285.29999999999995</v>
      </c>
      <c r="J423" s="279">
        <v>294.25</v>
      </c>
      <c r="K423" s="277">
        <v>276.35000000000002</v>
      </c>
      <c r="L423" s="277">
        <v>260.5</v>
      </c>
      <c r="M423" s="277">
        <v>7.9348799999999997</v>
      </c>
    </row>
    <row r="424" spans="1:13">
      <c r="A424" s="268">
        <v>414</v>
      </c>
      <c r="B424" s="277" t="s">
        <v>522</v>
      </c>
      <c r="C424" s="278">
        <v>1018.4</v>
      </c>
      <c r="D424" s="279">
        <v>1021.8666666666667</v>
      </c>
      <c r="E424" s="279">
        <v>1013.5333333333333</v>
      </c>
      <c r="F424" s="279">
        <v>1008.6666666666666</v>
      </c>
      <c r="G424" s="279">
        <v>1000.3333333333333</v>
      </c>
      <c r="H424" s="279">
        <v>1026.7333333333333</v>
      </c>
      <c r="I424" s="279">
        <v>1035.0666666666666</v>
      </c>
      <c r="J424" s="279">
        <v>1039.9333333333334</v>
      </c>
      <c r="K424" s="277">
        <v>1030.2</v>
      </c>
      <c r="L424" s="277">
        <v>1017</v>
      </c>
      <c r="M424" s="277">
        <v>1.30803</v>
      </c>
    </row>
    <row r="425" spans="1:13">
      <c r="A425" s="268">
        <v>415</v>
      </c>
      <c r="B425" s="277" t="s">
        <v>523</v>
      </c>
      <c r="C425" s="278">
        <v>349.45</v>
      </c>
      <c r="D425" s="279">
        <v>351.73333333333335</v>
      </c>
      <c r="E425" s="279">
        <v>344.7166666666667</v>
      </c>
      <c r="F425" s="279">
        <v>339.98333333333335</v>
      </c>
      <c r="G425" s="279">
        <v>332.9666666666667</v>
      </c>
      <c r="H425" s="279">
        <v>356.4666666666667</v>
      </c>
      <c r="I425" s="279">
        <v>363.48333333333335</v>
      </c>
      <c r="J425" s="279">
        <v>368.2166666666667</v>
      </c>
      <c r="K425" s="277">
        <v>358.75</v>
      </c>
      <c r="L425" s="277">
        <v>347</v>
      </c>
      <c r="M425" s="277">
        <v>2.7833700000000001</v>
      </c>
    </row>
    <row r="426" spans="1:13">
      <c r="A426" s="268">
        <v>416</v>
      </c>
      <c r="B426" s="277" t="s">
        <v>524</v>
      </c>
      <c r="C426" s="278">
        <v>6.65</v>
      </c>
      <c r="D426" s="279">
        <v>6.6499999999999995</v>
      </c>
      <c r="E426" s="279">
        <v>6.4999999999999991</v>
      </c>
      <c r="F426" s="279">
        <v>6.35</v>
      </c>
      <c r="G426" s="279">
        <v>6.1999999999999993</v>
      </c>
      <c r="H426" s="279">
        <v>6.7999999999999989</v>
      </c>
      <c r="I426" s="279">
        <v>6.9499999999999993</v>
      </c>
      <c r="J426" s="279">
        <v>7.0999999999999988</v>
      </c>
      <c r="K426" s="277">
        <v>6.8</v>
      </c>
      <c r="L426" s="277">
        <v>6.5</v>
      </c>
      <c r="M426" s="277">
        <v>52.306370000000001</v>
      </c>
    </row>
    <row r="427" spans="1:13">
      <c r="A427" s="268">
        <v>417</v>
      </c>
      <c r="B427" s="277" t="s">
        <v>2516</v>
      </c>
      <c r="C427" s="278">
        <v>556.75</v>
      </c>
      <c r="D427" s="279">
        <v>561.01666666666665</v>
      </c>
      <c r="E427" s="279">
        <v>548.0333333333333</v>
      </c>
      <c r="F427" s="279">
        <v>539.31666666666661</v>
      </c>
      <c r="G427" s="279">
        <v>526.33333333333326</v>
      </c>
      <c r="H427" s="279">
        <v>569.73333333333335</v>
      </c>
      <c r="I427" s="279">
        <v>582.7166666666667</v>
      </c>
      <c r="J427" s="279">
        <v>591.43333333333339</v>
      </c>
      <c r="K427" s="277">
        <v>574</v>
      </c>
      <c r="L427" s="277">
        <v>552.29999999999995</v>
      </c>
      <c r="M427" s="277">
        <v>0.21309</v>
      </c>
    </row>
    <row r="428" spans="1:13">
      <c r="A428" s="268">
        <v>418</v>
      </c>
      <c r="B428" s="277" t="s">
        <v>527</v>
      </c>
      <c r="C428" s="278">
        <v>169</v>
      </c>
      <c r="D428" s="279">
        <v>168.96666666666667</v>
      </c>
      <c r="E428" s="279">
        <v>166.28333333333333</v>
      </c>
      <c r="F428" s="279">
        <v>163.56666666666666</v>
      </c>
      <c r="G428" s="279">
        <v>160.88333333333333</v>
      </c>
      <c r="H428" s="279">
        <v>171.68333333333334</v>
      </c>
      <c r="I428" s="279">
        <v>174.36666666666667</v>
      </c>
      <c r="J428" s="279">
        <v>177.08333333333334</v>
      </c>
      <c r="K428" s="277">
        <v>171.65</v>
      </c>
      <c r="L428" s="277">
        <v>166.25</v>
      </c>
      <c r="M428" s="277">
        <v>3.9169900000000002</v>
      </c>
    </row>
    <row r="429" spans="1:13">
      <c r="A429" s="268">
        <v>419</v>
      </c>
      <c r="B429" s="277" t="s">
        <v>2525</v>
      </c>
      <c r="C429" s="278">
        <v>47.95</v>
      </c>
      <c r="D429" s="279">
        <v>48.233333333333327</v>
      </c>
      <c r="E429" s="279">
        <v>47.466666666666654</v>
      </c>
      <c r="F429" s="279">
        <v>46.983333333333327</v>
      </c>
      <c r="G429" s="279">
        <v>46.216666666666654</v>
      </c>
      <c r="H429" s="279">
        <v>48.716666666666654</v>
      </c>
      <c r="I429" s="279">
        <v>49.48333333333332</v>
      </c>
      <c r="J429" s="279">
        <v>49.966666666666654</v>
      </c>
      <c r="K429" s="277">
        <v>49</v>
      </c>
      <c r="L429" s="277">
        <v>47.75</v>
      </c>
      <c r="M429" s="277">
        <v>18.728950000000001</v>
      </c>
    </row>
    <row r="430" spans="1:13">
      <c r="A430" s="268">
        <v>420</v>
      </c>
      <c r="B430" s="277" t="s">
        <v>175</v>
      </c>
      <c r="C430" s="286">
        <v>4485.3999999999996</v>
      </c>
      <c r="D430" s="287">
        <v>4483.3499999999995</v>
      </c>
      <c r="E430" s="287">
        <v>4442.1999999999989</v>
      </c>
      <c r="F430" s="287">
        <v>4398.9999999999991</v>
      </c>
      <c r="G430" s="287">
        <v>4357.8499999999985</v>
      </c>
      <c r="H430" s="287">
        <v>4526.5499999999993</v>
      </c>
      <c r="I430" s="287">
        <v>4567.6999999999989</v>
      </c>
      <c r="J430" s="287">
        <v>4610.8999999999996</v>
      </c>
      <c r="K430" s="288">
        <v>4524.5</v>
      </c>
      <c r="L430" s="288">
        <v>4440.1499999999996</v>
      </c>
      <c r="M430" s="288">
        <v>1.9255500000000001</v>
      </c>
    </row>
    <row r="431" spans="1:13">
      <c r="A431" s="268">
        <v>421</v>
      </c>
      <c r="B431" s="277" t="s">
        <v>176</v>
      </c>
      <c r="C431" s="277">
        <v>658.65</v>
      </c>
      <c r="D431" s="279">
        <v>655.80000000000007</v>
      </c>
      <c r="E431" s="279">
        <v>649.85000000000014</v>
      </c>
      <c r="F431" s="279">
        <v>641.05000000000007</v>
      </c>
      <c r="G431" s="279">
        <v>635.10000000000014</v>
      </c>
      <c r="H431" s="279">
        <v>664.60000000000014</v>
      </c>
      <c r="I431" s="279">
        <v>670.55000000000018</v>
      </c>
      <c r="J431" s="279">
        <v>679.35000000000014</v>
      </c>
      <c r="K431" s="277">
        <v>661.75</v>
      </c>
      <c r="L431" s="277">
        <v>647</v>
      </c>
      <c r="M431" s="277">
        <v>17.099049999999998</v>
      </c>
    </row>
    <row r="432" spans="1:13">
      <c r="A432" s="268">
        <v>422</v>
      </c>
      <c r="B432" s="277" t="s">
        <v>177</v>
      </c>
      <c r="C432" s="277">
        <v>752.8</v>
      </c>
      <c r="D432" s="279">
        <v>750.98333333333323</v>
      </c>
      <c r="E432" s="279">
        <v>742.96666666666647</v>
      </c>
      <c r="F432" s="279">
        <v>733.13333333333321</v>
      </c>
      <c r="G432" s="279">
        <v>725.11666666666645</v>
      </c>
      <c r="H432" s="279">
        <v>760.81666666666649</v>
      </c>
      <c r="I432" s="279">
        <v>768.83333333333314</v>
      </c>
      <c r="J432" s="279">
        <v>778.66666666666652</v>
      </c>
      <c r="K432" s="277">
        <v>759</v>
      </c>
      <c r="L432" s="277">
        <v>741.15</v>
      </c>
      <c r="M432" s="277">
        <v>6.6762199999999998</v>
      </c>
    </row>
    <row r="433" spans="1:13">
      <c r="A433" s="268">
        <v>423</v>
      </c>
      <c r="B433" s="277" t="s">
        <v>525</v>
      </c>
      <c r="C433" s="277">
        <v>82.5</v>
      </c>
      <c r="D433" s="279">
        <v>83.416666666666671</v>
      </c>
      <c r="E433" s="279">
        <v>80.833333333333343</v>
      </c>
      <c r="F433" s="279">
        <v>79.166666666666671</v>
      </c>
      <c r="G433" s="279">
        <v>76.583333333333343</v>
      </c>
      <c r="H433" s="279">
        <v>85.083333333333343</v>
      </c>
      <c r="I433" s="279">
        <v>87.666666666666686</v>
      </c>
      <c r="J433" s="279">
        <v>89.333333333333343</v>
      </c>
      <c r="K433" s="277">
        <v>86</v>
      </c>
      <c r="L433" s="277">
        <v>81.75</v>
      </c>
      <c r="M433" s="277">
        <v>1.51095</v>
      </c>
    </row>
    <row r="434" spans="1:13">
      <c r="A434" s="268">
        <v>424</v>
      </c>
      <c r="B434" s="277" t="s">
        <v>281</v>
      </c>
      <c r="C434" s="277">
        <v>149.55000000000001</v>
      </c>
      <c r="D434" s="279">
        <v>150.45000000000002</v>
      </c>
      <c r="E434" s="279">
        <v>148.15000000000003</v>
      </c>
      <c r="F434" s="279">
        <v>146.75000000000003</v>
      </c>
      <c r="G434" s="279">
        <v>144.45000000000005</v>
      </c>
      <c r="H434" s="279">
        <v>151.85000000000002</v>
      </c>
      <c r="I434" s="279">
        <v>154.15000000000003</v>
      </c>
      <c r="J434" s="279">
        <v>155.55000000000001</v>
      </c>
      <c r="K434" s="277">
        <v>152.75</v>
      </c>
      <c r="L434" s="277">
        <v>149.05000000000001</v>
      </c>
      <c r="M434" s="277">
        <v>6.6689100000000003</v>
      </c>
    </row>
    <row r="435" spans="1:13">
      <c r="A435" s="268">
        <v>425</v>
      </c>
      <c r="B435" s="277" t="s">
        <v>526</v>
      </c>
      <c r="C435" s="277">
        <v>470.3</v>
      </c>
      <c r="D435" s="279">
        <v>471.88333333333338</v>
      </c>
      <c r="E435" s="279">
        <v>467.81666666666678</v>
      </c>
      <c r="F435" s="279">
        <v>465.33333333333337</v>
      </c>
      <c r="G435" s="279">
        <v>461.26666666666677</v>
      </c>
      <c r="H435" s="279">
        <v>474.36666666666679</v>
      </c>
      <c r="I435" s="279">
        <v>478.43333333333339</v>
      </c>
      <c r="J435" s="279">
        <v>480.9166666666668</v>
      </c>
      <c r="K435" s="277">
        <v>475.95</v>
      </c>
      <c r="L435" s="277">
        <v>469.4</v>
      </c>
      <c r="M435" s="277">
        <v>0.92501999999999995</v>
      </c>
    </row>
    <row r="436" spans="1:13">
      <c r="A436" s="268">
        <v>426</v>
      </c>
      <c r="B436" s="277" t="s">
        <v>3387</v>
      </c>
      <c r="C436" s="277">
        <v>279.75</v>
      </c>
      <c r="D436" s="279">
        <v>280.51666666666671</v>
      </c>
      <c r="E436" s="279">
        <v>277.33333333333343</v>
      </c>
      <c r="F436" s="279">
        <v>274.91666666666674</v>
      </c>
      <c r="G436" s="279">
        <v>271.73333333333346</v>
      </c>
      <c r="H436" s="279">
        <v>282.93333333333339</v>
      </c>
      <c r="I436" s="279">
        <v>286.11666666666667</v>
      </c>
      <c r="J436" s="279">
        <v>288.53333333333336</v>
      </c>
      <c r="K436" s="277">
        <v>283.7</v>
      </c>
      <c r="L436" s="277">
        <v>278.10000000000002</v>
      </c>
      <c r="M436" s="277">
        <v>1.67214</v>
      </c>
    </row>
    <row r="437" spans="1:13">
      <c r="A437" s="268">
        <v>427</v>
      </c>
      <c r="B437" s="277" t="s">
        <v>529</v>
      </c>
      <c r="C437" s="277">
        <v>1303.05</v>
      </c>
      <c r="D437" s="279">
        <v>1307.9833333333333</v>
      </c>
      <c r="E437" s="279">
        <v>1288.0666666666666</v>
      </c>
      <c r="F437" s="279">
        <v>1273.0833333333333</v>
      </c>
      <c r="G437" s="279">
        <v>1253.1666666666665</v>
      </c>
      <c r="H437" s="279">
        <v>1322.9666666666667</v>
      </c>
      <c r="I437" s="279">
        <v>1342.8833333333332</v>
      </c>
      <c r="J437" s="279">
        <v>1357.8666666666668</v>
      </c>
      <c r="K437" s="277">
        <v>1327.9</v>
      </c>
      <c r="L437" s="277">
        <v>1293</v>
      </c>
      <c r="M437" s="277">
        <v>0.59585999999999995</v>
      </c>
    </row>
    <row r="438" spans="1:13">
      <c r="A438" s="268">
        <v>428</v>
      </c>
      <c r="B438" s="277" t="s">
        <v>530</v>
      </c>
      <c r="C438" s="277">
        <v>414.25</v>
      </c>
      <c r="D438" s="279">
        <v>412.16666666666669</v>
      </c>
      <c r="E438" s="279">
        <v>407.38333333333338</v>
      </c>
      <c r="F438" s="279">
        <v>400.51666666666671</v>
      </c>
      <c r="G438" s="279">
        <v>395.73333333333341</v>
      </c>
      <c r="H438" s="279">
        <v>419.03333333333336</v>
      </c>
      <c r="I438" s="279">
        <v>423.81666666666666</v>
      </c>
      <c r="J438" s="279">
        <v>430.68333333333334</v>
      </c>
      <c r="K438" s="277">
        <v>416.95</v>
      </c>
      <c r="L438" s="277">
        <v>405.3</v>
      </c>
      <c r="M438" s="277">
        <v>0.55888000000000004</v>
      </c>
    </row>
    <row r="439" spans="1:13">
      <c r="A439" s="268">
        <v>429</v>
      </c>
      <c r="B439" s="277" t="s">
        <v>178</v>
      </c>
      <c r="C439" s="277">
        <v>486.35</v>
      </c>
      <c r="D439" s="279">
        <v>485.10000000000008</v>
      </c>
      <c r="E439" s="279">
        <v>481.65000000000015</v>
      </c>
      <c r="F439" s="279">
        <v>476.95000000000005</v>
      </c>
      <c r="G439" s="279">
        <v>473.50000000000011</v>
      </c>
      <c r="H439" s="279">
        <v>489.80000000000018</v>
      </c>
      <c r="I439" s="279">
        <v>493.25000000000011</v>
      </c>
      <c r="J439" s="279">
        <v>497.95000000000022</v>
      </c>
      <c r="K439" s="277">
        <v>488.55</v>
      </c>
      <c r="L439" s="277">
        <v>480.4</v>
      </c>
      <c r="M439" s="277">
        <v>55.51108</v>
      </c>
    </row>
    <row r="440" spans="1:13">
      <c r="A440" s="268">
        <v>430</v>
      </c>
      <c r="B440" s="277" t="s">
        <v>531</v>
      </c>
      <c r="C440" s="277">
        <v>274.75</v>
      </c>
      <c r="D440" s="279">
        <v>277.08333333333331</v>
      </c>
      <c r="E440" s="279">
        <v>266.16666666666663</v>
      </c>
      <c r="F440" s="279">
        <v>257.58333333333331</v>
      </c>
      <c r="G440" s="279">
        <v>246.66666666666663</v>
      </c>
      <c r="H440" s="279">
        <v>285.66666666666663</v>
      </c>
      <c r="I440" s="279">
        <v>296.58333333333326</v>
      </c>
      <c r="J440" s="279">
        <v>305.16666666666663</v>
      </c>
      <c r="K440" s="277">
        <v>288</v>
      </c>
      <c r="L440" s="277">
        <v>268.5</v>
      </c>
      <c r="M440" s="277">
        <v>5.1553000000000004</v>
      </c>
    </row>
    <row r="441" spans="1:13">
      <c r="A441" s="268">
        <v>431</v>
      </c>
      <c r="B441" s="277" t="s">
        <v>179</v>
      </c>
      <c r="C441" s="277">
        <v>428.75</v>
      </c>
      <c r="D441" s="279">
        <v>428.2</v>
      </c>
      <c r="E441" s="279">
        <v>422.75</v>
      </c>
      <c r="F441" s="279">
        <v>416.75</v>
      </c>
      <c r="G441" s="279">
        <v>411.3</v>
      </c>
      <c r="H441" s="279">
        <v>434.2</v>
      </c>
      <c r="I441" s="279">
        <v>439.64999999999992</v>
      </c>
      <c r="J441" s="279">
        <v>445.65</v>
      </c>
      <c r="K441" s="277">
        <v>433.65</v>
      </c>
      <c r="L441" s="277">
        <v>422.2</v>
      </c>
      <c r="M441" s="277">
        <v>14.890510000000001</v>
      </c>
    </row>
    <row r="442" spans="1:13">
      <c r="A442" s="268">
        <v>432</v>
      </c>
      <c r="B442" s="277" t="s">
        <v>532</v>
      </c>
      <c r="C442" s="277">
        <v>185.3</v>
      </c>
      <c r="D442" s="279">
        <v>185.41666666666666</v>
      </c>
      <c r="E442" s="279">
        <v>183.33333333333331</v>
      </c>
      <c r="F442" s="279">
        <v>181.36666666666665</v>
      </c>
      <c r="G442" s="279">
        <v>179.2833333333333</v>
      </c>
      <c r="H442" s="279">
        <v>187.38333333333333</v>
      </c>
      <c r="I442" s="279">
        <v>189.46666666666664</v>
      </c>
      <c r="J442" s="279">
        <v>191.43333333333334</v>
      </c>
      <c r="K442" s="277">
        <v>187.5</v>
      </c>
      <c r="L442" s="277">
        <v>183.45</v>
      </c>
      <c r="M442" s="277">
        <v>5.1974200000000002</v>
      </c>
    </row>
    <row r="443" spans="1:13">
      <c r="A443" s="268">
        <v>433</v>
      </c>
      <c r="B443" s="277" t="s">
        <v>533</v>
      </c>
      <c r="C443" s="277">
        <v>1412.85</v>
      </c>
      <c r="D443" s="279">
        <v>1411.1499999999999</v>
      </c>
      <c r="E443" s="279">
        <v>1388.2999999999997</v>
      </c>
      <c r="F443" s="279">
        <v>1363.7499999999998</v>
      </c>
      <c r="G443" s="279">
        <v>1340.8999999999996</v>
      </c>
      <c r="H443" s="279">
        <v>1435.6999999999998</v>
      </c>
      <c r="I443" s="279">
        <v>1458.5499999999997</v>
      </c>
      <c r="J443" s="279">
        <v>1483.1</v>
      </c>
      <c r="K443" s="277">
        <v>1434</v>
      </c>
      <c r="L443" s="277">
        <v>1386.6</v>
      </c>
      <c r="M443" s="277">
        <v>0.40542</v>
      </c>
    </row>
    <row r="444" spans="1:13">
      <c r="A444" s="268">
        <v>434</v>
      </c>
      <c r="B444" s="277" t="s">
        <v>534</v>
      </c>
      <c r="C444" s="277">
        <v>2.9</v>
      </c>
      <c r="D444" s="279">
        <v>2.9</v>
      </c>
      <c r="E444" s="279">
        <v>2.8499999999999996</v>
      </c>
      <c r="F444" s="279">
        <v>2.8</v>
      </c>
      <c r="G444" s="279">
        <v>2.7499999999999996</v>
      </c>
      <c r="H444" s="279">
        <v>2.9499999999999997</v>
      </c>
      <c r="I444" s="279">
        <v>2.9999999999999996</v>
      </c>
      <c r="J444" s="279">
        <v>3.05</v>
      </c>
      <c r="K444" s="277">
        <v>2.95</v>
      </c>
      <c r="L444" s="277">
        <v>2.85</v>
      </c>
      <c r="M444" s="277">
        <v>50.733040000000003</v>
      </c>
    </row>
    <row r="445" spans="1:13">
      <c r="A445" s="268">
        <v>435</v>
      </c>
      <c r="B445" s="277" t="s">
        <v>535</v>
      </c>
      <c r="C445" s="277">
        <v>139.94999999999999</v>
      </c>
      <c r="D445" s="279">
        <v>140.08333333333334</v>
      </c>
      <c r="E445" s="279">
        <v>138.91666666666669</v>
      </c>
      <c r="F445" s="279">
        <v>137.88333333333335</v>
      </c>
      <c r="G445" s="279">
        <v>136.7166666666667</v>
      </c>
      <c r="H445" s="279">
        <v>141.11666666666667</v>
      </c>
      <c r="I445" s="279">
        <v>142.28333333333336</v>
      </c>
      <c r="J445" s="279">
        <v>143.31666666666666</v>
      </c>
      <c r="K445" s="277">
        <v>141.25</v>
      </c>
      <c r="L445" s="277">
        <v>139.05000000000001</v>
      </c>
      <c r="M445" s="277">
        <v>1.1263099999999999</v>
      </c>
    </row>
    <row r="446" spans="1:13">
      <c r="A446" s="268">
        <v>436</v>
      </c>
      <c r="B446" s="277" t="s">
        <v>2593</v>
      </c>
      <c r="C446" s="277">
        <v>210</v>
      </c>
      <c r="D446" s="279">
        <v>211.01666666666665</v>
      </c>
      <c r="E446" s="279">
        <v>207.23333333333329</v>
      </c>
      <c r="F446" s="279">
        <v>204.46666666666664</v>
      </c>
      <c r="G446" s="279">
        <v>200.68333333333328</v>
      </c>
      <c r="H446" s="279">
        <v>213.7833333333333</v>
      </c>
      <c r="I446" s="279">
        <v>217.56666666666666</v>
      </c>
      <c r="J446" s="279">
        <v>220.33333333333331</v>
      </c>
      <c r="K446" s="277">
        <v>214.8</v>
      </c>
      <c r="L446" s="277">
        <v>208.25</v>
      </c>
      <c r="M446" s="277">
        <v>0.92513000000000001</v>
      </c>
    </row>
    <row r="447" spans="1:13">
      <c r="A447" s="268">
        <v>437</v>
      </c>
      <c r="B447" s="277" t="s">
        <v>536</v>
      </c>
      <c r="C447" s="277">
        <v>838.4</v>
      </c>
      <c r="D447" s="279">
        <v>839.6</v>
      </c>
      <c r="E447" s="279">
        <v>835</v>
      </c>
      <c r="F447" s="279">
        <v>831.6</v>
      </c>
      <c r="G447" s="279">
        <v>827</v>
      </c>
      <c r="H447" s="279">
        <v>843</v>
      </c>
      <c r="I447" s="279">
        <v>847.60000000000014</v>
      </c>
      <c r="J447" s="279">
        <v>851</v>
      </c>
      <c r="K447" s="277">
        <v>844.2</v>
      </c>
      <c r="L447" s="277">
        <v>836.2</v>
      </c>
      <c r="M447" s="277">
        <v>0.21124000000000001</v>
      </c>
    </row>
    <row r="448" spans="1:13">
      <c r="A448" s="268">
        <v>438</v>
      </c>
      <c r="B448" s="277" t="s">
        <v>282</v>
      </c>
      <c r="C448" s="277">
        <v>554.9</v>
      </c>
      <c r="D448" s="279">
        <v>554.25</v>
      </c>
      <c r="E448" s="279">
        <v>550.65</v>
      </c>
      <c r="F448" s="279">
        <v>546.4</v>
      </c>
      <c r="G448" s="279">
        <v>542.79999999999995</v>
      </c>
      <c r="H448" s="279">
        <v>558.5</v>
      </c>
      <c r="I448" s="279">
        <v>562.09999999999991</v>
      </c>
      <c r="J448" s="279">
        <v>566.35</v>
      </c>
      <c r="K448" s="277">
        <v>557.85</v>
      </c>
      <c r="L448" s="277">
        <v>550</v>
      </c>
      <c r="M448" s="277">
        <v>5.7667799999999998</v>
      </c>
    </row>
    <row r="449" spans="1:13">
      <c r="A449" s="268">
        <v>439</v>
      </c>
      <c r="B449" s="277" t="s">
        <v>542</v>
      </c>
      <c r="C449" s="277">
        <v>43</v>
      </c>
      <c r="D449" s="279">
        <v>43.083333333333336</v>
      </c>
      <c r="E449" s="279">
        <v>42.416666666666671</v>
      </c>
      <c r="F449" s="279">
        <v>41.833333333333336</v>
      </c>
      <c r="G449" s="279">
        <v>41.166666666666671</v>
      </c>
      <c r="H449" s="279">
        <v>43.666666666666671</v>
      </c>
      <c r="I449" s="279">
        <v>44.333333333333343</v>
      </c>
      <c r="J449" s="279">
        <v>44.916666666666671</v>
      </c>
      <c r="K449" s="277">
        <v>43.75</v>
      </c>
      <c r="L449" s="277">
        <v>42.5</v>
      </c>
      <c r="M449" s="277">
        <v>2.1112000000000002</v>
      </c>
    </row>
    <row r="450" spans="1:13">
      <c r="A450" s="268">
        <v>440</v>
      </c>
      <c r="B450" s="277" t="s">
        <v>2608</v>
      </c>
      <c r="C450" s="277">
        <v>10320.1</v>
      </c>
      <c r="D450" s="279">
        <v>10345.483333333335</v>
      </c>
      <c r="E450" s="279">
        <v>10170.01666666667</v>
      </c>
      <c r="F450" s="279">
        <v>10019.933333333334</v>
      </c>
      <c r="G450" s="279">
        <v>9844.466666666669</v>
      </c>
      <c r="H450" s="279">
        <v>10495.566666666671</v>
      </c>
      <c r="I450" s="279">
        <v>10671.033333333335</v>
      </c>
      <c r="J450" s="279">
        <v>10821.116666666672</v>
      </c>
      <c r="K450" s="277">
        <v>10520.95</v>
      </c>
      <c r="L450" s="277">
        <v>10195.4</v>
      </c>
      <c r="M450" s="277">
        <v>1.0189999999999999E-2</v>
      </c>
    </row>
    <row r="451" spans="1:13">
      <c r="A451" s="268">
        <v>441</v>
      </c>
      <c r="B451" s="277" t="s">
        <v>2613</v>
      </c>
      <c r="C451" s="277">
        <v>960</v>
      </c>
      <c r="D451" s="279">
        <v>945.11666666666667</v>
      </c>
      <c r="E451" s="279">
        <v>924.88333333333333</v>
      </c>
      <c r="F451" s="279">
        <v>889.76666666666665</v>
      </c>
      <c r="G451" s="279">
        <v>869.5333333333333</v>
      </c>
      <c r="H451" s="279">
        <v>980.23333333333335</v>
      </c>
      <c r="I451" s="279">
        <v>1000.4666666666667</v>
      </c>
      <c r="J451" s="279">
        <v>1035.5833333333335</v>
      </c>
      <c r="K451" s="277">
        <v>965.35</v>
      </c>
      <c r="L451" s="277">
        <v>910</v>
      </c>
      <c r="M451" s="277">
        <v>3.4063500000000002</v>
      </c>
    </row>
    <row r="452" spans="1:13">
      <c r="A452" s="268">
        <v>442</v>
      </c>
      <c r="B452" s="277" t="s">
        <v>3464</v>
      </c>
      <c r="C452" s="277">
        <v>477.9</v>
      </c>
      <c r="D452" s="279">
        <v>479.01666666666665</v>
      </c>
      <c r="E452" s="279">
        <v>474.0333333333333</v>
      </c>
      <c r="F452" s="279">
        <v>470.16666666666663</v>
      </c>
      <c r="G452" s="279">
        <v>465.18333333333328</v>
      </c>
      <c r="H452" s="279">
        <v>482.88333333333333</v>
      </c>
      <c r="I452" s="279">
        <v>487.86666666666667</v>
      </c>
      <c r="J452" s="279">
        <v>491.73333333333335</v>
      </c>
      <c r="K452" s="277">
        <v>484</v>
      </c>
      <c r="L452" s="277">
        <v>475.15</v>
      </c>
      <c r="M452" s="277">
        <v>27.365919999999999</v>
      </c>
    </row>
    <row r="453" spans="1:13">
      <c r="A453" s="268">
        <v>443</v>
      </c>
      <c r="B453" s="277" t="s">
        <v>182</v>
      </c>
      <c r="C453" s="277">
        <v>1510.55</v>
      </c>
      <c r="D453" s="279">
        <v>1503.8500000000001</v>
      </c>
      <c r="E453" s="279">
        <v>1486.7000000000003</v>
      </c>
      <c r="F453" s="279">
        <v>1462.8500000000001</v>
      </c>
      <c r="G453" s="279">
        <v>1445.7000000000003</v>
      </c>
      <c r="H453" s="279">
        <v>1527.7000000000003</v>
      </c>
      <c r="I453" s="279">
        <v>1544.8500000000004</v>
      </c>
      <c r="J453" s="279">
        <v>1568.7000000000003</v>
      </c>
      <c r="K453" s="277">
        <v>1521</v>
      </c>
      <c r="L453" s="277">
        <v>1480</v>
      </c>
      <c r="M453" s="277">
        <v>5.57308</v>
      </c>
    </row>
    <row r="454" spans="1:13">
      <c r="A454" s="268">
        <v>444</v>
      </c>
      <c r="B454" s="277" t="s">
        <v>543</v>
      </c>
      <c r="C454" s="277">
        <v>848.2</v>
      </c>
      <c r="D454" s="279">
        <v>850.81666666666661</v>
      </c>
      <c r="E454" s="279">
        <v>840.08333333333326</v>
      </c>
      <c r="F454" s="279">
        <v>831.9666666666667</v>
      </c>
      <c r="G454" s="279">
        <v>821.23333333333335</v>
      </c>
      <c r="H454" s="279">
        <v>858.93333333333317</v>
      </c>
      <c r="I454" s="279">
        <v>869.66666666666652</v>
      </c>
      <c r="J454" s="279">
        <v>877.78333333333308</v>
      </c>
      <c r="K454" s="277">
        <v>861.55</v>
      </c>
      <c r="L454" s="277">
        <v>842.7</v>
      </c>
      <c r="M454" s="277">
        <v>9.1969999999999996E-2</v>
      </c>
    </row>
    <row r="455" spans="1:13">
      <c r="A455" s="268">
        <v>445</v>
      </c>
      <c r="B455" s="277" t="s">
        <v>183</v>
      </c>
      <c r="C455" s="277">
        <v>129.65</v>
      </c>
      <c r="D455" s="279">
        <v>128.76666666666668</v>
      </c>
      <c r="E455" s="279">
        <v>127.23333333333335</v>
      </c>
      <c r="F455" s="279">
        <v>124.81666666666666</v>
      </c>
      <c r="G455" s="279">
        <v>123.28333333333333</v>
      </c>
      <c r="H455" s="279">
        <v>131.18333333333337</v>
      </c>
      <c r="I455" s="279">
        <v>132.71666666666673</v>
      </c>
      <c r="J455" s="279">
        <v>135.13333333333338</v>
      </c>
      <c r="K455" s="277">
        <v>130.30000000000001</v>
      </c>
      <c r="L455" s="277">
        <v>126.35</v>
      </c>
      <c r="M455" s="277">
        <v>274.70024999999998</v>
      </c>
    </row>
    <row r="456" spans="1:13">
      <c r="A456" s="268">
        <v>446</v>
      </c>
      <c r="B456" s="277" t="s">
        <v>184</v>
      </c>
      <c r="C456" s="277">
        <v>55.3</v>
      </c>
      <c r="D456" s="279">
        <v>55.199999999999996</v>
      </c>
      <c r="E456" s="279">
        <v>54.699999999999989</v>
      </c>
      <c r="F456" s="279">
        <v>54.099999999999994</v>
      </c>
      <c r="G456" s="279">
        <v>53.599999999999987</v>
      </c>
      <c r="H456" s="279">
        <v>55.79999999999999</v>
      </c>
      <c r="I456" s="279">
        <v>56.300000000000004</v>
      </c>
      <c r="J456" s="279">
        <v>56.899999999999991</v>
      </c>
      <c r="K456" s="277">
        <v>55.7</v>
      </c>
      <c r="L456" s="277">
        <v>54.6</v>
      </c>
      <c r="M456" s="277">
        <v>65.671909999999997</v>
      </c>
    </row>
    <row r="457" spans="1:13">
      <c r="A457" s="268">
        <v>447</v>
      </c>
      <c r="B457" s="277" t="s">
        <v>185</v>
      </c>
      <c r="C457" s="277">
        <v>54.75</v>
      </c>
      <c r="D457" s="279">
        <v>55.15</v>
      </c>
      <c r="E457" s="279">
        <v>54.15</v>
      </c>
      <c r="F457" s="279">
        <v>53.55</v>
      </c>
      <c r="G457" s="279">
        <v>52.55</v>
      </c>
      <c r="H457" s="279">
        <v>55.75</v>
      </c>
      <c r="I457" s="279">
        <v>56.75</v>
      </c>
      <c r="J457" s="279">
        <v>57.35</v>
      </c>
      <c r="K457" s="277">
        <v>56.15</v>
      </c>
      <c r="L457" s="277">
        <v>54.55</v>
      </c>
      <c r="M457" s="277">
        <v>177.20581999999999</v>
      </c>
    </row>
    <row r="458" spans="1:13">
      <c r="A458" s="268">
        <v>448</v>
      </c>
      <c r="B458" s="277" t="s">
        <v>186</v>
      </c>
      <c r="C458" s="277">
        <v>392.4</v>
      </c>
      <c r="D458" s="279">
        <v>393.11666666666662</v>
      </c>
      <c r="E458" s="279">
        <v>388.88333333333321</v>
      </c>
      <c r="F458" s="279">
        <v>385.36666666666662</v>
      </c>
      <c r="G458" s="279">
        <v>381.13333333333321</v>
      </c>
      <c r="H458" s="279">
        <v>396.63333333333321</v>
      </c>
      <c r="I458" s="279">
        <v>400.86666666666667</v>
      </c>
      <c r="J458" s="279">
        <v>404.38333333333321</v>
      </c>
      <c r="K458" s="277">
        <v>397.35</v>
      </c>
      <c r="L458" s="277">
        <v>389.6</v>
      </c>
      <c r="M458" s="277">
        <v>109.49682</v>
      </c>
    </row>
    <row r="459" spans="1:13">
      <c r="A459" s="268">
        <v>449</v>
      </c>
      <c r="B459" s="277" t="s">
        <v>2624</v>
      </c>
      <c r="C459" s="277">
        <v>23.85</v>
      </c>
      <c r="D459" s="279">
        <v>23.666666666666668</v>
      </c>
      <c r="E459" s="279">
        <v>23.383333333333336</v>
      </c>
      <c r="F459" s="279">
        <v>22.916666666666668</v>
      </c>
      <c r="G459" s="279">
        <v>22.633333333333336</v>
      </c>
      <c r="H459" s="279">
        <v>24.133333333333336</v>
      </c>
      <c r="I459" s="279">
        <v>24.416666666666668</v>
      </c>
      <c r="J459" s="279">
        <v>24.883333333333336</v>
      </c>
      <c r="K459" s="277">
        <v>23.95</v>
      </c>
      <c r="L459" s="277">
        <v>23.2</v>
      </c>
      <c r="M459" s="277">
        <v>31.201979999999999</v>
      </c>
    </row>
    <row r="460" spans="1:13">
      <c r="A460" s="268">
        <v>450</v>
      </c>
      <c r="B460" s="277" t="s">
        <v>537</v>
      </c>
      <c r="C460" s="277">
        <v>774.4</v>
      </c>
      <c r="D460" s="279">
        <v>775.4666666666667</v>
      </c>
      <c r="E460" s="279">
        <v>765.93333333333339</v>
      </c>
      <c r="F460" s="279">
        <v>757.4666666666667</v>
      </c>
      <c r="G460" s="279">
        <v>747.93333333333339</v>
      </c>
      <c r="H460" s="279">
        <v>783.93333333333339</v>
      </c>
      <c r="I460" s="279">
        <v>793.4666666666667</v>
      </c>
      <c r="J460" s="279">
        <v>801.93333333333339</v>
      </c>
      <c r="K460" s="277">
        <v>785</v>
      </c>
      <c r="L460" s="277">
        <v>767</v>
      </c>
      <c r="M460" s="277">
        <v>9.5689999999999997E-2</v>
      </c>
    </row>
    <row r="461" spans="1:13">
      <c r="A461" s="268">
        <v>451</v>
      </c>
      <c r="B461" s="277" t="s">
        <v>538</v>
      </c>
      <c r="C461" s="277">
        <v>376.2</v>
      </c>
      <c r="D461" s="279">
        <v>379.0333333333333</v>
      </c>
      <c r="E461" s="279">
        <v>370.06666666666661</v>
      </c>
      <c r="F461" s="279">
        <v>363.93333333333328</v>
      </c>
      <c r="G461" s="279">
        <v>354.96666666666658</v>
      </c>
      <c r="H461" s="279">
        <v>385.16666666666663</v>
      </c>
      <c r="I461" s="279">
        <v>394.13333333333333</v>
      </c>
      <c r="J461" s="279">
        <v>400.26666666666665</v>
      </c>
      <c r="K461" s="277">
        <v>388</v>
      </c>
      <c r="L461" s="277">
        <v>372.9</v>
      </c>
      <c r="M461" s="277">
        <v>0.10104</v>
      </c>
    </row>
    <row r="462" spans="1:13">
      <c r="A462" s="268">
        <v>452</v>
      </c>
      <c r="B462" s="277" t="s">
        <v>187</v>
      </c>
      <c r="C462" s="277">
        <v>2739</v>
      </c>
      <c r="D462" s="279">
        <v>2738.9499999999994</v>
      </c>
      <c r="E462" s="279">
        <v>2717.9999999999986</v>
      </c>
      <c r="F462" s="279">
        <v>2696.9999999999991</v>
      </c>
      <c r="G462" s="279">
        <v>2676.0499999999984</v>
      </c>
      <c r="H462" s="279">
        <v>2759.9499999999989</v>
      </c>
      <c r="I462" s="279">
        <v>2780.8999999999996</v>
      </c>
      <c r="J462" s="279">
        <v>2801.8999999999992</v>
      </c>
      <c r="K462" s="277">
        <v>2759.9</v>
      </c>
      <c r="L462" s="277">
        <v>2717.95</v>
      </c>
      <c r="M462" s="277">
        <v>34.062980000000003</v>
      </c>
    </row>
    <row r="463" spans="1:13">
      <c r="A463" s="268">
        <v>453</v>
      </c>
      <c r="B463" s="277" t="s">
        <v>544</v>
      </c>
      <c r="C463" s="277">
        <v>2258</v>
      </c>
      <c r="D463" s="279">
        <v>2266.8166666666666</v>
      </c>
      <c r="E463" s="279">
        <v>2233.6333333333332</v>
      </c>
      <c r="F463" s="279">
        <v>2209.2666666666664</v>
      </c>
      <c r="G463" s="279">
        <v>2176.083333333333</v>
      </c>
      <c r="H463" s="279">
        <v>2291.1833333333334</v>
      </c>
      <c r="I463" s="279">
        <v>2324.3666666666668</v>
      </c>
      <c r="J463" s="279">
        <v>2348.7333333333336</v>
      </c>
      <c r="K463" s="277">
        <v>2300</v>
      </c>
      <c r="L463" s="277">
        <v>2242.4499999999998</v>
      </c>
      <c r="M463" s="277">
        <v>5.5590000000000001E-2</v>
      </c>
    </row>
    <row r="464" spans="1:13">
      <c r="A464" s="268">
        <v>454</v>
      </c>
      <c r="B464" s="277" t="s">
        <v>188</v>
      </c>
      <c r="C464" s="277">
        <v>849.85</v>
      </c>
      <c r="D464" s="279">
        <v>840.7833333333333</v>
      </c>
      <c r="E464" s="279">
        <v>828.66666666666663</v>
      </c>
      <c r="F464" s="279">
        <v>807.48333333333335</v>
      </c>
      <c r="G464" s="279">
        <v>795.36666666666667</v>
      </c>
      <c r="H464" s="279">
        <v>861.96666666666658</v>
      </c>
      <c r="I464" s="279">
        <v>874.08333333333337</v>
      </c>
      <c r="J464" s="279">
        <v>895.26666666666654</v>
      </c>
      <c r="K464" s="277">
        <v>852.9</v>
      </c>
      <c r="L464" s="277">
        <v>819.6</v>
      </c>
      <c r="M464" s="277">
        <v>73.825320000000005</v>
      </c>
    </row>
    <row r="465" spans="1:13">
      <c r="A465" s="268">
        <v>455</v>
      </c>
      <c r="B465" s="277" t="s">
        <v>546</v>
      </c>
      <c r="C465" s="277">
        <v>739.2</v>
      </c>
      <c r="D465" s="279">
        <v>737.66666666666663</v>
      </c>
      <c r="E465" s="279">
        <v>733.38333333333321</v>
      </c>
      <c r="F465" s="279">
        <v>727.56666666666661</v>
      </c>
      <c r="G465" s="279">
        <v>723.28333333333319</v>
      </c>
      <c r="H465" s="279">
        <v>743.48333333333323</v>
      </c>
      <c r="I465" s="279">
        <v>747.76666666666677</v>
      </c>
      <c r="J465" s="279">
        <v>753.58333333333326</v>
      </c>
      <c r="K465" s="277">
        <v>741.95</v>
      </c>
      <c r="L465" s="277">
        <v>731.85</v>
      </c>
      <c r="M465" s="277">
        <v>0.55400000000000005</v>
      </c>
    </row>
    <row r="466" spans="1:13">
      <c r="A466" s="268">
        <v>456</v>
      </c>
      <c r="B466" s="277" t="s">
        <v>547</v>
      </c>
      <c r="C466" s="277">
        <v>1078.3499999999999</v>
      </c>
      <c r="D466" s="279">
        <v>1071.4166666666667</v>
      </c>
      <c r="E466" s="279">
        <v>1032.8333333333335</v>
      </c>
      <c r="F466" s="279">
        <v>987.31666666666683</v>
      </c>
      <c r="G466" s="279">
        <v>948.73333333333358</v>
      </c>
      <c r="H466" s="279">
        <v>1116.9333333333334</v>
      </c>
      <c r="I466" s="279">
        <v>1155.5166666666669</v>
      </c>
      <c r="J466" s="279">
        <v>1201.0333333333333</v>
      </c>
      <c r="K466" s="277">
        <v>1110</v>
      </c>
      <c r="L466" s="277">
        <v>1025.9000000000001</v>
      </c>
      <c r="M466" s="277">
        <v>4.3524599999999998</v>
      </c>
    </row>
    <row r="467" spans="1:13">
      <c r="A467" s="268">
        <v>457</v>
      </c>
      <c r="B467" s="277" t="s">
        <v>552</v>
      </c>
      <c r="C467" s="277">
        <v>551.95000000000005</v>
      </c>
      <c r="D467" s="279">
        <v>558.78333333333342</v>
      </c>
      <c r="E467" s="279">
        <v>540.36666666666679</v>
      </c>
      <c r="F467" s="279">
        <v>528.78333333333342</v>
      </c>
      <c r="G467" s="279">
        <v>510.36666666666679</v>
      </c>
      <c r="H467" s="279">
        <v>570.36666666666679</v>
      </c>
      <c r="I467" s="279">
        <v>588.78333333333353</v>
      </c>
      <c r="J467" s="279">
        <v>600.36666666666679</v>
      </c>
      <c r="K467" s="277">
        <v>577.20000000000005</v>
      </c>
      <c r="L467" s="277">
        <v>547.20000000000005</v>
      </c>
      <c r="M467" s="277">
        <v>0.26784000000000002</v>
      </c>
    </row>
    <row r="468" spans="1:13">
      <c r="A468" s="268">
        <v>458</v>
      </c>
      <c r="B468" s="277" t="s">
        <v>548</v>
      </c>
      <c r="C468" s="277">
        <v>38</v>
      </c>
      <c r="D468" s="279">
        <v>38.233333333333327</v>
      </c>
      <c r="E468" s="279">
        <v>37.666666666666657</v>
      </c>
      <c r="F468" s="279">
        <v>37.333333333333329</v>
      </c>
      <c r="G468" s="279">
        <v>36.766666666666659</v>
      </c>
      <c r="H468" s="279">
        <v>38.566666666666656</v>
      </c>
      <c r="I468" s="279">
        <v>39.133333333333333</v>
      </c>
      <c r="J468" s="279">
        <v>39.466666666666654</v>
      </c>
      <c r="K468" s="277">
        <v>38.799999999999997</v>
      </c>
      <c r="L468" s="277">
        <v>37.9</v>
      </c>
      <c r="M468" s="277">
        <v>5.3152100000000004</v>
      </c>
    </row>
    <row r="469" spans="1:13">
      <c r="A469" s="268">
        <v>459</v>
      </c>
      <c r="B469" s="277" t="s">
        <v>549</v>
      </c>
      <c r="C469" s="277">
        <v>1070.3</v>
      </c>
      <c r="D469" s="279">
        <v>1070.4166666666667</v>
      </c>
      <c r="E469" s="279">
        <v>1053.8333333333335</v>
      </c>
      <c r="F469" s="279">
        <v>1037.3666666666668</v>
      </c>
      <c r="G469" s="279">
        <v>1020.7833333333335</v>
      </c>
      <c r="H469" s="279">
        <v>1086.8833333333334</v>
      </c>
      <c r="I469" s="279">
        <v>1103.4666666666669</v>
      </c>
      <c r="J469" s="279">
        <v>1119.9333333333334</v>
      </c>
      <c r="K469" s="277">
        <v>1087</v>
      </c>
      <c r="L469" s="277">
        <v>1053.95</v>
      </c>
      <c r="M469" s="277">
        <v>1.9369000000000001</v>
      </c>
    </row>
    <row r="470" spans="1:13">
      <c r="A470" s="268">
        <v>460</v>
      </c>
      <c r="B470" s="277" t="s">
        <v>189</v>
      </c>
      <c r="C470" s="277">
        <v>1233.5</v>
      </c>
      <c r="D470" s="279">
        <v>1232.05</v>
      </c>
      <c r="E470" s="279">
        <v>1218.55</v>
      </c>
      <c r="F470" s="279">
        <v>1203.5999999999999</v>
      </c>
      <c r="G470" s="279">
        <v>1190.0999999999999</v>
      </c>
      <c r="H470" s="279">
        <v>1247</v>
      </c>
      <c r="I470" s="279">
        <v>1260.5</v>
      </c>
      <c r="J470" s="279">
        <v>1275.45</v>
      </c>
      <c r="K470" s="277">
        <v>1245.55</v>
      </c>
      <c r="L470" s="277">
        <v>1217.0999999999999</v>
      </c>
      <c r="M470" s="277">
        <v>28.412420000000001</v>
      </c>
    </row>
    <row r="471" spans="1:13">
      <c r="A471" s="268">
        <v>461</v>
      </c>
      <c r="B471" s="277" t="s">
        <v>190</v>
      </c>
      <c r="C471" s="277">
        <v>2711.65</v>
      </c>
      <c r="D471" s="279">
        <v>2696.3833333333332</v>
      </c>
      <c r="E471" s="279">
        <v>2664.2666666666664</v>
      </c>
      <c r="F471" s="279">
        <v>2616.8833333333332</v>
      </c>
      <c r="G471" s="279">
        <v>2584.7666666666664</v>
      </c>
      <c r="H471" s="279">
        <v>2743.7666666666664</v>
      </c>
      <c r="I471" s="279">
        <v>2775.8833333333332</v>
      </c>
      <c r="J471" s="279">
        <v>2823.2666666666664</v>
      </c>
      <c r="K471" s="277">
        <v>2728.5</v>
      </c>
      <c r="L471" s="277">
        <v>2649</v>
      </c>
      <c r="M471" s="277">
        <v>5.8659299999999996</v>
      </c>
    </row>
    <row r="472" spans="1:13">
      <c r="A472" s="268">
        <v>462</v>
      </c>
      <c r="B472" s="277" t="s">
        <v>191</v>
      </c>
      <c r="C472" s="277">
        <v>302.35000000000002</v>
      </c>
      <c r="D472" s="279">
        <v>302.48333333333335</v>
      </c>
      <c r="E472" s="279">
        <v>300.16666666666669</v>
      </c>
      <c r="F472" s="279">
        <v>297.98333333333335</v>
      </c>
      <c r="G472" s="279">
        <v>295.66666666666669</v>
      </c>
      <c r="H472" s="279">
        <v>304.66666666666669</v>
      </c>
      <c r="I472" s="279">
        <v>306.98333333333329</v>
      </c>
      <c r="J472" s="279">
        <v>309.16666666666669</v>
      </c>
      <c r="K472" s="277">
        <v>304.8</v>
      </c>
      <c r="L472" s="277">
        <v>300.3</v>
      </c>
      <c r="M472" s="277">
        <v>3.7274099999999999</v>
      </c>
    </row>
    <row r="473" spans="1:13">
      <c r="A473" s="268">
        <v>463</v>
      </c>
      <c r="B473" s="277" t="s">
        <v>550</v>
      </c>
      <c r="C473" s="277">
        <v>640.4</v>
      </c>
      <c r="D473" s="279">
        <v>647.5</v>
      </c>
      <c r="E473" s="279">
        <v>630.04999999999995</v>
      </c>
      <c r="F473" s="279">
        <v>619.69999999999993</v>
      </c>
      <c r="G473" s="279">
        <v>602.24999999999989</v>
      </c>
      <c r="H473" s="279">
        <v>657.85</v>
      </c>
      <c r="I473" s="279">
        <v>675.30000000000007</v>
      </c>
      <c r="J473" s="279">
        <v>685.65000000000009</v>
      </c>
      <c r="K473" s="277">
        <v>664.95</v>
      </c>
      <c r="L473" s="277">
        <v>637.15</v>
      </c>
      <c r="M473" s="277">
        <v>2.3319399999999999</v>
      </c>
    </row>
    <row r="474" spans="1:13">
      <c r="A474" s="268">
        <v>464</v>
      </c>
      <c r="B474" s="245" t="s">
        <v>551</v>
      </c>
      <c r="C474" s="277">
        <v>7.9</v>
      </c>
      <c r="D474" s="279">
        <v>7.8666666666666671</v>
      </c>
      <c r="E474" s="279">
        <v>7.7333333333333343</v>
      </c>
      <c r="F474" s="279">
        <v>7.5666666666666673</v>
      </c>
      <c r="G474" s="279">
        <v>7.4333333333333345</v>
      </c>
      <c r="H474" s="279">
        <v>8.033333333333335</v>
      </c>
      <c r="I474" s="279">
        <v>8.1666666666666679</v>
      </c>
      <c r="J474" s="279">
        <v>8.3333333333333339</v>
      </c>
      <c r="K474" s="277">
        <v>8</v>
      </c>
      <c r="L474" s="277">
        <v>7.7</v>
      </c>
      <c r="M474" s="277">
        <v>96.384720000000002</v>
      </c>
    </row>
    <row r="475" spans="1:13">
      <c r="A475" s="268">
        <v>465</v>
      </c>
      <c r="B475" s="245" t="s">
        <v>539</v>
      </c>
      <c r="C475" s="277">
        <v>5509.45</v>
      </c>
      <c r="D475" s="279">
        <v>5547.5333333333328</v>
      </c>
      <c r="E475" s="279">
        <v>5446.8666666666659</v>
      </c>
      <c r="F475" s="279">
        <v>5384.2833333333328</v>
      </c>
      <c r="G475" s="279">
        <v>5283.6166666666659</v>
      </c>
      <c r="H475" s="279">
        <v>5610.1166666666659</v>
      </c>
      <c r="I475" s="279">
        <v>5710.7833333333338</v>
      </c>
      <c r="J475" s="279">
        <v>5773.3666666666659</v>
      </c>
      <c r="K475" s="277">
        <v>5648.2</v>
      </c>
      <c r="L475" s="277">
        <v>5484.95</v>
      </c>
      <c r="M475" s="277">
        <v>6.5159999999999996E-2</v>
      </c>
    </row>
    <row r="476" spans="1:13">
      <c r="A476" s="268">
        <v>466</v>
      </c>
      <c r="B476" s="245" t="s">
        <v>541</v>
      </c>
      <c r="C476" s="277">
        <v>27.8</v>
      </c>
      <c r="D476" s="279">
        <v>28.05</v>
      </c>
      <c r="E476" s="279">
        <v>27.5</v>
      </c>
      <c r="F476" s="279">
        <v>27.2</v>
      </c>
      <c r="G476" s="279">
        <v>26.65</v>
      </c>
      <c r="H476" s="279">
        <v>28.35</v>
      </c>
      <c r="I476" s="279">
        <v>28.900000000000006</v>
      </c>
      <c r="J476" s="279">
        <v>29.200000000000003</v>
      </c>
      <c r="K476" s="277">
        <v>28.6</v>
      </c>
      <c r="L476" s="277">
        <v>27.75</v>
      </c>
      <c r="M476" s="277">
        <v>26.07198</v>
      </c>
    </row>
    <row r="477" spans="1:13">
      <c r="A477" s="268">
        <v>467</v>
      </c>
      <c r="B477" s="245" t="s">
        <v>192</v>
      </c>
      <c r="C477" s="277">
        <v>452.2</v>
      </c>
      <c r="D477" s="279">
        <v>453.58333333333331</v>
      </c>
      <c r="E477" s="279">
        <v>447.76666666666665</v>
      </c>
      <c r="F477" s="279">
        <v>443.33333333333331</v>
      </c>
      <c r="G477" s="279">
        <v>437.51666666666665</v>
      </c>
      <c r="H477" s="279">
        <v>458.01666666666665</v>
      </c>
      <c r="I477" s="279">
        <v>463.83333333333337</v>
      </c>
      <c r="J477" s="279">
        <v>468.26666666666665</v>
      </c>
      <c r="K477" s="277">
        <v>459.4</v>
      </c>
      <c r="L477" s="277">
        <v>449.15</v>
      </c>
      <c r="M477" s="277">
        <v>18.356719999999999</v>
      </c>
    </row>
    <row r="478" spans="1:13">
      <c r="A478" s="268">
        <v>468</v>
      </c>
      <c r="B478" s="245" t="s">
        <v>540</v>
      </c>
      <c r="C478" s="277">
        <v>197.3</v>
      </c>
      <c r="D478" s="279">
        <v>197.46666666666667</v>
      </c>
      <c r="E478" s="279">
        <v>193.93333333333334</v>
      </c>
      <c r="F478" s="279">
        <v>190.56666666666666</v>
      </c>
      <c r="G478" s="279">
        <v>187.03333333333333</v>
      </c>
      <c r="H478" s="279">
        <v>200.83333333333334</v>
      </c>
      <c r="I478" s="279">
        <v>204.3666666666667</v>
      </c>
      <c r="J478" s="279">
        <v>207.73333333333335</v>
      </c>
      <c r="K478" s="277">
        <v>201</v>
      </c>
      <c r="L478" s="277">
        <v>194.1</v>
      </c>
      <c r="M478" s="277">
        <v>0.10568</v>
      </c>
    </row>
    <row r="479" spans="1:13">
      <c r="A479" s="268">
        <v>469</v>
      </c>
      <c r="B479" s="245" t="s">
        <v>193</v>
      </c>
      <c r="C479" s="277">
        <v>965.1</v>
      </c>
      <c r="D479" s="279">
        <v>962.43333333333339</v>
      </c>
      <c r="E479" s="279">
        <v>954.31666666666683</v>
      </c>
      <c r="F479" s="279">
        <v>943.53333333333342</v>
      </c>
      <c r="G479" s="279">
        <v>935.41666666666686</v>
      </c>
      <c r="H479" s="279">
        <v>973.21666666666681</v>
      </c>
      <c r="I479" s="279">
        <v>981.33333333333337</v>
      </c>
      <c r="J479" s="279">
        <v>992.11666666666679</v>
      </c>
      <c r="K479" s="277">
        <v>970.55</v>
      </c>
      <c r="L479" s="277">
        <v>951.65</v>
      </c>
      <c r="M479" s="277">
        <v>8.2415500000000002</v>
      </c>
    </row>
    <row r="480" spans="1:13">
      <c r="A480" s="268">
        <v>470</v>
      </c>
      <c r="B480" s="245" t="s">
        <v>553</v>
      </c>
      <c r="C480" s="277">
        <v>12.2</v>
      </c>
      <c r="D480" s="279">
        <v>12.066666666666668</v>
      </c>
      <c r="E480" s="279">
        <v>11.833333333333336</v>
      </c>
      <c r="F480" s="277">
        <v>11.466666666666667</v>
      </c>
      <c r="G480" s="279">
        <v>11.233333333333334</v>
      </c>
      <c r="H480" s="279">
        <v>12.433333333333337</v>
      </c>
      <c r="I480" s="277">
        <v>12.666666666666668</v>
      </c>
      <c r="J480" s="279">
        <v>13.033333333333339</v>
      </c>
      <c r="K480" s="279">
        <v>12.3</v>
      </c>
      <c r="L480" s="277">
        <v>11.7</v>
      </c>
      <c r="M480" s="279">
        <v>17.449839999999998</v>
      </c>
    </row>
    <row r="481" spans="1:13">
      <c r="A481" s="268">
        <v>471</v>
      </c>
      <c r="B481" s="245" t="s">
        <v>554</v>
      </c>
      <c r="C481" s="277">
        <v>319.14999999999998</v>
      </c>
      <c r="D481" s="279">
        <v>320.56666666666666</v>
      </c>
      <c r="E481" s="279">
        <v>316.2833333333333</v>
      </c>
      <c r="F481" s="277">
        <v>313.41666666666663</v>
      </c>
      <c r="G481" s="279">
        <v>309.13333333333327</v>
      </c>
      <c r="H481" s="279">
        <v>323.43333333333334</v>
      </c>
      <c r="I481" s="277">
        <v>327.71666666666675</v>
      </c>
      <c r="J481" s="279">
        <v>330.58333333333337</v>
      </c>
      <c r="K481" s="279">
        <v>324.85000000000002</v>
      </c>
      <c r="L481" s="277">
        <v>317.7</v>
      </c>
      <c r="M481" s="279">
        <v>0.46492</v>
      </c>
    </row>
    <row r="482" spans="1:13">
      <c r="A482" s="268">
        <v>472</v>
      </c>
      <c r="B482" s="245" t="s">
        <v>194</v>
      </c>
      <c r="C482" s="245">
        <v>209.35</v>
      </c>
      <c r="D482" s="289">
        <v>209.85</v>
      </c>
      <c r="E482" s="289">
        <v>208.1</v>
      </c>
      <c r="F482" s="289">
        <v>206.85</v>
      </c>
      <c r="G482" s="289">
        <v>205.1</v>
      </c>
      <c r="H482" s="289">
        <v>211.1</v>
      </c>
      <c r="I482" s="289">
        <v>212.85</v>
      </c>
      <c r="J482" s="289">
        <v>214.1</v>
      </c>
      <c r="K482" s="289">
        <v>211.6</v>
      </c>
      <c r="L482" s="289">
        <v>208.6</v>
      </c>
      <c r="M482" s="289">
        <v>2.42082</v>
      </c>
    </row>
    <row r="483" spans="1:13">
      <c r="A483" s="268">
        <v>473</v>
      </c>
      <c r="B483" s="245" t="s">
        <v>3098</v>
      </c>
      <c r="C483" s="245">
        <v>32.049999999999997</v>
      </c>
      <c r="D483" s="289">
        <v>32.416666666666664</v>
      </c>
      <c r="E483" s="289">
        <v>31.533333333333331</v>
      </c>
      <c r="F483" s="289">
        <v>31.016666666666666</v>
      </c>
      <c r="G483" s="289">
        <v>30.133333333333333</v>
      </c>
      <c r="H483" s="289">
        <v>32.93333333333333</v>
      </c>
      <c r="I483" s="289">
        <v>33.81666666666667</v>
      </c>
      <c r="J483" s="289">
        <v>34.333333333333329</v>
      </c>
      <c r="K483" s="289">
        <v>33.299999999999997</v>
      </c>
      <c r="L483" s="289">
        <v>31.9</v>
      </c>
      <c r="M483" s="289">
        <v>7.4756900000000002</v>
      </c>
    </row>
    <row r="484" spans="1:13">
      <c r="A484" s="268">
        <v>474</v>
      </c>
      <c r="B484" s="245" t="s">
        <v>195</v>
      </c>
      <c r="C484" s="289">
        <v>4544.3500000000004</v>
      </c>
      <c r="D484" s="289">
        <v>4537.95</v>
      </c>
      <c r="E484" s="289">
        <v>4491.3999999999996</v>
      </c>
      <c r="F484" s="289">
        <v>4438.45</v>
      </c>
      <c r="G484" s="289">
        <v>4391.8999999999996</v>
      </c>
      <c r="H484" s="289">
        <v>4590.8999999999996</v>
      </c>
      <c r="I484" s="289">
        <v>4637.4500000000007</v>
      </c>
      <c r="J484" s="289">
        <v>4690.3999999999996</v>
      </c>
      <c r="K484" s="289">
        <v>4584.5</v>
      </c>
      <c r="L484" s="289">
        <v>4485</v>
      </c>
      <c r="M484" s="289">
        <v>8.7138000000000009</v>
      </c>
    </row>
    <row r="485" spans="1:13">
      <c r="A485" s="268">
        <v>475</v>
      </c>
      <c r="B485" s="245" t="s">
        <v>196</v>
      </c>
      <c r="C485" s="289">
        <v>23.55</v>
      </c>
      <c r="D485" s="289">
        <v>23.616666666666671</v>
      </c>
      <c r="E485" s="289">
        <v>23.38333333333334</v>
      </c>
      <c r="F485" s="289">
        <v>23.216666666666669</v>
      </c>
      <c r="G485" s="289">
        <v>22.983333333333338</v>
      </c>
      <c r="H485" s="289">
        <v>23.783333333333342</v>
      </c>
      <c r="I485" s="289">
        <v>24.016666666666669</v>
      </c>
      <c r="J485" s="289">
        <v>24.183333333333344</v>
      </c>
      <c r="K485" s="289">
        <v>23.85</v>
      </c>
      <c r="L485" s="289">
        <v>23.45</v>
      </c>
      <c r="M485" s="289">
        <v>17.23272</v>
      </c>
    </row>
    <row r="486" spans="1:13">
      <c r="A486" s="268">
        <v>476</v>
      </c>
      <c r="B486" s="245" t="s">
        <v>197</v>
      </c>
      <c r="C486" s="289">
        <v>455.95</v>
      </c>
      <c r="D486" s="289">
        <v>459.2</v>
      </c>
      <c r="E486" s="289">
        <v>450.7</v>
      </c>
      <c r="F486" s="289">
        <v>445.45</v>
      </c>
      <c r="G486" s="289">
        <v>436.95</v>
      </c>
      <c r="H486" s="289">
        <v>464.45</v>
      </c>
      <c r="I486" s="289">
        <v>472.95</v>
      </c>
      <c r="J486" s="289">
        <v>478.2</v>
      </c>
      <c r="K486" s="289">
        <v>467.7</v>
      </c>
      <c r="L486" s="289">
        <v>453.95</v>
      </c>
      <c r="M486" s="289">
        <v>72.552390000000003</v>
      </c>
    </row>
    <row r="487" spans="1:13">
      <c r="A487" s="268">
        <v>477</v>
      </c>
      <c r="B487" s="245" t="s">
        <v>560</v>
      </c>
      <c r="C487" s="289">
        <v>1916.65</v>
      </c>
      <c r="D487" s="289">
        <v>1913.95</v>
      </c>
      <c r="E487" s="289">
        <v>1862.9</v>
      </c>
      <c r="F487" s="289">
        <v>1809.15</v>
      </c>
      <c r="G487" s="289">
        <v>1758.1000000000001</v>
      </c>
      <c r="H487" s="289">
        <v>1967.7</v>
      </c>
      <c r="I487" s="289">
        <v>2018.7499999999998</v>
      </c>
      <c r="J487" s="289">
        <v>2072.5</v>
      </c>
      <c r="K487" s="289">
        <v>1965</v>
      </c>
      <c r="L487" s="289">
        <v>1860.2</v>
      </c>
      <c r="M487" s="289">
        <v>0.24833</v>
      </c>
    </row>
    <row r="488" spans="1:13">
      <c r="A488" s="268">
        <v>478</v>
      </c>
      <c r="B488" s="245" t="s">
        <v>561</v>
      </c>
      <c r="C488" s="289">
        <v>30.7</v>
      </c>
      <c r="D488" s="289">
        <v>30.316666666666666</v>
      </c>
      <c r="E488" s="289">
        <v>29.383333333333333</v>
      </c>
      <c r="F488" s="289">
        <v>28.066666666666666</v>
      </c>
      <c r="G488" s="289">
        <v>27.133333333333333</v>
      </c>
      <c r="H488" s="289">
        <v>31.633333333333333</v>
      </c>
      <c r="I488" s="289">
        <v>32.566666666666663</v>
      </c>
      <c r="J488" s="289">
        <v>33.883333333333333</v>
      </c>
      <c r="K488" s="289">
        <v>31.25</v>
      </c>
      <c r="L488" s="289">
        <v>29</v>
      </c>
      <c r="M488" s="289">
        <v>43.160029999999999</v>
      </c>
    </row>
    <row r="489" spans="1:13">
      <c r="A489" s="268">
        <v>479</v>
      </c>
      <c r="B489" s="245" t="s">
        <v>285</v>
      </c>
      <c r="C489" s="289">
        <v>308.8</v>
      </c>
      <c r="D489" s="289">
        <v>308.18333333333334</v>
      </c>
      <c r="E489" s="289">
        <v>305.41666666666669</v>
      </c>
      <c r="F489" s="289">
        <v>302.03333333333336</v>
      </c>
      <c r="G489" s="289">
        <v>299.26666666666671</v>
      </c>
      <c r="H489" s="289">
        <v>311.56666666666666</v>
      </c>
      <c r="I489" s="289">
        <v>314.33333333333331</v>
      </c>
      <c r="J489" s="289">
        <v>317.71666666666664</v>
      </c>
      <c r="K489" s="289">
        <v>310.95</v>
      </c>
      <c r="L489" s="289">
        <v>304.8</v>
      </c>
      <c r="M489" s="289">
        <v>0.89051999999999998</v>
      </c>
    </row>
    <row r="490" spans="1:13">
      <c r="A490" s="268">
        <v>480</v>
      </c>
      <c r="B490" s="245" t="s">
        <v>563</v>
      </c>
      <c r="C490" s="289">
        <v>677.1</v>
      </c>
      <c r="D490" s="289">
        <v>679.01666666666677</v>
      </c>
      <c r="E490" s="289">
        <v>673.08333333333348</v>
      </c>
      <c r="F490" s="289">
        <v>669.06666666666672</v>
      </c>
      <c r="G490" s="289">
        <v>663.13333333333344</v>
      </c>
      <c r="H490" s="289">
        <v>683.03333333333353</v>
      </c>
      <c r="I490" s="289">
        <v>688.9666666666667</v>
      </c>
      <c r="J490" s="289">
        <v>692.98333333333358</v>
      </c>
      <c r="K490" s="289">
        <v>684.95</v>
      </c>
      <c r="L490" s="289">
        <v>675</v>
      </c>
      <c r="M490" s="289">
        <v>1.4180699999999999</v>
      </c>
    </row>
    <row r="491" spans="1:13">
      <c r="A491" s="268">
        <v>481</v>
      </c>
      <c r="B491" s="245" t="s">
        <v>564</v>
      </c>
      <c r="C491" s="289">
        <v>1451.15</v>
      </c>
      <c r="D491" s="289">
        <v>1454.6333333333332</v>
      </c>
      <c r="E491" s="289">
        <v>1439.7666666666664</v>
      </c>
      <c r="F491" s="289">
        <v>1428.3833333333332</v>
      </c>
      <c r="G491" s="289">
        <v>1413.5166666666664</v>
      </c>
      <c r="H491" s="289">
        <v>1466.0166666666664</v>
      </c>
      <c r="I491" s="289">
        <v>1480.8833333333332</v>
      </c>
      <c r="J491" s="289">
        <v>1492.2666666666664</v>
      </c>
      <c r="K491" s="289">
        <v>1469.5</v>
      </c>
      <c r="L491" s="289">
        <v>1443.25</v>
      </c>
      <c r="M491" s="289">
        <v>0.40411999999999998</v>
      </c>
    </row>
    <row r="492" spans="1:13">
      <c r="A492" s="268">
        <v>482</v>
      </c>
      <c r="B492" s="245" t="s">
        <v>2780</v>
      </c>
      <c r="C492" s="289">
        <v>907.8</v>
      </c>
      <c r="D492" s="289">
        <v>896.61666666666667</v>
      </c>
      <c r="E492" s="289">
        <v>883.23333333333335</v>
      </c>
      <c r="F492" s="289">
        <v>858.66666666666663</v>
      </c>
      <c r="G492" s="289">
        <v>845.2833333333333</v>
      </c>
      <c r="H492" s="289">
        <v>921.18333333333339</v>
      </c>
      <c r="I492" s="289">
        <v>934.56666666666683</v>
      </c>
      <c r="J492" s="289">
        <v>959.13333333333344</v>
      </c>
      <c r="K492" s="289">
        <v>910</v>
      </c>
      <c r="L492" s="289">
        <v>872.05</v>
      </c>
      <c r="M492" s="289">
        <v>2.1399999999999999E-2</v>
      </c>
    </row>
    <row r="493" spans="1:13">
      <c r="A493" s="268">
        <v>483</v>
      </c>
      <c r="B493" s="245" t="s">
        <v>284</v>
      </c>
      <c r="C493" s="289">
        <v>163.95</v>
      </c>
      <c r="D493" s="289">
        <v>164.76666666666668</v>
      </c>
      <c r="E493" s="289">
        <v>162.88333333333335</v>
      </c>
      <c r="F493" s="289">
        <v>161.81666666666666</v>
      </c>
      <c r="G493" s="289">
        <v>159.93333333333334</v>
      </c>
      <c r="H493" s="289">
        <v>165.83333333333337</v>
      </c>
      <c r="I493" s="289">
        <v>167.7166666666667</v>
      </c>
      <c r="J493" s="289">
        <v>168.78333333333339</v>
      </c>
      <c r="K493" s="289">
        <v>166.65</v>
      </c>
      <c r="L493" s="289">
        <v>163.69999999999999</v>
      </c>
      <c r="M493" s="289">
        <v>4.6843399999999997</v>
      </c>
    </row>
    <row r="494" spans="1:13">
      <c r="A494" s="268">
        <v>484</v>
      </c>
      <c r="B494" s="245" t="s">
        <v>565</v>
      </c>
      <c r="C494" s="289">
        <v>1279.25</v>
      </c>
      <c r="D494" s="289">
        <v>1279.4333333333334</v>
      </c>
      <c r="E494" s="289">
        <v>1266.0666666666668</v>
      </c>
      <c r="F494" s="289">
        <v>1252.8833333333334</v>
      </c>
      <c r="G494" s="289">
        <v>1239.5166666666669</v>
      </c>
      <c r="H494" s="289">
        <v>1292.6166666666668</v>
      </c>
      <c r="I494" s="289">
        <v>1305.9833333333336</v>
      </c>
      <c r="J494" s="289">
        <v>1319.1666666666667</v>
      </c>
      <c r="K494" s="289">
        <v>1292.8</v>
      </c>
      <c r="L494" s="289">
        <v>1266.25</v>
      </c>
      <c r="M494" s="289">
        <v>0.40412999999999999</v>
      </c>
    </row>
    <row r="495" spans="1:13">
      <c r="A495" s="268">
        <v>485</v>
      </c>
      <c r="B495" s="245" t="s">
        <v>556</v>
      </c>
      <c r="C495" s="289">
        <v>283.89999999999998</v>
      </c>
      <c r="D495" s="289">
        <v>284.2166666666667</v>
      </c>
      <c r="E495" s="289">
        <v>281.88333333333338</v>
      </c>
      <c r="F495" s="289">
        <v>279.86666666666667</v>
      </c>
      <c r="G495" s="289">
        <v>277.53333333333336</v>
      </c>
      <c r="H495" s="289">
        <v>286.23333333333341</v>
      </c>
      <c r="I495" s="289">
        <v>288.56666666666666</v>
      </c>
      <c r="J495" s="289">
        <v>290.58333333333343</v>
      </c>
      <c r="K495" s="289">
        <v>286.55</v>
      </c>
      <c r="L495" s="289">
        <v>282.2</v>
      </c>
      <c r="M495" s="289">
        <v>0.90719000000000005</v>
      </c>
    </row>
    <row r="496" spans="1:13">
      <c r="A496" s="268">
        <v>486</v>
      </c>
      <c r="B496" s="245" t="s">
        <v>555</v>
      </c>
      <c r="C496" s="289">
        <v>1922.5</v>
      </c>
      <c r="D496" s="289">
        <v>1927.05</v>
      </c>
      <c r="E496" s="289">
        <v>1905.4499999999998</v>
      </c>
      <c r="F496" s="289">
        <v>1888.3999999999999</v>
      </c>
      <c r="G496" s="289">
        <v>1866.7999999999997</v>
      </c>
      <c r="H496" s="289">
        <v>1944.1</v>
      </c>
      <c r="I496" s="289">
        <v>1965.6999999999998</v>
      </c>
      <c r="J496" s="289">
        <v>1982.75</v>
      </c>
      <c r="K496" s="289">
        <v>1948.65</v>
      </c>
      <c r="L496" s="289">
        <v>1910</v>
      </c>
      <c r="M496" s="289">
        <v>0.20202000000000001</v>
      </c>
    </row>
    <row r="497" spans="1:13">
      <c r="A497" s="268">
        <v>487</v>
      </c>
      <c r="B497" s="245" t="s">
        <v>199</v>
      </c>
      <c r="C497" s="289">
        <v>698.25</v>
      </c>
      <c r="D497" s="289">
        <v>693.1</v>
      </c>
      <c r="E497" s="289">
        <v>685.45</v>
      </c>
      <c r="F497" s="289">
        <v>672.65</v>
      </c>
      <c r="G497" s="289">
        <v>665</v>
      </c>
      <c r="H497" s="289">
        <v>705.90000000000009</v>
      </c>
      <c r="I497" s="289">
        <v>713.55</v>
      </c>
      <c r="J497" s="289">
        <v>726.35000000000014</v>
      </c>
      <c r="K497" s="289">
        <v>700.75</v>
      </c>
      <c r="L497" s="289">
        <v>680.3</v>
      </c>
      <c r="M497" s="289">
        <v>20.122440000000001</v>
      </c>
    </row>
    <row r="498" spans="1:13">
      <c r="A498" s="268">
        <v>488</v>
      </c>
      <c r="B498" s="245" t="s">
        <v>557</v>
      </c>
      <c r="C498" s="289">
        <v>153.94999999999999</v>
      </c>
      <c r="D498" s="289">
        <v>154.15</v>
      </c>
      <c r="E498" s="289">
        <v>152.80000000000001</v>
      </c>
      <c r="F498" s="289">
        <v>151.65</v>
      </c>
      <c r="G498" s="289">
        <v>150.30000000000001</v>
      </c>
      <c r="H498" s="289">
        <v>155.30000000000001</v>
      </c>
      <c r="I498" s="289">
        <v>156.64999999999998</v>
      </c>
      <c r="J498" s="289">
        <v>157.80000000000001</v>
      </c>
      <c r="K498" s="289">
        <v>155.5</v>
      </c>
      <c r="L498" s="289">
        <v>153</v>
      </c>
      <c r="M498" s="289">
        <v>0.43038999999999999</v>
      </c>
    </row>
    <row r="499" spans="1:13">
      <c r="A499" s="268">
        <v>489</v>
      </c>
      <c r="B499" s="245" t="s">
        <v>558</v>
      </c>
      <c r="C499" s="289">
        <v>3465.65</v>
      </c>
      <c r="D499" s="289">
        <v>3486.9833333333336</v>
      </c>
      <c r="E499" s="289">
        <v>3391.9666666666672</v>
      </c>
      <c r="F499" s="289">
        <v>3318.2833333333338</v>
      </c>
      <c r="G499" s="289">
        <v>3223.2666666666673</v>
      </c>
      <c r="H499" s="289">
        <v>3560.666666666667</v>
      </c>
      <c r="I499" s="289">
        <v>3655.6833333333334</v>
      </c>
      <c r="J499" s="289">
        <v>3729.3666666666668</v>
      </c>
      <c r="K499" s="289">
        <v>3582</v>
      </c>
      <c r="L499" s="289">
        <v>3413.3</v>
      </c>
      <c r="M499" s="289">
        <v>7.5450000000000003E-2</v>
      </c>
    </row>
    <row r="500" spans="1:13">
      <c r="A500" s="268">
        <v>490</v>
      </c>
      <c r="B500" s="245" t="s">
        <v>562</v>
      </c>
      <c r="C500" s="289">
        <v>740.5</v>
      </c>
      <c r="D500" s="289">
        <v>743</v>
      </c>
      <c r="E500" s="289">
        <v>734.5</v>
      </c>
      <c r="F500" s="289">
        <v>728.5</v>
      </c>
      <c r="G500" s="289">
        <v>720</v>
      </c>
      <c r="H500" s="289">
        <v>749</v>
      </c>
      <c r="I500" s="289">
        <v>757.5</v>
      </c>
      <c r="J500" s="289">
        <v>763.5</v>
      </c>
      <c r="K500" s="289">
        <v>751.5</v>
      </c>
      <c r="L500" s="289">
        <v>737</v>
      </c>
      <c r="M500" s="289">
        <v>0.13456000000000001</v>
      </c>
    </row>
    <row r="501" spans="1:13">
      <c r="A501" s="268">
        <v>491</v>
      </c>
      <c r="B501" s="245" t="s">
        <v>566</v>
      </c>
      <c r="C501" s="289">
        <v>4978.95</v>
      </c>
      <c r="D501" s="289">
        <v>5005.0333333333328</v>
      </c>
      <c r="E501" s="289">
        <v>4938.9166666666661</v>
      </c>
      <c r="F501" s="289">
        <v>4898.8833333333332</v>
      </c>
      <c r="G501" s="289">
        <v>4832.7666666666664</v>
      </c>
      <c r="H501" s="289">
        <v>5045.0666666666657</v>
      </c>
      <c r="I501" s="289">
        <v>5111.1833333333325</v>
      </c>
      <c r="J501" s="289">
        <v>5151.2166666666653</v>
      </c>
      <c r="K501" s="289">
        <v>5071.1499999999996</v>
      </c>
      <c r="L501" s="289">
        <v>4965</v>
      </c>
      <c r="M501" s="289">
        <v>0.19756000000000001</v>
      </c>
    </row>
    <row r="502" spans="1:13">
      <c r="A502" s="268">
        <v>492</v>
      </c>
      <c r="B502" s="245" t="s">
        <v>567</v>
      </c>
      <c r="C502" s="289">
        <v>112.95</v>
      </c>
      <c r="D502" s="289">
        <v>113.3</v>
      </c>
      <c r="E502" s="289">
        <v>111.14999999999999</v>
      </c>
      <c r="F502" s="289">
        <v>109.35</v>
      </c>
      <c r="G502" s="289">
        <v>107.19999999999999</v>
      </c>
      <c r="H502" s="289">
        <v>115.1</v>
      </c>
      <c r="I502" s="289">
        <v>117.25</v>
      </c>
      <c r="J502" s="289">
        <v>119.05</v>
      </c>
      <c r="K502" s="289">
        <v>115.45</v>
      </c>
      <c r="L502" s="289">
        <v>111.5</v>
      </c>
      <c r="M502" s="289">
        <v>4.7659099999999999</v>
      </c>
    </row>
    <row r="503" spans="1:13">
      <c r="A503" s="268">
        <v>493</v>
      </c>
      <c r="B503" s="245" t="s">
        <v>568</v>
      </c>
      <c r="C503" s="289">
        <v>68.5</v>
      </c>
      <c r="D503" s="289">
        <v>68.966666666666669</v>
      </c>
      <c r="E503" s="289">
        <v>67.63333333333334</v>
      </c>
      <c r="F503" s="289">
        <v>66.766666666666666</v>
      </c>
      <c r="G503" s="289">
        <v>65.433333333333337</v>
      </c>
      <c r="H503" s="289">
        <v>69.833333333333343</v>
      </c>
      <c r="I503" s="289">
        <v>71.166666666666657</v>
      </c>
      <c r="J503" s="289">
        <v>72.033333333333346</v>
      </c>
      <c r="K503" s="289">
        <v>70.3</v>
      </c>
      <c r="L503" s="289">
        <v>68.099999999999994</v>
      </c>
      <c r="M503" s="289">
        <v>5.6272799999999998</v>
      </c>
    </row>
    <row r="504" spans="1:13">
      <c r="A504" s="268">
        <v>494</v>
      </c>
      <c r="B504" s="245" t="s">
        <v>2851</v>
      </c>
      <c r="C504" s="289">
        <v>373.85</v>
      </c>
      <c r="D504" s="289">
        <v>371.26666666666665</v>
      </c>
      <c r="E504" s="289">
        <v>366.0333333333333</v>
      </c>
      <c r="F504" s="289">
        <v>358.21666666666664</v>
      </c>
      <c r="G504" s="289">
        <v>352.98333333333329</v>
      </c>
      <c r="H504" s="289">
        <v>379.08333333333331</v>
      </c>
      <c r="I504" s="289">
        <v>384.31666666666666</v>
      </c>
      <c r="J504" s="289">
        <v>392.13333333333333</v>
      </c>
      <c r="K504" s="289">
        <v>376.5</v>
      </c>
      <c r="L504" s="289">
        <v>363.45</v>
      </c>
      <c r="M504" s="289">
        <v>0.77861000000000002</v>
      </c>
    </row>
    <row r="505" spans="1:13">
      <c r="A505" s="268">
        <v>495</v>
      </c>
      <c r="B505" s="245" t="s">
        <v>569</v>
      </c>
      <c r="C505" s="289">
        <v>2046.45</v>
      </c>
      <c r="D505" s="289">
        <v>2052.1833333333329</v>
      </c>
      <c r="E505" s="289">
        <v>2034.3666666666659</v>
      </c>
      <c r="F505" s="289">
        <v>2022.2833333333328</v>
      </c>
      <c r="G505" s="289">
        <v>2004.4666666666658</v>
      </c>
      <c r="H505" s="289">
        <v>2064.266666666666</v>
      </c>
      <c r="I505" s="289">
        <v>2082.0833333333326</v>
      </c>
      <c r="J505" s="289">
        <v>2094.1666666666661</v>
      </c>
      <c r="K505" s="289">
        <v>2070</v>
      </c>
      <c r="L505" s="289">
        <v>2040.1</v>
      </c>
      <c r="M505" s="289">
        <v>0.24378</v>
      </c>
    </row>
    <row r="506" spans="1:13">
      <c r="A506" s="268">
        <v>496</v>
      </c>
      <c r="B506" s="245" t="s">
        <v>200</v>
      </c>
      <c r="C506" s="289">
        <v>346.75</v>
      </c>
      <c r="D506" s="289">
        <v>346.0333333333333</v>
      </c>
      <c r="E506" s="289">
        <v>342.56666666666661</v>
      </c>
      <c r="F506" s="289">
        <v>338.38333333333333</v>
      </c>
      <c r="G506" s="289">
        <v>334.91666666666663</v>
      </c>
      <c r="H506" s="289">
        <v>350.21666666666658</v>
      </c>
      <c r="I506" s="289">
        <v>353.68333333333328</v>
      </c>
      <c r="J506" s="289">
        <v>357.86666666666656</v>
      </c>
      <c r="K506" s="289">
        <v>349.5</v>
      </c>
      <c r="L506" s="289">
        <v>341.85</v>
      </c>
      <c r="M506" s="289">
        <v>169.96773999999999</v>
      </c>
    </row>
    <row r="507" spans="1:13">
      <c r="A507" s="268">
        <v>497</v>
      </c>
      <c r="B507" s="245" t="s">
        <v>570</v>
      </c>
      <c r="C507" s="289">
        <v>297.3</v>
      </c>
      <c r="D507" s="289">
        <v>298.84999999999997</v>
      </c>
      <c r="E507" s="289">
        <v>293.69999999999993</v>
      </c>
      <c r="F507" s="289">
        <v>290.09999999999997</v>
      </c>
      <c r="G507" s="289">
        <v>284.94999999999993</v>
      </c>
      <c r="H507" s="289">
        <v>302.44999999999993</v>
      </c>
      <c r="I507" s="289">
        <v>307.59999999999991</v>
      </c>
      <c r="J507" s="289">
        <v>311.19999999999993</v>
      </c>
      <c r="K507" s="289">
        <v>304</v>
      </c>
      <c r="L507" s="289">
        <v>295.25</v>
      </c>
      <c r="M507" s="289">
        <v>2.8340900000000002</v>
      </c>
    </row>
    <row r="508" spans="1:13">
      <c r="A508" s="268">
        <v>498</v>
      </c>
      <c r="B508" s="245" t="s">
        <v>202</v>
      </c>
      <c r="C508" s="289">
        <v>183</v>
      </c>
      <c r="D508" s="289">
        <v>179.93333333333331</v>
      </c>
      <c r="E508" s="289">
        <v>176.06666666666661</v>
      </c>
      <c r="F508" s="289">
        <v>169.1333333333333</v>
      </c>
      <c r="G508" s="289">
        <v>165.26666666666659</v>
      </c>
      <c r="H508" s="289">
        <v>186.86666666666662</v>
      </c>
      <c r="I508" s="289">
        <v>190.73333333333335</v>
      </c>
      <c r="J508" s="289">
        <v>197.66666666666663</v>
      </c>
      <c r="K508" s="289">
        <v>183.8</v>
      </c>
      <c r="L508" s="289">
        <v>173</v>
      </c>
      <c r="M508" s="289">
        <v>324.94247999999999</v>
      </c>
    </row>
    <row r="509" spans="1:13">
      <c r="A509" s="268">
        <v>499</v>
      </c>
      <c r="B509" s="245" t="s">
        <v>571</v>
      </c>
      <c r="C509" s="289">
        <v>190.9</v>
      </c>
      <c r="D509" s="289">
        <v>189.58333333333334</v>
      </c>
      <c r="E509" s="289">
        <v>186.66666666666669</v>
      </c>
      <c r="F509" s="289">
        <v>182.43333333333334</v>
      </c>
      <c r="G509" s="289">
        <v>179.51666666666668</v>
      </c>
      <c r="H509" s="289">
        <v>193.81666666666669</v>
      </c>
      <c r="I509" s="289">
        <v>196.73333333333338</v>
      </c>
      <c r="J509" s="289">
        <v>200.9666666666667</v>
      </c>
      <c r="K509" s="289">
        <v>192.5</v>
      </c>
      <c r="L509" s="289">
        <v>185.35</v>
      </c>
      <c r="M509" s="289">
        <v>2.0403500000000001</v>
      </c>
    </row>
    <row r="510" spans="1:13">
      <c r="A510" s="268">
        <v>500</v>
      </c>
      <c r="B510" s="245" t="s">
        <v>572</v>
      </c>
      <c r="C510" s="289">
        <v>1780.95</v>
      </c>
      <c r="D510" s="289">
        <v>1787.3166666666666</v>
      </c>
      <c r="E510" s="289">
        <v>1759.6333333333332</v>
      </c>
      <c r="F510" s="289">
        <v>1738.3166666666666</v>
      </c>
      <c r="G510" s="289">
        <v>1710.6333333333332</v>
      </c>
      <c r="H510" s="289">
        <v>1808.6333333333332</v>
      </c>
      <c r="I510" s="289">
        <v>1836.3166666666666</v>
      </c>
      <c r="J510" s="289">
        <v>1857.6333333333332</v>
      </c>
      <c r="K510" s="289">
        <v>1815</v>
      </c>
      <c r="L510" s="289">
        <v>1766</v>
      </c>
      <c r="M510" s="289">
        <v>0.21249999999999999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1"/>
      <c r="B5" s="561"/>
      <c r="C5" s="562"/>
      <c r="D5" s="56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63" t="s">
        <v>574</v>
      </c>
      <c r="C7" s="563"/>
      <c r="D7" s="262">
        <f>Main!B10</f>
        <v>44125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44124</v>
      </c>
      <c r="B10" s="267">
        <v>531991</v>
      </c>
      <c r="C10" s="268" t="s">
        <v>3790</v>
      </c>
      <c r="D10" s="268" t="s">
        <v>3791</v>
      </c>
      <c r="E10" s="268" t="s">
        <v>583</v>
      </c>
      <c r="F10" s="381">
        <v>5199649</v>
      </c>
      <c r="G10" s="267">
        <v>0.67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44124</v>
      </c>
      <c r="B11" s="267">
        <v>531991</v>
      </c>
      <c r="C11" s="268" t="s">
        <v>3790</v>
      </c>
      <c r="D11" s="268" t="s">
        <v>3186</v>
      </c>
      <c r="E11" s="268" t="s">
        <v>584</v>
      </c>
      <c r="F11" s="381">
        <v>2300000</v>
      </c>
      <c r="G11" s="267">
        <v>0.67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44124</v>
      </c>
      <c r="B12" s="267">
        <v>531991</v>
      </c>
      <c r="C12" s="268" t="s">
        <v>3790</v>
      </c>
      <c r="D12" s="268" t="s">
        <v>3792</v>
      </c>
      <c r="E12" s="268" t="s">
        <v>584</v>
      </c>
      <c r="F12" s="381">
        <v>2900000</v>
      </c>
      <c r="G12" s="267">
        <v>0.67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44124</v>
      </c>
      <c r="B13" s="267">
        <v>539660</v>
      </c>
      <c r="C13" s="268" t="s">
        <v>3793</v>
      </c>
      <c r="D13" s="268" t="s">
        <v>3794</v>
      </c>
      <c r="E13" s="268" t="s">
        <v>583</v>
      </c>
      <c r="F13" s="381">
        <v>400000</v>
      </c>
      <c r="G13" s="267">
        <v>467.54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44124</v>
      </c>
      <c r="B14" s="267">
        <v>539660</v>
      </c>
      <c r="C14" s="268" t="s">
        <v>3793</v>
      </c>
      <c r="D14" s="268" t="s">
        <v>3795</v>
      </c>
      <c r="E14" s="268" t="s">
        <v>584</v>
      </c>
      <c r="F14" s="381">
        <v>290000</v>
      </c>
      <c r="G14" s="267">
        <v>470.1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44124</v>
      </c>
      <c r="B15" s="267">
        <v>530663</v>
      </c>
      <c r="C15" s="268" t="s">
        <v>3796</v>
      </c>
      <c r="D15" s="268" t="s">
        <v>3797</v>
      </c>
      <c r="E15" s="268" t="s">
        <v>584</v>
      </c>
      <c r="F15" s="381">
        <v>650000</v>
      </c>
      <c r="G15" s="267">
        <v>0.94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44124</v>
      </c>
      <c r="B16" s="267">
        <v>530663</v>
      </c>
      <c r="C16" s="268" t="s">
        <v>3796</v>
      </c>
      <c r="D16" s="268" t="s">
        <v>3798</v>
      </c>
      <c r="E16" s="268" t="s">
        <v>583</v>
      </c>
      <c r="F16" s="381">
        <v>262740</v>
      </c>
      <c r="G16" s="267">
        <v>0.94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44124</v>
      </c>
      <c r="B17" s="267">
        <v>540385</v>
      </c>
      <c r="C17" s="268" t="s">
        <v>3769</v>
      </c>
      <c r="D17" s="268" t="s">
        <v>3799</v>
      </c>
      <c r="E17" s="268" t="s">
        <v>584</v>
      </c>
      <c r="F17" s="381">
        <v>45000</v>
      </c>
      <c r="G17" s="267">
        <v>26.9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44124</v>
      </c>
      <c r="B18" s="267">
        <v>540385</v>
      </c>
      <c r="C18" s="268" t="s">
        <v>3769</v>
      </c>
      <c r="D18" s="268" t="s">
        <v>3800</v>
      </c>
      <c r="E18" s="268" t="s">
        <v>584</v>
      </c>
      <c r="F18" s="381">
        <v>50000</v>
      </c>
      <c r="G18" s="267">
        <v>26.9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44124</v>
      </c>
      <c r="B19" s="267">
        <v>540385</v>
      </c>
      <c r="C19" s="268" t="s">
        <v>3769</v>
      </c>
      <c r="D19" s="268" t="s">
        <v>3801</v>
      </c>
      <c r="E19" s="268" t="s">
        <v>583</v>
      </c>
      <c r="F19" s="381">
        <v>18500</v>
      </c>
      <c r="G19" s="267">
        <v>26.9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44124</v>
      </c>
      <c r="B20" s="267">
        <v>540385</v>
      </c>
      <c r="C20" s="268" t="s">
        <v>3769</v>
      </c>
      <c r="D20" s="268" t="s">
        <v>3770</v>
      </c>
      <c r="E20" s="268" t="s">
        <v>584</v>
      </c>
      <c r="F20" s="381">
        <v>25000</v>
      </c>
      <c r="G20" s="267">
        <v>26.9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44124</v>
      </c>
      <c r="B21" s="267">
        <v>542771</v>
      </c>
      <c r="C21" s="268" t="s">
        <v>3802</v>
      </c>
      <c r="D21" s="268" t="s">
        <v>3803</v>
      </c>
      <c r="E21" s="268" t="s">
        <v>583</v>
      </c>
      <c r="F21" s="381">
        <v>30000</v>
      </c>
      <c r="G21" s="267">
        <v>3.85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44124</v>
      </c>
      <c r="B22" s="267">
        <v>542771</v>
      </c>
      <c r="C22" s="268" t="s">
        <v>3802</v>
      </c>
      <c r="D22" s="268" t="s">
        <v>3804</v>
      </c>
      <c r="E22" s="268" t="s">
        <v>584</v>
      </c>
      <c r="F22" s="381">
        <v>30000</v>
      </c>
      <c r="G22" s="267">
        <v>3.85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44124</v>
      </c>
      <c r="B23" s="267">
        <v>539143</v>
      </c>
      <c r="C23" s="268" t="s">
        <v>3805</v>
      </c>
      <c r="D23" s="268" t="s">
        <v>3806</v>
      </c>
      <c r="E23" s="268" t="s">
        <v>584</v>
      </c>
      <c r="F23" s="381">
        <v>85424</v>
      </c>
      <c r="G23" s="267">
        <v>5.99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44124</v>
      </c>
      <c r="B24" s="267">
        <v>539026</v>
      </c>
      <c r="C24" s="268" t="s">
        <v>3771</v>
      </c>
      <c r="D24" s="268" t="s">
        <v>3772</v>
      </c>
      <c r="E24" s="268" t="s">
        <v>584</v>
      </c>
      <c r="F24" s="381">
        <v>24000</v>
      </c>
      <c r="G24" s="267">
        <v>41.9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44124</v>
      </c>
      <c r="B25" s="267">
        <v>539026</v>
      </c>
      <c r="C25" s="268" t="s">
        <v>3771</v>
      </c>
      <c r="D25" s="268" t="s">
        <v>3807</v>
      </c>
      <c r="E25" s="268" t="s">
        <v>584</v>
      </c>
      <c r="F25" s="381">
        <v>20000</v>
      </c>
      <c r="G25" s="267">
        <v>41.73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44124</v>
      </c>
      <c r="B26" s="267" t="s">
        <v>3001</v>
      </c>
      <c r="C26" s="268" t="s">
        <v>3808</v>
      </c>
      <c r="D26" s="268" t="s">
        <v>3809</v>
      </c>
      <c r="E26" s="268" t="s">
        <v>583</v>
      </c>
      <c r="F26" s="381">
        <v>290964</v>
      </c>
      <c r="G26" s="267">
        <v>470</v>
      </c>
      <c r="H26" s="345" t="s">
        <v>2952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44124</v>
      </c>
      <c r="B27" s="267" t="s">
        <v>875</v>
      </c>
      <c r="C27" s="268" t="s">
        <v>3810</v>
      </c>
      <c r="D27" s="268" t="s">
        <v>3748</v>
      </c>
      <c r="E27" s="268" t="s">
        <v>583</v>
      </c>
      <c r="F27" s="381">
        <v>115021</v>
      </c>
      <c r="G27" s="267">
        <v>43</v>
      </c>
      <c r="H27" s="345" t="s">
        <v>2952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44124</v>
      </c>
      <c r="B28" s="267" t="s">
        <v>354</v>
      </c>
      <c r="C28" s="268" t="s">
        <v>3811</v>
      </c>
      <c r="D28" s="268" t="s">
        <v>3748</v>
      </c>
      <c r="E28" s="268" t="s">
        <v>583</v>
      </c>
      <c r="F28" s="381">
        <v>3101633</v>
      </c>
      <c r="G28" s="267">
        <v>14.84</v>
      </c>
      <c r="H28" s="345" t="s">
        <v>2952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44124</v>
      </c>
      <c r="B29" s="267" t="s">
        <v>644</v>
      </c>
      <c r="C29" s="268" t="s">
        <v>3812</v>
      </c>
      <c r="D29" s="268" t="s">
        <v>3813</v>
      </c>
      <c r="E29" s="268" t="s">
        <v>583</v>
      </c>
      <c r="F29" s="381">
        <v>463000</v>
      </c>
      <c r="G29" s="267">
        <v>72.13</v>
      </c>
      <c r="H29" s="345" t="s">
        <v>2952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44124</v>
      </c>
      <c r="B30" s="267" t="s">
        <v>3554</v>
      </c>
      <c r="C30" s="268" t="s">
        <v>3814</v>
      </c>
      <c r="D30" s="268" t="s">
        <v>3815</v>
      </c>
      <c r="E30" s="268" t="s">
        <v>583</v>
      </c>
      <c r="F30" s="381">
        <v>398500</v>
      </c>
      <c r="G30" s="267">
        <v>48.1</v>
      </c>
      <c r="H30" s="345" t="s">
        <v>2952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44124</v>
      </c>
      <c r="B31" s="267" t="s">
        <v>1745</v>
      </c>
      <c r="C31" s="268" t="s">
        <v>3773</v>
      </c>
      <c r="D31" s="268" t="s">
        <v>3816</v>
      </c>
      <c r="E31" s="268" t="s">
        <v>583</v>
      </c>
      <c r="F31" s="381">
        <v>53003</v>
      </c>
      <c r="G31" s="267">
        <v>97.06</v>
      </c>
      <c r="H31" s="345" t="s">
        <v>2952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44124</v>
      </c>
      <c r="B32" s="267" t="s">
        <v>1745</v>
      </c>
      <c r="C32" s="268" t="s">
        <v>3773</v>
      </c>
      <c r="D32" s="268" t="s">
        <v>3817</v>
      </c>
      <c r="E32" s="268" t="s">
        <v>583</v>
      </c>
      <c r="F32" s="381">
        <v>484443</v>
      </c>
      <c r="G32" s="267">
        <v>96.59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44124</v>
      </c>
      <c r="B33" s="267" t="s">
        <v>132</v>
      </c>
      <c r="C33" s="268" t="s">
        <v>3733</v>
      </c>
      <c r="D33" s="268" t="s">
        <v>3818</v>
      </c>
      <c r="E33" s="268" t="s">
        <v>583</v>
      </c>
      <c r="F33" s="381">
        <v>344276</v>
      </c>
      <c r="G33" s="267">
        <v>577.79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44124</v>
      </c>
      <c r="B34" s="267" t="s">
        <v>132</v>
      </c>
      <c r="C34" s="268" t="s">
        <v>3733</v>
      </c>
      <c r="D34" s="268" t="s">
        <v>3719</v>
      </c>
      <c r="E34" s="268" t="s">
        <v>583</v>
      </c>
      <c r="F34" s="381">
        <v>553520</v>
      </c>
      <c r="G34" s="267">
        <v>550.41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44124</v>
      </c>
      <c r="B35" s="267" t="s">
        <v>132</v>
      </c>
      <c r="C35" s="268" t="s">
        <v>3733</v>
      </c>
      <c r="D35" s="268" t="s">
        <v>3734</v>
      </c>
      <c r="E35" s="268" t="s">
        <v>583</v>
      </c>
      <c r="F35" s="381">
        <v>763221</v>
      </c>
      <c r="G35" s="267">
        <v>545.24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44124</v>
      </c>
      <c r="B36" s="267" t="s">
        <v>132</v>
      </c>
      <c r="C36" s="268" t="s">
        <v>3733</v>
      </c>
      <c r="D36" s="268" t="s">
        <v>3819</v>
      </c>
      <c r="E36" s="268" t="s">
        <v>583</v>
      </c>
      <c r="F36" s="381">
        <v>340014</v>
      </c>
      <c r="G36" s="267">
        <v>550.57000000000005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44124</v>
      </c>
      <c r="B37" s="267" t="s">
        <v>3820</v>
      </c>
      <c r="C37" s="268" t="s">
        <v>3821</v>
      </c>
      <c r="D37" s="268" t="s">
        <v>3822</v>
      </c>
      <c r="E37" s="268" t="s">
        <v>583</v>
      </c>
      <c r="F37" s="381">
        <v>110000</v>
      </c>
      <c r="G37" s="267">
        <v>133.6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44124</v>
      </c>
      <c r="B38" s="267" t="s">
        <v>3774</v>
      </c>
      <c r="C38" s="268" t="s">
        <v>3775</v>
      </c>
      <c r="D38" s="268" t="s">
        <v>3823</v>
      </c>
      <c r="E38" s="268" t="s">
        <v>583</v>
      </c>
      <c r="F38" s="381">
        <v>42000</v>
      </c>
      <c r="G38" s="267">
        <v>45.1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44124</v>
      </c>
      <c r="B39" s="267" t="s">
        <v>3001</v>
      </c>
      <c r="C39" s="268" t="s">
        <v>3808</v>
      </c>
      <c r="D39" s="268" t="s">
        <v>3824</v>
      </c>
      <c r="E39" s="268" t="s">
        <v>584</v>
      </c>
      <c r="F39" s="381">
        <v>290964</v>
      </c>
      <c r="G39" s="267">
        <v>470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44124</v>
      </c>
      <c r="B40" s="267" t="s">
        <v>875</v>
      </c>
      <c r="C40" s="268" t="s">
        <v>3810</v>
      </c>
      <c r="D40" s="268" t="s">
        <v>3748</v>
      </c>
      <c r="E40" s="268" t="s">
        <v>584</v>
      </c>
      <c r="F40" s="381">
        <v>131097</v>
      </c>
      <c r="G40" s="267">
        <v>44.98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44124</v>
      </c>
      <c r="B41" s="267" t="s">
        <v>354</v>
      </c>
      <c r="C41" s="268" t="s">
        <v>3811</v>
      </c>
      <c r="D41" s="268" t="s">
        <v>3748</v>
      </c>
      <c r="E41" s="268" t="s">
        <v>584</v>
      </c>
      <c r="F41" s="381">
        <v>2605035</v>
      </c>
      <c r="G41" s="267">
        <v>15.2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44124</v>
      </c>
      <c r="B42" s="267" t="s">
        <v>3554</v>
      </c>
      <c r="C42" s="268" t="s">
        <v>3814</v>
      </c>
      <c r="D42" s="268" t="s">
        <v>3825</v>
      </c>
      <c r="E42" s="268" t="s">
        <v>584</v>
      </c>
      <c r="F42" s="381">
        <v>400000</v>
      </c>
      <c r="G42" s="267">
        <v>48.1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44124</v>
      </c>
      <c r="B43" s="267" t="s">
        <v>1745</v>
      </c>
      <c r="C43" s="268" t="s">
        <v>3773</v>
      </c>
      <c r="D43" s="268" t="s">
        <v>3816</v>
      </c>
      <c r="E43" s="268" t="s">
        <v>584</v>
      </c>
      <c r="F43" s="381">
        <v>588003</v>
      </c>
      <c r="G43" s="267">
        <v>96.73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44124</v>
      </c>
      <c r="B44" s="267" t="s">
        <v>1745</v>
      </c>
      <c r="C44" s="268" t="s">
        <v>3773</v>
      </c>
      <c r="D44" s="268" t="s">
        <v>3817</v>
      </c>
      <c r="E44" s="268" t="s">
        <v>584</v>
      </c>
      <c r="F44" s="381">
        <v>512752</v>
      </c>
      <c r="G44" s="267">
        <v>96.65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44124</v>
      </c>
      <c r="B45" s="267" t="s">
        <v>1745</v>
      </c>
      <c r="C45" s="268" t="s">
        <v>3773</v>
      </c>
      <c r="D45" s="268" t="s">
        <v>3826</v>
      </c>
      <c r="E45" s="268" t="s">
        <v>584</v>
      </c>
      <c r="F45" s="381">
        <v>504000</v>
      </c>
      <c r="G45" s="267">
        <v>96.92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44124</v>
      </c>
      <c r="B46" s="267" t="s">
        <v>132</v>
      </c>
      <c r="C46" s="268" t="s">
        <v>3733</v>
      </c>
      <c r="D46" s="268" t="s">
        <v>3734</v>
      </c>
      <c r="E46" s="268" t="s">
        <v>584</v>
      </c>
      <c r="F46" s="381">
        <v>763221</v>
      </c>
      <c r="G46" s="267">
        <v>545.47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44124</v>
      </c>
      <c r="B47" s="267" t="s">
        <v>132</v>
      </c>
      <c r="C47" s="268" t="s">
        <v>3733</v>
      </c>
      <c r="D47" s="268" t="s">
        <v>3819</v>
      </c>
      <c r="E47" s="268" t="s">
        <v>584</v>
      </c>
      <c r="F47" s="381">
        <v>349203</v>
      </c>
      <c r="G47" s="267">
        <v>551.96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44124</v>
      </c>
      <c r="B48" s="267" t="s">
        <v>132</v>
      </c>
      <c r="C48" s="268" t="s">
        <v>3733</v>
      </c>
      <c r="D48" s="268" t="s">
        <v>3818</v>
      </c>
      <c r="E48" s="268" t="s">
        <v>584</v>
      </c>
      <c r="F48" s="381">
        <v>345164</v>
      </c>
      <c r="G48" s="267">
        <v>578.13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44124</v>
      </c>
      <c r="B49" s="267" t="s">
        <v>132</v>
      </c>
      <c r="C49" s="268" t="s">
        <v>3733</v>
      </c>
      <c r="D49" s="268" t="s">
        <v>3719</v>
      </c>
      <c r="E49" s="268" t="s">
        <v>584</v>
      </c>
      <c r="F49" s="381">
        <v>554935</v>
      </c>
      <c r="G49" s="267">
        <v>550.58000000000004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zoomScale="85" zoomScaleNormal="85" workbookViewId="0">
      <selection activeCell="H29" sqref="H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44125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9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3755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3639</v>
      </c>
      <c r="J13" s="478" t="s">
        <v>3746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3702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3640</v>
      </c>
      <c r="J15" s="434" t="s">
        <v>3687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3720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3645</v>
      </c>
      <c r="G17" s="424">
        <v>166</v>
      </c>
      <c r="H17" s="416"/>
      <c r="I17" s="411" t="s">
        <v>3646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3647</v>
      </c>
      <c r="J18" s="434" t="s">
        <v>3654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3648</v>
      </c>
      <c r="J19" s="434" t="s">
        <v>3652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3700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66">
        <v>12</v>
      </c>
      <c r="B21" s="444">
        <v>44103</v>
      </c>
      <c r="C21" s="467"/>
      <c r="D21" s="480" t="s">
        <v>3655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3656</v>
      </c>
      <c r="J21" s="443" t="s">
        <v>3783</v>
      </c>
      <c r="K21" s="443">
        <f t="shared" ref="K21" si="16">H21-F21</f>
        <v>48</v>
      </c>
      <c r="L21" s="443">
        <f t="shared" ref="L21" si="17">(F21*-0.8)/100</f>
        <v>-6.28</v>
      </c>
      <c r="M21" s="446">
        <f t="shared" ref="M21" si="18">(K21+L21)/F21</f>
        <v>5.3146496815286624E-2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3664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3665</v>
      </c>
      <c r="J22" s="443" t="s">
        <v>3676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3701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3675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3693</v>
      </c>
      <c r="E25" s="416" t="s">
        <v>600</v>
      </c>
      <c r="F25" s="416" t="s">
        <v>3694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427">
        <v>17</v>
      </c>
      <c r="B26" s="428">
        <v>44113</v>
      </c>
      <c r="C26" s="429"/>
      <c r="D26" s="430" t="s">
        <v>136</v>
      </c>
      <c r="E26" s="431" t="s">
        <v>600</v>
      </c>
      <c r="F26" s="432">
        <v>897.5</v>
      </c>
      <c r="G26" s="431">
        <v>840</v>
      </c>
      <c r="H26" s="431">
        <v>935.5</v>
      </c>
      <c r="I26" s="433" t="s">
        <v>3703</v>
      </c>
      <c r="J26" s="434" t="s">
        <v>3709</v>
      </c>
      <c r="K26" s="434">
        <f t="shared" ref="K26" si="22">H26-F26</f>
        <v>38</v>
      </c>
      <c r="L26" s="458">
        <f t="shared" ref="L26" si="23">(F26*-0.8)/100</f>
        <v>-7.18</v>
      </c>
      <c r="M26" s="435">
        <f t="shared" ref="M26" si="24">(K26+L26)/F26</f>
        <v>3.433983286908078E-2</v>
      </c>
      <c r="N26" s="436" t="s">
        <v>599</v>
      </c>
      <c r="O26" s="437">
        <v>44124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3650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3651</v>
      </c>
      <c r="J40" s="478" t="s">
        <v>3688</v>
      </c>
      <c r="K40" s="478">
        <f t="shared" ref="K40" si="25">H40-F40</f>
        <v>-20</v>
      </c>
      <c r="L40" s="459">
        <f>(F40*-0.07)/100</f>
        <v>-0.43610000000000004</v>
      </c>
      <c r="M40" s="425">
        <f t="shared" ref="M40" si="26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3657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3666</v>
      </c>
      <c r="K41" s="478">
        <f t="shared" ref="K41:K44" si="27">H41-F41</f>
        <v>-27.5</v>
      </c>
      <c r="L41" s="459">
        <f t="shared" ref="L41:L42" si="28">(F41*-0.7)/100</f>
        <v>-6.7725</v>
      </c>
      <c r="M41" s="425">
        <f t="shared" ref="M41:M44" si="29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3658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3649</v>
      </c>
      <c r="J42" s="443" t="s">
        <v>3628</v>
      </c>
      <c r="K42" s="443">
        <f t="shared" si="27"/>
        <v>18.5</v>
      </c>
      <c r="L42" s="457">
        <f t="shared" si="28"/>
        <v>-5.6174999999999997</v>
      </c>
      <c r="M42" s="446">
        <f t="shared" si="29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3659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3643</v>
      </c>
      <c r="K43" s="443">
        <f t="shared" si="27"/>
        <v>5.5</v>
      </c>
      <c r="L43" s="457">
        <f>(F43*-0.07)/100</f>
        <v>-0.23380000000000004</v>
      </c>
      <c r="M43" s="446">
        <f t="shared" si="29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8">
        <v>5</v>
      </c>
      <c r="B44" s="529">
        <v>44105</v>
      </c>
      <c r="C44" s="540"/>
      <c r="D44" s="541" t="s">
        <v>3661</v>
      </c>
      <c r="E44" s="542" t="s">
        <v>600</v>
      </c>
      <c r="F44" s="543">
        <v>668.5</v>
      </c>
      <c r="G44" s="544">
        <v>648</v>
      </c>
      <c r="H44" s="542">
        <v>673</v>
      </c>
      <c r="I44" s="545">
        <v>700</v>
      </c>
      <c r="J44" s="534" t="s">
        <v>3750</v>
      </c>
      <c r="K44" s="534">
        <f t="shared" si="27"/>
        <v>4.5</v>
      </c>
      <c r="L44" s="535">
        <f t="shared" ref="L44" si="30">(F44*-0.7)/100</f>
        <v>-4.6795</v>
      </c>
      <c r="M44" s="546">
        <f t="shared" si="29"/>
        <v>-2.6851159311892293E-4</v>
      </c>
      <c r="N44" s="537" t="s">
        <v>708</v>
      </c>
      <c r="O44" s="538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3670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3673</v>
      </c>
      <c r="K45" s="443">
        <f t="shared" ref="K45:K48" si="31">H45-F45</f>
        <v>6.5</v>
      </c>
      <c r="L45" s="457">
        <f>(F45*-0.07)/100</f>
        <v>-0.2772</v>
      </c>
      <c r="M45" s="446">
        <f t="shared" ref="M45:M47" si="32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3677</v>
      </c>
      <c r="K46" s="443">
        <f t="shared" si="31"/>
        <v>62.5</v>
      </c>
      <c r="L46" s="457">
        <f t="shared" ref="L46:L47" si="33">(F46*-0.7)/100</f>
        <v>-17.850000000000001</v>
      </c>
      <c r="M46" s="446">
        <f t="shared" si="32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3659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1"/>
        <v>9</v>
      </c>
      <c r="L47" s="457">
        <f t="shared" si="33"/>
        <v>-2.3449999999999998</v>
      </c>
      <c r="M47" s="446">
        <f t="shared" si="32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3678</v>
      </c>
      <c r="K48" s="443">
        <f t="shared" si="31"/>
        <v>8</v>
      </c>
      <c r="L48" s="457">
        <f>(F48*-0.07)/100</f>
        <v>-0.19845000000000002</v>
      </c>
      <c r="M48" s="446">
        <f t="shared" ref="M48:M49" si="34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3680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3681</v>
      </c>
      <c r="J49" s="443" t="s">
        <v>3689</v>
      </c>
      <c r="K49" s="443">
        <f t="shared" ref="K49" si="35">H49-F49</f>
        <v>15</v>
      </c>
      <c r="L49" s="457">
        <f t="shared" ref="L49" si="36">(F49*-0.7)/100</f>
        <v>-3.1989999999999998</v>
      </c>
      <c r="M49" s="446">
        <f t="shared" si="34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3682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3683</v>
      </c>
      <c r="K50" s="443">
        <f t="shared" ref="K50:K51" si="37">H50-F50</f>
        <v>7</v>
      </c>
      <c r="L50" s="457">
        <f>(F50*-0.07)/100</f>
        <v>-0.22330000000000003</v>
      </c>
      <c r="M50" s="446">
        <f t="shared" ref="M50:M51" si="38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3691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3714</v>
      </c>
      <c r="K51" s="443">
        <f t="shared" si="37"/>
        <v>80</v>
      </c>
      <c r="L51" s="457">
        <f t="shared" ref="L51" si="39">(F51*-0.7)/100</f>
        <v>-24.535</v>
      </c>
      <c r="M51" s="446">
        <f t="shared" si="38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3659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3707</v>
      </c>
      <c r="K52" s="478">
        <f t="shared" ref="K52:K53" si="40">H52-F52</f>
        <v>-11</v>
      </c>
      <c r="L52" s="459">
        <f t="shared" ref="L52:L53" si="41">(F52*-0.7)/100</f>
        <v>-2.3729999999999998</v>
      </c>
      <c r="M52" s="425">
        <f t="shared" ref="M52:M53" si="42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3710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3711</v>
      </c>
      <c r="J53" s="443" t="s">
        <v>3749</v>
      </c>
      <c r="K53" s="443">
        <f t="shared" si="40"/>
        <v>29.5</v>
      </c>
      <c r="L53" s="457">
        <f t="shared" si="41"/>
        <v>-9.5374999999999996</v>
      </c>
      <c r="M53" s="446">
        <f t="shared" si="42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3712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3713</v>
      </c>
      <c r="J54" s="478" t="s">
        <v>3716</v>
      </c>
      <c r="K54" s="478">
        <f t="shared" ref="K54" si="43">H54-F54</f>
        <v>-12</v>
      </c>
      <c r="L54" s="459">
        <f t="shared" ref="L54" si="44">(F54*-0.7)/100</f>
        <v>-2.4359999999999999</v>
      </c>
      <c r="M54" s="425">
        <f t="shared" ref="M54" si="45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3717</v>
      </c>
      <c r="J55" s="478" t="s">
        <v>3721</v>
      </c>
      <c r="K55" s="478">
        <f t="shared" ref="K55:K56" si="46">H55-F55</f>
        <v>-13</v>
      </c>
      <c r="L55" s="459">
        <f t="shared" ref="L55:L56" si="47">(F55*-0.7)/100</f>
        <v>-3.1219999999999999</v>
      </c>
      <c r="M55" s="425">
        <f t="shared" ref="M55:M56" si="48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3699</v>
      </c>
      <c r="K56" s="443">
        <f t="shared" si="46"/>
        <v>10</v>
      </c>
      <c r="L56" s="457">
        <f t="shared" si="47"/>
        <v>-1.9389999999999998</v>
      </c>
      <c r="M56" s="446">
        <f t="shared" si="48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3730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3731</v>
      </c>
      <c r="J57" s="443" t="s">
        <v>3779</v>
      </c>
      <c r="K57" s="443">
        <f t="shared" ref="K57" si="49">H57-F57</f>
        <v>9.5</v>
      </c>
      <c r="L57" s="457">
        <f t="shared" ref="L57" si="50">(F57*-0.7)/100</f>
        <v>-2.8</v>
      </c>
      <c r="M57" s="446">
        <f t="shared" ref="M57" si="51">(K57+L57)/F57</f>
        <v>1.6750000000000001E-2</v>
      </c>
      <c r="N57" s="447" t="s">
        <v>599</v>
      </c>
      <c r="O57" s="481">
        <v>44124</v>
      </c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3703</v>
      </c>
      <c r="J58" s="443" t="s">
        <v>3745</v>
      </c>
      <c r="K58" s="443">
        <f t="shared" ref="K58" si="52">H58-F58</f>
        <v>16</v>
      </c>
      <c r="L58" s="457">
        <f>(F58*-0.07)/100</f>
        <v>-0.6755000000000001</v>
      </c>
      <c r="M58" s="446">
        <f t="shared" ref="M58:M59" si="53">(K58+L58)/F58</f>
        <v>1.5880310880829016E-2</v>
      </c>
      <c r="N58" s="447" t="s">
        <v>599</v>
      </c>
      <c r="O58" s="449">
        <v>44120</v>
      </c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3776</v>
      </c>
      <c r="K59" s="478">
        <f>F59-H59</f>
        <v>-15</v>
      </c>
      <c r="L59" s="459">
        <f t="shared" ref="L59" si="54">(F59*-0.7)/100</f>
        <v>-2.7754999999999996</v>
      </c>
      <c r="M59" s="425">
        <f t="shared" si="53"/>
        <v>-4.4831021437578819E-2</v>
      </c>
      <c r="N59" s="439" t="s">
        <v>663</v>
      </c>
      <c r="O59" s="426">
        <v>44119</v>
      </c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75">
        <v>21</v>
      </c>
      <c r="B60" s="519">
        <v>44120</v>
      </c>
      <c r="C60" s="450"/>
      <c r="D60" s="451" t="s">
        <v>280</v>
      </c>
      <c r="E60" s="452" t="s">
        <v>600</v>
      </c>
      <c r="F60" s="452" t="s">
        <v>3738</v>
      </c>
      <c r="G60" s="453">
        <v>777</v>
      </c>
      <c r="H60" s="453"/>
      <c r="I60" s="452" t="s">
        <v>3739</v>
      </c>
      <c r="J60" s="452" t="s">
        <v>601</v>
      </c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75">
        <v>22</v>
      </c>
      <c r="B61" s="519">
        <v>44123</v>
      </c>
      <c r="C61" s="450"/>
      <c r="D61" s="451" t="s">
        <v>802</v>
      </c>
      <c r="E61" s="452" t="s">
        <v>600</v>
      </c>
      <c r="F61" s="452" t="s">
        <v>3753</v>
      </c>
      <c r="G61" s="453">
        <v>949</v>
      </c>
      <c r="H61" s="453"/>
      <c r="I61" s="452" t="s">
        <v>3754</v>
      </c>
      <c r="J61" s="452" t="s">
        <v>601</v>
      </c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3670</v>
      </c>
      <c r="E62" s="452" t="s">
        <v>600</v>
      </c>
      <c r="F62" s="452" t="s">
        <v>3760</v>
      </c>
      <c r="G62" s="453">
        <v>412</v>
      </c>
      <c r="H62" s="453"/>
      <c r="I62" s="452">
        <v>450</v>
      </c>
      <c r="J62" s="452" t="s">
        <v>601</v>
      </c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3761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75">
        <v>25</v>
      </c>
      <c r="B64" s="519">
        <v>44123</v>
      </c>
      <c r="C64" s="450"/>
      <c r="D64" s="451" t="s">
        <v>3762</v>
      </c>
      <c r="E64" s="452" t="s">
        <v>600</v>
      </c>
      <c r="F64" s="452" t="s">
        <v>3763</v>
      </c>
      <c r="G64" s="453">
        <v>4890</v>
      </c>
      <c r="H64" s="453"/>
      <c r="I64" s="452" t="s">
        <v>3764</v>
      </c>
      <c r="J64" s="452" t="s">
        <v>601</v>
      </c>
      <c r="K64" s="452"/>
      <c r="L64" s="452"/>
      <c r="M64" s="452"/>
      <c r="N64" s="452"/>
      <c r="O64" s="452"/>
      <c r="P64" s="64"/>
      <c r="Q64" s="64"/>
      <c r="R64" s="414"/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75">
        <v>26</v>
      </c>
      <c r="B65" s="519">
        <v>44124</v>
      </c>
      <c r="C65" s="450"/>
      <c r="D65" s="451" t="s">
        <v>193</v>
      </c>
      <c r="E65" s="452" t="s">
        <v>600</v>
      </c>
      <c r="F65" s="452" t="s">
        <v>3784</v>
      </c>
      <c r="G65" s="453">
        <v>919</v>
      </c>
      <c r="H65" s="453"/>
      <c r="I65" s="452" t="s">
        <v>3703</v>
      </c>
      <c r="J65" s="452" t="s">
        <v>601</v>
      </c>
      <c r="K65" s="452"/>
      <c r="L65" s="452"/>
      <c r="M65" s="452"/>
      <c r="N65" s="452"/>
      <c r="O65" s="452"/>
      <c r="P65" s="64"/>
      <c r="Q65" s="64"/>
      <c r="R65" s="414"/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75">
        <v>27</v>
      </c>
      <c r="B66" s="519">
        <v>44124</v>
      </c>
      <c r="C66" s="450"/>
      <c r="D66" s="451" t="s">
        <v>303</v>
      </c>
      <c r="E66" s="452" t="s">
        <v>600</v>
      </c>
      <c r="F66" s="452" t="s">
        <v>3787</v>
      </c>
      <c r="G66" s="453">
        <v>114</v>
      </c>
      <c r="H66" s="453"/>
      <c r="I66" s="452">
        <v>125</v>
      </c>
      <c r="J66" s="452" t="s">
        <v>601</v>
      </c>
      <c r="K66" s="452"/>
      <c r="L66" s="452"/>
      <c r="M66" s="452"/>
      <c r="N66" s="452"/>
      <c r="O66" s="452"/>
      <c r="P66" s="64"/>
      <c r="Q66" s="64"/>
      <c r="R66" s="414"/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75"/>
      <c r="B67" s="519"/>
      <c r="C67" s="450"/>
      <c r="D67" s="451"/>
      <c r="E67" s="452"/>
      <c r="F67" s="452"/>
      <c r="G67" s="453"/>
      <c r="H67" s="453"/>
      <c r="I67" s="452"/>
      <c r="J67" s="452"/>
      <c r="K67" s="452"/>
      <c r="L67" s="452"/>
      <c r="M67" s="452"/>
      <c r="N67" s="452"/>
      <c r="O67" s="452"/>
      <c r="P67" s="64"/>
      <c r="Q67" s="64"/>
      <c r="R67" s="414"/>
      <c r="S67" s="6"/>
      <c r="T67" s="6"/>
      <c r="U67" s="6"/>
      <c r="V67" s="6"/>
      <c r="W67" s="6"/>
      <c r="X67" s="6"/>
      <c r="Y67" s="6"/>
      <c r="Z67" s="6"/>
      <c r="AA67" s="6"/>
    </row>
    <row r="68" spans="1:34" ht="15" customHeight="1">
      <c r="A68" s="5"/>
      <c r="B68" s="476"/>
      <c r="C68" s="5"/>
      <c r="D68" s="5"/>
      <c r="E68" s="5"/>
      <c r="F68" s="82"/>
      <c r="G68" s="82"/>
      <c r="H68" s="82"/>
      <c r="I68" s="82"/>
      <c r="J68" s="42"/>
      <c r="K68" s="82"/>
      <c r="L68" s="82"/>
      <c r="M68" s="35"/>
      <c r="N68" s="477"/>
      <c r="O68" s="477"/>
      <c r="P68" s="7"/>
      <c r="Q68" s="11"/>
      <c r="R68" s="12"/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44.25" customHeight="1">
      <c r="A69" s="23" t="s">
        <v>603</v>
      </c>
      <c r="B69" s="39"/>
      <c r="C69" s="39"/>
      <c r="D69" s="40"/>
      <c r="E69" s="36"/>
      <c r="F69" s="36"/>
      <c r="G69" s="35"/>
      <c r="H69" s="35" t="s">
        <v>3632</v>
      </c>
      <c r="I69" s="36"/>
      <c r="J69" s="17"/>
      <c r="K69" s="79"/>
      <c r="L69" s="80"/>
      <c r="M69" s="79"/>
      <c r="N69" s="81"/>
      <c r="O69" s="79"/>
      <c r="P69" s="7"/>
      <c r="Q69" s="16"/>
      <c r="R69" s="12"/>
      <c r="S69" s="16"/>
      <c r="T69" s="16"/>
      <c r="U69" s="16"/>
      <c r="V69" s="16"/>
      <c r="W69" s="16"/>
      <c r="X69" s="16"/>
      <c r="Y69" s="16"/>
      <c r="Z69" s="5"/>
      <c r="AA69" s="5"/>
      <c r="AB69" s="5"/>
    </row>
    <row r="70" spans="1:34" s="6" customFormat="1">
      <c r="A70" s="29" t="s">
        <v>604</v>
      </c>
      <c r="B70" s="23"/>
      <c r="C70" s="23"/>
      <c r="D70" s="23"/>
      <c r="E70" s="5"/>
      <c r="F70" s="30" t="s">
        <v>605</v>
      </c>
      <c r="G70" s="41"/>
      <c r="H70" s="42"/>
      <c r="I70" s="82"/>
      <c r="J70" s="17"/>
      <c r="K70" s="83"/>
      <c r="L70" s="84"/>
      <c r="M70" s="85"/>
      <c r="N70" s="86"/>
      <c r="O70" s="87"/>
      <c r="P70" s="5"/>
      <c r="Q70" s="4"/>
      <c r="R70" s="12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9" customFormat="1" ht="14.25" customHeight="1">
      <c r="A71" s="29"/>
      <c r="B71" s="23"/>
      <c r="C71" s="23"/>
      <c r="D71" s="23"/>
      <c r="E71" s="32"/>
      <c r="F71" s="30" t="s">
        <v>607</v>
      </c>
      <c r="G71" s="41"/>
      <c r="H71" s="42"/>
      <c r="I71" s="82"/>
      <c r="J71" s="17"/>
      <c r="K71" s="83"/>
      <c r="L71" s="84"/>
      <c r="M71" s="85"/>
      <c r="N71" s="86"/>
      <c r="O71" s="87"/>
      <c r="P71" s="5"/>
      <c r="Q71" s="4"/>
      <c r="R71" s="12"/>
      <c r="S71" s="6"/>
      <c r="Y71" s="6"/>
      <c r="Z71" s="6"/>
    </row>
    <row r="72" spans="1:34" s="9" customFormat="1" ht="14.25" customHeight="1">
      <c r="A72" s="23"/>
      <c r="B72" s="23"/>
      <c r="C72" s="23"/>
      <c r="D72" s="23"/>
      <c r="E72" s="32"/>
      <c r="F72" s="17"/>
      <c r="G72" s="17"/>
      <c r="H72" s="31"/>
      <c r="I72" s="36"/>
      <c r="J72" s="71"/>
      <c r="K72" s="68"/>
      <c r="L72" s="69"/>
      <c r="M72" s="17"/>
      <c r="N72" s="72"/>
      <c r="O72" s="57"/>
      <c r="P72" s="8"/>
      <c r="Q72" s="4"/>
      <c r="R72" s="12"/>
      <c r="S72" s="6"/>
      <c r="Y72" s="6"/>
      <c r="Z72" s="6"/>
    </row>
    <row r="73" spans="1:34" s="9" customFormat="1" ht="15">
      <c r="A73" s="43" t="s">
        <v>614</v>
      </c>
      <c r="B73" s="43"/>
      <c r="C73" s="43"/>
      <c r="D73" s="43"/>
      <c r="E73" s="32"/>
      <c r="F73" s="17"/>
      <c r="G73" s="12"/>
      <c r="H73" s="17"/>
      <c r="I73" s="12"/>
      <c r="J73" s="88"/>
      <c r="K73" s="12"/>
      <c r="L73" s="12"/>
      <c r="M73" s="12"/>
      <c r="N73" s="12"/>
      <c r="O73" s="89"/>
      <c r="P73"/>
      <c r="Q73" s="4"/>
      <c r="R73" s="12"/>
      <c r="S73" s="6"/>
      <c r="Y73" s="6"/>
      <c r="Z73" s="6"/>
    </row>
    <row r="74" spans="1:34" s="9" customFormat="1" ht="38.25">
      <c r="A74" s="21" t="s">
        <v>16</v>
      </c>
      <c r="B74" s="21" t="s">
        <v>575</v>
      </c>
      <c r="C74" s="21"/>
      <c r="D74" s="22" t="s">
        <v>588</v>
      </c>
      <c r="E74" s="21" t="s">
        <v>589</v>
      </c>
      <c r="F74" s="21" t="s">
        <v>590</v>
      </c>
      <c r="G74" s="21" t="s">
        <v>609</v>
      </c>
      <c r="H74" s="21" t="s">
        <v>592</v>
      </c>
      <c r="I74" s="21" t="s">
        <v>593</v>
      </c>
      <c r="J74" s="20" t="s">
        <v>594</v>
      </c>
      <c r="K74" s="77" t="s">
        <v>615</v>
      </c>
      <c r="L74" s="63" t="s">
        <v>3630</v>
      </c>
      <c r="M74" s="77" t="s">
        <v>611</v>
      </c>
      <c r="N74" s="21" t="s">
        <v>612</v>
      </c>
      <c r="O74" s="20" t="s">
        <v>597</v>
      </c>
      <c r="P74" s="90" t="s">
        <v>598</v>
      </c>
      <c r="Q74" s="4"/>
      <c r="R74" s="17"/>
      <c r="S74" s="6"/>
      <c r="Y74" s="6"/>
      <c r="Z74" s="6"/>
    </row>
    <row r="75" spans="1:34" s="404" customFormat="1" ht="14.25" customHeight="1">
      <c r="A75" s="466">
        <v>1</v>
      </c>
      <c r="B75" s="444">
        <v>44105</v>
      </c>
      <c r="C75" s="473"/>
      <c r="D75" s="489" t="s">
        <v>3662</v>
      </c>
      <c r="E75" s="472" t="s">
        <v>600</v>
      </c>
      <c r="F75" s="445">
        <v>1435.5</v>
      </c>
      <c r="G75" s="445">
        <v>1415</v>
      </c>
      <c r="H75" s="445">
        <v>1446</v>
      </c>
      <c r="I75" s="445" t="s">
        <v>3663</v>
      </c>
      <c r="J75" s="443" t="s">
        <v>707</v>
      </c>
      <c r="K75" s="443">
        <f t="shared" ref="K75:K80" si="55">H75-F75</f>
        <v>10.5</v>
      </c>
      <c r="L75" s="457">
        <f t="shared" ref="L75:L80" si="56">(H75*N75)*0.035%</f>
        <v>354.27000000000004</v>
      </c>
      <c r="M75" s="518">
        <f t="shared" ref="M75" si="57">(K75*N75)-L75</f>
        <v>6995.73</v>
      </c>
      <c r="N75" s="443">
        <v>700</v>
      </c>
      <c r="O75" s="447" t="s">
        <v>599</v>
      </c>
      <c r="P75" s="449">
        <v>44105</v>
      </c>
      <c r="Q75" s="391"/>
      <c r="R75" s="344" t="s">
        <v>3186</v>
      </c>
      <c r="S75" s="40"/>
      <c r="Y75" s="40"/>
      <c r="Z75" s="40"/>
    </row>
    <row r="76" spans="1:34" s="404" customFormat="1" ht="14.25" customHeight="1">
      <c r="A76" s="466">
        <v>2</v>
      </c>
      <c r="B76" s="444">
        <v>44109</v>
      </c>
      <c r="C76" s="473"/>
      <c r="D76" s="489" t="s">
        <v>3671</v>
      </c>
      <c r="E76" s="472" t="s">
        <v>600</v>
      </c>
      <c r="F76" s="445">
        <v>2021.5</v>
      </c>
      <c r="G76" s="445">
        <v>1975</v>
      </c>
      <c r="H76" s="445">
        <v>2052.5</v>
      </c>
      <c r="I76" s="445">
        <v>2100</v>
      </c>
      <c r="J76" s="443" t="s">
        <v>3679</v>
      </c>
      <c r="K76" s="443">
        <f t="shared" si="55"/>
        <v>31</v>
      </c>
      <c r="L76" s="457">
        <f t="shared" si="56"/>
        <v>215.51250000000002</v>
      </c>
      <c r="M76" s="518">
        <f t="shared" ref="M76:M77" si="58">(K76*N76)-L76</f>
        <v>9084.4874999999993</v>
      </c>
      <c r="N76" s="443">
        <v>300</v>
      </c>
      <c r="O76" s="447" t="s">
        <v>599</v>
      </c>
      <c r="P76" s="481">
        <v>44110</v>
      </c>
      <c r="Q76" s="391"/>
      <c r="R76" s="344" t="s">
        <v>3186</v>
      </c>
      <c r="S76" s="40"/>
      <c r="Y76" s="40"/>
      <c r="Z76" s="40"/>
    </row>
    <row r="77" spans="1:34" s="404" customFormat="1" ht="14.25" customHeight="1">
      <c r="A77" s="466">
        <v>3</v>
      </c>
      <c r="B77" s="444">
        <v>44111</v>
      </c>
      <c r="C77" s="473"/>
      <c r="D77" s="489" t="s">
        <v>3662</v>
      </c>
      <c r="E77" s="472" t="s">
        <v>600</v>
      </c>
      <c r="F77" s="445">
        <v>1433.5</v>
      </c>
      <c r="G77" s="445">
        <v>1415</v>
      </c>
      <c r="H77" s="445">
        <v>1444</v>
      </c>
      <c r="I77" s="445" t="s">
        <v>3663</v>
      </c>
      <c r="J77" s="443" t="s">
        <v>707</v>
      </c>
      <c r="K77" s="443">
        <f t="shared" si="55"/>
        <v>10.5</v>
      </c>
      <c r="L77" s="457">
        <f t="shared" si="56"/>
        <v>353.78000000000003</v>
      </c>
      <c r="M77" s="518">
        <f t="shared" si="58"/>
        <v>6996.22</v>
      </c>
      <c r="N77" s="443">
        <v>700</v>
      </c>
      <c r="O77" s="447" t="s">
        <v>599</v>
      </c>
      <c r="P77" s="449">
        <v>44111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66">
        <v>4</v>
      </c>
      <c r="B78" s="444">
        <v>44112</v>
      </c>
      <c r="C78" s="473"/>
      <c r="D78" s="489" t="s">
        <v>3671</v>
      </c>
      <c r="E78" s="472" t="s">
        <v>600</v>
      </c>
      <c r="F78" s="445">
        <v>2087.5</v>
      </c>
      <c r="G78" s="445">
        <v>2048</v>
      </c>
      <c r="H78" s="445">
        <v>2112.5</v>
      </c>
      <c r="I78" s="445" t="s">
        <v>3692</v>
      </c>
      <c r="J78" s="443" t="s">
        <v>743</v>
      </c>
      <c r="K78" s="443">
        <f t="shared" si="55"/>
        <v>25</v>
      </c>
      <c r="L78" s="457">
        <f t="shared" si="56"/>
        <v>221.81250000000003</v>
      </c>
      <c r="M78" s="518">
        <f t="shared" ref="M78" si="59">(K78*N78)-L78</f>
        <v>7278.1875</v>
      </c>
      <c r="N78" s="443">
        <v>300</v>
      </c>
      <c r="O78" s="447" t="s">
        <v>599</v>
      </c>
      <c r="P78" s="481">
        <v>44113</v>
      </c>
      <c r="Q78" s="391"/>
      <c r="R78" s="344" t="s">
        <v>3186</v>
      </c>
      <c r="S78" s="40"/>
      <c r="Y78" s="40"/>
      <c r="Z78" s="40"/>
    </row>
    <row r="79" spans="1:34" s="404" customFormat="1" ht="14.25" customHeight="1">
      <c r="A79" s="466">
        <v>5</v>
      </c>
      <c r="B79" s="444">
        <v>44112</v>
      </c>
      <c r="C79" s="473"/>
      <c r="D79" s="489" t="s">
        <v>3695</v>
      </c>
      <c r="E79" s="472" t="s">
        <v>600</v>
      </c>
      <c r="F79" s="445">
        <v>1028</v>
      </c>
      <c r="G79" s="445">
        <v>1013</v>
      </c>
      <c r="H79" s="445">
        <v>1040</v>
      </c>
      <c r="I79" s="445" t="s">
        <v>3696</v>
      </c>
      <c r="J79" s="443" t="s">
        <v>3697</v>
      </c>
      <c r="K79" s="443">
        <f t="shared" si="55"/>
        <v>12</v>
      </c>
      <c r="L79" s="457">
        <f t="shared" si="56"/>
        <v>309.40000000000003</v>
      </c>
      <c r="M79" s="518">
        <f t="shared" ref="M79" si="60">(K79*N79)-L79</f>
        <v>9890.6</v>
      </c>
      <c r="N79" s="443">
        <v>850</v>
      </c>
      <c r="O79" s="447" t="s">
        <v>599</v>
      </c>
      <c r="P79" s="449">
        <v>44112</v>
      </c>
      <c r="Q79" s="391"/>
      <c r="R79" s="344" t="s">
        <v>3186</v>
      </c>
      <c r="S79" s="40"/>
      <c r="Y79" s="40"/>
      <c r="Z79" s="40"/>
    </row>
    <row r="80" spans="1:34" s="404" customFormat="1" ht="14.25" customHeight="1">
      <c r="A80" s="466">
        <v>6</v>
      </c>
      <c r="B80" s="444">
        <v>44112</v>
      </c>
      <c r="C80" s="473"/>
      <c r="D80" s="489" t="s">
        <v>3698</v>
      </c>
      <c r="E80" s="472" t="s">
        <v>600</v>
      </c>
      <c r="F80" s="445">
        <v>1450</v>
      </c>
      <c r="G80" s="445">
        <v>1432</v>
      </c>
      <c r="H80" s="445">
        <v>1460</v>
      </c>
      <c r="I80" s="445">
        <v>1480</v>
      </c>
      <c r="J80" s="443" t="s">
        <v>3699</v>
      </c>
      <c r="K80" s="443">
        <f t="shared" si="55"/>
        <v>10</v>
      </c>
      <c r="L80" s="457">
        <f t="shared" si="56"/>
        <v>357.70000000000005</v>
      </c>
      <c r="M80" s="518">
        <f t="shared" ref="M80:M81" si="61">(K80*N80)-L80</f>
        <v>6642.3</v>
      </c>
      <c r="N80" s="443">
        <v>700</v>
      </c>
      <c r="O80" s="447" t="s">
        <v>599</v>
      </c>
      <c r="P80" s="449">
        <v>44112</v>
      </c>
      <c r="Q80" s="391"/>
      <c r="R80" s="344" t="s">
        <v>3186</v>
      </c>
      <c r="S80" s="40"/>
      <c r="Y80" s="40"/>
      <c r="Z80" s="40"/>
    </row>
    <row r="81" spans="1:26" s="404" customFormat="1" ht="14.25" customHeight="1">
      <c r="A81" s="466">
        <v>7</v>
      </c>
      <c r="B81" s="444">
        <v>44113</v>
      </c>
      <c r="C81" s="473"/>
      <c r="D81" s="489" t="s">
        <v>3671</v>
      </c>
      <c r="E81" s="472" t="s">
        <v>600</v>
      </c>
      <c r="F81" s="445">
        <v>2064.5</v>
      </c>
      <c r="G81" s="445">
        <v>2020</v>
      </c>
      <c r="H81" s="445">
        <v>2091.5</v>
      </c>
      <c r="I81" s="445" t="s">
        <v>3704</v>
      </c>
      <c r="J81" s="443" t="s">
        <v>3705</v>
      </c>
      <c r="K81" s="443">
        <f t="shared" ref="K81" si="62">H81-F81</f>
        <v>27</v>
      </c>
      <c r="L81" s="457">
        <f t="shared" ref="L81" si="63">(H81*N81)*0.035%</f>
        <v>219.60750000000004</v>
      </c>
      <c r="M81" s="518">
        <f t="shared" si="61"/>
        <v>7880.3924999999999</v>
      </c>
      <c r="N81" s="443">
        <v>300</v>
      </c>
      <c r="O81" s="447" t="s">
        <v>599</v>
      </c>
      <c r="P81" s="481">
        <v>44116</v>
      </c>
      <c r="Q81" s="391"/>
      <c r="R81" s="344" t="s">
        <v>3186</v>
      </c>
      <c r="S81" s="40"/>
      <c r="Y81" s="40"/>
      <c r="Z81" s="40"/>
    </row>
    <row r="82" spans="1:26" s="404" customFormat="1" ht="14.25" customHeight="1">
      <c r="A82" s="522">
        <v>8</v>
      </c>
      <c r="B82" s="523">
        <v>44116</v>
      </c>
      <c r="C82" s="524"/>
      <c r="D82" s="525" t="s">
        <v>3662</v>
      </c>
      <c r="E82" s="516" t="s">
        <v>600</v>
      </c>
      <c r="F82" s="488">
        <v>1457</v>
      </c>
      <c r="G82" s="488">
        <v>1440</v>
      </c>
      <c r="H82" s="488">
        <v>1440</v>
      </c>
      <c r="I82" s="488">
        <v>1490</v>
      </c>
      <c r="J82" s="478" t="s">
        <v>3706</v>
      </c>
      <c r="K82" s="478">
        <f t="shared" ref="K82:K84" si="64">H82-F82</f>
        <v>-17</v>
      </c>
      <c r="L82" s="459">
        <f t="shared" ref="L82:L84" si="65">(H82*N82)*0.035%</f>
        <v>352.80000000000007</v>
      </c>
      <c r="M82" s="526">
        <f t="shared" ref="M82:M84" si="66">(K82*N82)-L82</f>
        <v>-12252.8</v>
      </c>
      <c r="N82" s="478">
        <v>700</v>
      </c>
      <c r="O82" s="439" t="s">
        <v>663</v>
      </c>
      <c r="P82" s="517">
        <v>44116</v>
      </c>
      <c r="Q82" s="391"/>
      <c r="R82" s="344" t="s">
        <v>3186</v>
      </c>
      <c r="S82" s="40"/>
      <c r="Y82" s="40"/>
      <c r="Z82" s="40"/>
    </row>
    <row r="83" spans="1:26" s="404" customFormat="1" ht="14.25" customHeight="1">
      <c r="A83" s="466">
        <v>9</v>
      </c>
      <c r="B83" s="444">
        <v>44116</v>
      </c>
      <c r="C83" s="473"/>
      <c r="D83" s="489" t="s">
        <v>3708</v>
      </c>
      <c r="E83" s="472" t="s">
        <v>600</v>
      </c>
      <c r="F83" s="445">
        <v>161.75</v>
      </c>
      <c r="G83" s="445">
        <v>157.5</v>
      </c>
      <c r="H83" s="445">
        <v>164.25</v>
      </c>
      <c r="I83" s="445">
        <v>168</v>
      </c>
      <c r="J83" s="443" t="s">
        <v>3715</v>
      </c>
      <c r="K83" s="443">
        <f t="shared" si="64"/>
        <v>2.5</v>
      </c>
      <c r="L83" s="457">
        <f t="shared" si="65"/>
        <v>206.95500000000004</v>
      </c>
      <c r="M83" s="518">
        <f t="shared" si="66"/>
        <v>8793.0450000000001</v>
      </c>
      <c r="N83" s="443">
        <v>3600</v>
      </c>
      <c r="O83" s="447" t="s">
        <v>599</v>
      </c>
      <c r="P83" s="481">
        <v>44117</v>
      </c>
      <c r="Q83" s="391"/>
      <c r="R83" s="344" t="s">
        <v>3186</v>
      </c>
      <c r="S83" s="40"/>
      <c r="Y83" s="40"/>
      <c r="Z83" s="40"/>
    </row>
    <row r="84" spans="1:26" s="404" customFormat="1" ht="14.25" customHeight="1">
      <c r="A84" s="466">
        <v>10</v>
      </c>
      <c r="B84" s="444">
        <v>44117</v>
      </c>
      <c r="C84" s="473"/>
      <c r="D84" s="489" t="s">
        <v>3671</v>
      </c>
      <c r="E84" s="472" t="s">
        <v>600</v>
      </c>
      <c r="F84" s="445">
        <v>2067</v>
      </c>
      <c r="G84" s="445">
        <v>2020</v>
      </c>
      <c r="H84" s="445">
        <v>2089</v>
      </c>
      <c r="I84" s="445" t="s">
        <v>3704</v>
      </c>
      <c r="J84" s="443" t="s">
        <v>3722</v>
      </c>
      <c r="K84" s="443">
        <f t="shared" si="64"/>
        <v>22</v>
      </c>
      <c r="L84" s="457">
        <f t="shared" si="65"/>
        <v>219.34500000000003</v>
      </c>
      <c r="M84" s="518">
        <f t="shared" si="66"/>
        <v>6380.6549999999997</v>
      </c>
      <c r="N84" s="443">
        <v>300</v>
      </c>
      <c r="O84" s="447" t="s">
        <v>599</v>
      </c>
      <c r="P84" s="481">
        <v>44119</v>
      </c>
      <c r="Q84" s="391"/>
      <c r="R84" s="344" t="s">
        <v>3186</v>
      </c>
      <c r="S84" s="40"/>
      <c r="Y84" s="40"/>
      <c r="Z84" s="40"/>
    </row>
    <row r="85" spans="1:26" s="404" customFormat="1" ht="13.9" customHeight="1">
      <c r="A85" s="466">
        <v>11</v>
      </c>
      <c r="B85" s="444">
        <v>44118</v>
      </c>
      <c r="C85" s="473"/>
      <c r="D85" s="489" t="s">
        <v>3708</v>
      </c>
      <c r="E85" s="472" t="s">
        <v>600</v>
      </c>
      <c r="F85" s="445">
        <v>160.25</v>
      </c>
      <c r="G85" s="445">
        <v>156</v>
      </c>
      <c r="H85" s="445">
        <v>162.19999999999999</v>
      </c>
      <c r="I85" s="445">
        <v>168</v>
      </c>
      <c r="J85" s="443" t="s">
        <v>3747</v>
      </c>
      <c r="K85" s="443">
        <f t="shared" ref="K85" si="67">H85-F85</f>
        <v>1.9499999999999886</v>
      </c>
      <c r="L85" s="457">
        <f t="shared" ref="L85" si="68">(H85*N85)*0.035%</f>
        <v>204.37200000000004</v>
      </c>
      <c r="M85" s="518">
        <f t="shared" ref="M85" si="69">(K85*N85)-L85</f>
        <v>6815.6279999999588</v>
      </c>
      <c r="N85" s="443">
        <v>3600</v>
      </c>
      <c r="O85" s="447" t="s">
        <v>599</v>
      </c>
      <c r="P85" s="481">
        <v>44119</v>
      </c>
      <c r="Q85" s="391"/>
      <c r="R85" s="344" t="s">
        <v>3186</v>
      </c>
      <c r="S85" s="40"/>
      <c r="Y85" s="40"/>
      <c r="Z85" s="40"/>
    </row>
    <row r="86" spans="1:26" s="404" customFormat="1" ht="13.9" customHeight="1">
      <c r="A86" s="466">
        <v>12</v>
      </c>
      <c r="B86" s="444">
        <v>44119</v>
      </c>
      <c r="C86" s="473"/>
      <c r="D86" s="489" t="s">
        <v>3723</v>
      </c>
      <c r="E86" s="472" t="s">
        <v>3627</v>
      </c>
      <c r="F86" s="445">
        <v>11990</v>
      </c>
      <c r="G86" s="445">
        <v>12120</v>
      </c>
      <c r="H86" s="445">
        <v>11905</v>
      </c>
      <c r="I86" s="445">
        <v>11850</v>
      </c>
      <c r="J86" s="443" t="s">
        <v>3724</v>
      </c>
      <c r="K86" s="443">
        <f>F86-H86</f>
        <v>85</v>
      </c>
      <c r="L86" s="457">
        <f t="shared" ref="L86" si="70">(H86*N86)*0.035%</f>
        <v>312.50625000000002</v>
      </c>
      <c r="M86" s="518">
        <f t="shared" ref="M86" si="71">(K86*N86)-L86</f>
        <v>6062.4937499999996</v>
      </c>
      <c r="N86" s="443">
        <v>75</v>
      </c>
      <c r="O86" s="447" t="s">
        <v>599</v>
      </c>
      <c r="P86" s="449">
        <v>44119</v>
      </c>
      <c r="Q86" s="391"/>
      <c r="R86" s="344"/>
      <c r="S86" s="40"/>
      <c r="Y86" s="40"/>
      <c r="Z86" s="40"/>
    </row>
    <row r="87" spans="1:26" s="404" customFormat="1" ht="13.9" customHeight="1">
      <c r="A87" s="466">
        <v>13</v>
      </c>
      <c r="B87" s="444">
        <v>44119</v>
      </c>
      <c r="C87" s="473"/>
      <c r="D87" s="489" t="s">
        <v>3727</v>
      </c>
      <c r="E87" s="472" t="s">
        <v>3627</v>
      </c>
      <c r="F87" s="445">
        <v>2002</v>
      </c>
      <c r="G87" s="445">
        <v>2045</v>
      </c>
      <c r="H87" s="445">
        <v>1978</v>
      </c>
      <c r="I87" s="445">
        <v>1940</v>
      </c>
      <c r="J87" s="443" t="s">
        <v>3728</v>
      </c>
      <c r="K87" s="443">
        <f>F87-H87</f>
        <v>24</v>
      </c>
      <c r="L87" s="457">
        <f t="shared" ref="L87:L88" si="72">(H87*N87)*0.035%</f>
        <v>207.69000000000003</v>
      </c>
      <c r="M87" s="518">
        <f t="shared" ref="M87:M88" si="73">(K87*N87)-L87</f>
        <v>6992.31</v>
      </c>
      <c r="N87" s="443">
        <v>300</v>
      </c>
      <c r="O87" s="447" t="s">
        <v>599</v>
      </c>
      <c r="P87" s="449">
        <v>44119</v>
      </c>
      <c r="Q87" s="391"/>
      <c r="R87" s="344"/>
      <c r="S87" s="40"/>
      <c r="Y87" s="40"/>
      <c r="Z87" s="40"/>
    </row>
    <row r="88" spans="1:26" s="404" customFormat="1" ht="13.9" customHeight="1">
      <c r="A88" s="466">
        <v>14</v>
      </c>
      <c r="B88" s="444">
        <v>44119</v>
      </c>
      <c r="C88" s="473"/>
      <c r="D88" s="489" t="s">
        <v>3725</v>
      </c>
      <c r="E88" s="472" t="s">
        <v>600</v>
      </c>
      <c r="F88" s="445">
        <v>1240.5</v>
      </c>
      <c r="G88" s="445">
        <v>1216</v>
      </c>
      <c r="H88" s="445">
        <v>1255</v>
      </c>
      <c r="I88" s="445" t="s">
        <v>3726</v>
      </c>
      <c r="J88" s="443" t="s">
        <v>3735</v>
      </c>
      <c r="K88" s="443">
        <f t="shared" ref="K88" si="74">H88-F88</f>
        <v>14.5</v>
      </c>
      <c r="L88" s="457">
        <f t="shared" si="72"/>
        <v>241.58750000000003</v>
      </c>
      <c r="M88" s="518">
        <f t="shared" si="73"/>
        <v>7733.4125000000004</v>
      </c>
      <c r="N88" s="443">
        <v>550</v>
      </c>
      <c r="O88" s="447" t="s">
        <v>599</v>
      </c>
      <c r="P88" s="481">
        <v>44120</v>
      </c>
      <c r="Q88" s="391"/>
      <c r="R88" s="344"/>
      <c r="S88" s="40"/>
      <c r="Y88" s="40"/>
      <c r="Z88" s="40"/>
    </row>
    <row r="89" spans="1:26" s="404" customFormat="1" ht="13.9" customHeight="1">
      <c r="A89" s="466">
        <v>15</v>
      </c>
      <c r="B89" s="444">
        <v>44119</v>
      </c>
      <c r="C89" s="473"/>
      <c r="D89" s="489" t="s">
        <v>3662</v>
      </c>
      <c r="E89" s="472" t="s">
        <v>600</v>
      </c>
      <c r="F89" s="445">
        <v>1423.5</v>
      </c>
      <c r="G89" s="445">
        <v>1405</v>
      </c>
      <c r="H89" s="445">
        <v>1432.5</v>
      </c>
      <c r="I89" s="445" t="s">
        <v>3729</v>
      </c>
      <c r="J89" s="443" t="s">
        <v>3405</v>
      </c>
      <c r="K89" s="443">
        <f t="shared" ref="K89:K90" si="75">H89-F89</f>
        <v>9</v>
      </c>
      <c r="L89" s="457">
        <f t="shared" ref="L89:L90" si="76">(H89*N89)*0.035%</f>
        <v>350.96250000000003</v>
      </c>
      <c r="M89" s="518">
        <f t="shared" ref="M89:M90" si="77">(K89*N89)-L89</f>
        <v>5949.0375000000004</v>
      </c>
      <c r="N89" s="443">
        <v>700</v>
      </c>
      <c r="O89" s="447" t="s">
        <v>599</v>
      </c>
      <c r="P89" s="481">
        <v>44120</v>
      </c>
      <c r="Q89" s="391"/>
      <c r="R89" s="344"/>
      <c r="S89" s="40"/>
      <c r="Y89" s="40"/>
      <c r="Z89" s="40"/>
    </row>
    <row r="90" spans="1:26" s="404" customFormat="1" ht="13.9" customHeight="1">
      <c r="A90" s="466">
        <v>16</v>
      </c>
      <c r="B90" s="444">
        <v>44119</v>
      </c>
      <c r="C90" s="473"/>
      <c r="D90" s="489" t="s">
        <v>3671</v>
      </c>
      <c r="E90" s="472" t="s">
        <v>600</v>
      </c>
      <c r="F90" s="445">
        <v>2080</v>
      </c>
      <c r="G90" s="445">
        <v>2035</v>
      </c>
      <c r="H90" s="445">
        <v>2101.5</v>
      </c>
      <c r="I90" s="445" t="s">
        <v>3732</v>
      </c>
      <c r="J90" s="443" t="s">
        <v>3778</v>
      </c>
      <c r="K90" s="443">
        <f t="shared" si="75"/>
        <v>21.5</v>
      </c>
      <c r="L90" s="457">
        <f t="shared" si="76"/>
        <v>220.65750000000003</v>
      </c>
      <c r="M90" s="518">
        <f t="shared" si="77"/>
        <v>6229.3424999999997</v>
      </c>
      <c r="N90" s="443">
        <v>300</v>
      </c>
      <c r="O90" s="447" t="s">
        <v>599</v>
      </c>
      <c r="P90" s="481">
        <v>44124</v>
      </c>
      <c r="Q90" s="391"/>
      <c r="R90" s="344"/>
      <c r="S90" s="40"/>
      <c r="Y90" s="40"/>
      <c r="Z90" s="40"/>
    </row>
    <row r="91" spans="1:26" s="404" customFormat="1" ht="13.9" customHeight="1">
      <c r="A91" s="466">
        <v>17</v>
      </c>
      <c r="B91" s="444">
        <v>44120</v>
      </c>
      <c r="C91" s="473"/>
      <c r="D91" s="489" t="s">
        <v>3723</v>
      </c>
      <c r="E91" s="472" t="s">
        <v>3627</v>
      </c>
      <c r="F91" s="445">
        <v>11745</v>
      </c>
      <c r="G91" s="445">
        <v>11880</v>
      </c>
      <c r="H91" s="445">
        <v>11675</v>
      </c>
      <c r="I91" s="445">
        <v>11600</v>
      </c>
      <c r="J91" s="443" t="s">
        <v>774</v>
      </c>
      <c r="K91" s="443">
        <f>F91-H91</f>
        <v>70</v>
      </c>
      <c r="L91" s="457">
        <f t="shared" ref="L91:L95" si="78">(H91*N91)*0.035%</f>
        <v>306.46875000000006</v>
      </c>
      <c r="M91" s="518">
        <f t="shared" ref="M91:M95" si="79">(K91*N91)-L91</f>
        <v>4943.53125</v>
      </c>
      <c r="N91" s="443">
        <v>75</v>
      </c>
      <c r="O91" s="447" t="s">
        <v>599</v>
      </c>
      <c r="P91" s="449">
        <v>44120</v>
      </c>
      <c r="Q91" s="391"/>
      <c r="R91" s="344"/>
      <c r="S91" s="40"/>
      <c r="Y91" s="40"/>
      <c r="Z91" s="40"/>
    </row>
    <row r="92" spans="1:26" s="404" customFormat="1" ht="13.9" customHeight="1">
      <c r="A92" s="466">
        <v>18</v>
      </c>
      <c r="B92" s="444">
        <v>44120</v>
      </c>
      <c r="C92" s="473"/>
      <c r="D92" s="489" t="s">
        <v>3736</v>
      </c>
      <c r="E92" s="472" t="s">
        <v>600</v>
      </c>
      <c r="F92" s="445">
        <v>684.5</v>
      </c>
      <c r="G92" s="445">
        <v>672</v>
      </c>
      <c r="H92" s="445">
        <v>692.5</v>
      </c>
      <c r="I92" s="445">
        <v>710</v>
      </c>
      <c r="J92" s="443" t="s">
        <v>3678</v>
      </c>
      <c r="K92" s="443">
        <f t="shared" ref="K92:K93" si="80">H92-F92</f>
        <v>8</v>
      </c>
      <c r="L92" s="457">
        <f t="shared" si="78"/>
        <v>242.37500000000003</v>
      </c>
      <c r="M92" s="518">
        <f t="shared" si="79"/>
        <v>7757.625</v>
      </c>
      <c r="N92" s="443">
        <v>1000</v>
      </c>
      <c r="O92" s="447" t="s">
        <v>599</v>
      </c>
      <c r="P92" s="449">
        <v>44120</v>
      </c>
      <c r="Q92" s="391"/>
      <c r="R92" s="344"/>
      <c r="S92" s="40"/>
      <c r="Y92" s="40"/>
      <c r="Z92" s="40"/>
    </row>
    <row r="93" spans="1:26" s="404" customFormat="1" ht="13.9" customHeight="1">
      <c r="A93" s="466">
        <v>19</v>
      </c>
      <c r="B93" s="444">
        <v>44120</v>
      </c>
      <c r="C93" s="473"/>
      <c r="D93" s="489" t="s">
        <v>3737</v>
      </c>
      <c r="E93" s="472" t="s">
        <v>600</v>
      </c>
      <c r="F93" s="445">
        <v>563</v>
      </c>
      <c r="G93" s="445">
        <v>550</v>
      </c>
      <c r="H93" s="445">
        <v>567.5</v>
      </c>
      <c r="I93" s="445">
        <v>580</v>
      </c>
      <c r="J93" s="443" t="s">
        <v>3750</v>
      </c>
      <c r="K93" s="443">
        <f t="shared" si="80"/>
        <v>4.5</v>
      </c>
      <c r="L93" s="457">
        <f t="shared" si="78"/>
        <v>218.48750000000004</v>
      </c>
      <c r="M93" s="518">
        <f t="shared" si="79"/>
        <v>4731.5124999999998</v>
      </c>
      <c r="N93" s="443">
        <v>1100</v>
      </c>
      <c r="O93" s="447" t="s">
        <v>599</v>
      </c>
      <c r="P93" s="481">
        <v>44123</v>
      </c>
      <c r="Q93" s="391"/>
      <c r="R93" s="344"/>
      <c r="S93" s="40"/>
      <c r="Y93" s="40"/>
      <c r="Z93" s="40"/>
    </row>
    <row r="94" spans="1:26" s="404" customFormat="1" ht="13.9" customHeight="1">
      <c r="A94" s="528">
        <v>20</v>
      </c>
      <c r="B94" s="529">
        <v>44120</v>
      </c>
      <c r="C94" s="530"/>
      <c r="D94" s="531" t="s">
        <v>3740</v>
      </c>
      <c r="E94" s="532" t="s">
        <v>3627</v>
      </c>
      <c r="F94" s="533">
        <v>3230</v>
      </c>
      <c r="G94" s="533">
        <v>3275</v>
      </c>
      <c r="H94" s="533">
        <v>3227.5</v>
      </c>
      <c r="I94" s="533">
        <v>3150</v>
      </c>
      <c r="J94" s="534" t="s">
        <v>3644</v>
      </c>
      <c r="K94" s="534">
        <f>F94-H94</f>
        <v>2.5</v>
      </c>
      <c r="L94" s="535">
        <f t="shared" si="78"/>
        <v>282.40625000000006</v>
      </c>
      <c r="M94" s="536">
        <f t="shared" si="79"/>
        <v>342.59374999999994</v>
      </c>
      <c r="N94" s="534">
        <v>250</v>
      </c>
      <c r="O94" s="537" t="s">
        <v>708</v>
      </c>
      <c r="P94" s="538">
        <v>44123</v>
      </c>
      <c r="Q94" s="391"/>
      <c r="R94" s="344"/>
      <c r="S94" s="40"/>
      <c r="Y94" s="40"/>
      <c r="Z94" s="40"/>
    </row>
    <row r="95" spans="1:26" s="404" customFormat="1" ht="13.9" customHeight="1">
      <c r="A95" s="522">
        <v>21</v>
      </c>
      <c r="B95" s="523">
        <v>44120</v>
      </c>
      <c r="C95" s="524"/>
      <c r="D95" s="525" t="s">
        <v>3723</v>
      </c>
      <c r="E95" s="516" t="s">
        <v>3627</v>
      </c>
      <c r="F95" s="488">
        <v>11785</v>
      </c>
      <c r="G95" s="488">
        <v>11910</v>
      </c>
      <c r="H95" s="488">
        <v>11910</v>
      </c>
      <c r="I95" s="488">
        <v>11600</v>
      </c>
      <c r="J95" s="478" t="s">
        <v>3777</v>
      </c>
      <c r="K95" s="478">
        <f>F95-H95</f>
        <v>-125</v>
      </c>
      <c r="L95" s="459">
        <f t="shared" si="78"/>
        <v>312.63750000000005</v>
      </c>
      <c r="M95" s="526">
        <f t="shared" si="79"/>
        <v>-9687.6375000000007</v>
      </c>
      <c r="N95" s="478">
        <v>75</v>
      </c>
      <c r="O95" s="439" t="s">
        <v>663</v>
      </c>
      <c r="P95" s="426">
        <v>44124</v>
      </c>
      <c r="Q95" s="391"/>
      <c r="R95" s="344"/>
      <c r="S95" s="40"/>
      <c r="Y95" s="40"/>
      <c r="Z95" s="40"/>
    </row>
    <row r="96" spans="1:26" s="404" customFormat="1" ht="13.9" customHeight="1">
      <c r="A96" s="521">
        <v>22</v>
      </c>
      <c r="B96" s="519">
        <v>44123</v>
      </c>
      <c r="C96" s="520"/>
      <c r="D96" s="509" t="s">
        <v>3727</v>
      </c>
      <c r="E96" s="510" t="s">
        <v>3627</v>
      </c>
      <c r="F96" s="456" t="s">
        <v>3752</v>
      </c>
      <c r="G96" s="456">
        <v>2052</v>
      </c>
      <c r="H96" s="456"/>
      <c r="I96" s="511">
        <v>1940</v>
      </c>
      <c r="J96" s="511" t="s">
        <v>601</v>
      </c>
      <c r="K96" s="511"/>
      <c r="L96" s="511"/>
      <c r="M96" s="511"/>
      <c r="N96" s="511"/>
      <c r="O96" s="511"/>
      <c r="P96" s="511"/>
      <c r="Q96" s="391"/>
      <c r="R96" s="344"/>
      <c r="S96" s="40"/>
      <c r="Y96" s="40"/>
      <c r="Z96" s="40"/>
    </row>
    <row r="97" spans="1:34" s="404" customFormat="1" ht="13.9" customHeight="1">
      <c r="A97" s="547">
        <v>23</v>
      </c>
      <c r="B97" s="548">
        <v>44123</v>
      </c>
      <c r="C97" s="549"/>
      <c r="D97" s="489" t="s">
        <v>3765</v>
      </c>
      <c r="E97" s="472" t="s">
        <v>600</v>
      </c>
      <c r="F97" s="445">
        <v>691</v>
      </c>
      <c r="G97" s="445">
        <v>679</v>
      </c>
      <c r="H97" s="445">
        <v>698.5</v>
      </c>
      <c r="I97" s="443">
        <v>715</v>
      </c>
      <c r="J97" s="443" t="s">
        <v>3789</v>
      </c>
      <c r="K97" s="443">
        <f t="shared" ref="K97" si="81">H97-F97</f>
        <v>7.5</v>
      </c>
      <c r="L97" s="457">
        <f t="shared" ref="L97" si="82">(H97*N97)*0.035%</f>
        <v>244.47500000000002</v>
      </c>
      <c r="M97" s="518">
        <f t="shared" ref="M97" si="83">(K97*N97)-L97</f>
        <v>7255.5249999999996</v>
      </c>
      <c r="N97" s="443">
        <v>1000</v>
      </c>
      <c r="O97" s="447" t="s">
        <v>599</v>
      </c>
      <c r="P97" s="481">
        <v>44124</v>
      </c>
      <c r="Q97" s="391"/>
      <c r="R97" s="344"/>
      <c r="S97" s="40"/>
      <c r="Y97" s="40"/>
      <c r="Z97" s="40"/>
    </row>
    <row r="98" spans="1:34" s="404" customFormat="1" ht="13.9" customHeight="1">
      <c r="A98" s="547">
        <v>24</v>
      </c>
      <c r="B98" s="548">
        <v>44123</v>
      </c>
      <c r="C98" s="549"/>
      <c r="D98" s="489" t="s">
        <v>3708</v>
      </c>
      <c r="E98" s="472" t="s">
        <v>600</v>
      </c>
      <c r="F98" s="445">
        <v>159.25</v>
      </c>
      <c r="G98" s="445">
        <v>155</v>
      </c>
      <c r="H98" s="445">
        <v>161.30000000000001</v>
      </c>
      <c r="I98" s="443">
        <v>170</v>
      </c>
      <c r="J98" s="443" t="s">
        <v>3788</v>
      </c>
      <c r="K98" s="443">
        <f t="shared" ref="K98:K99" si="84">H98-F98</f>
        <v>2.0500000000000114</v>
      </c>
      <c r="L98" s="457">
        <f t="shared" ref="L98:L99" si="85">(H98*N98)*0.035%</f>
        <v>203.23800000000003</v>
      </c>
      <c r="M98" s="518">
        <f t="shared" ref="M98:M99" si="86">(K98*N98)-L98</f>
        <v>7176.7620000000406</v>
      </c>
      <c r="N98" s="443">
        <v>3600</v>
      </c>
      <c r="O98" s="447" t="s">
        <v>599</v>
      </c>
      <c r="P98" s="481">
        <v>44124</v>
      </c>
      <c r="Q98" s="391"/>
      <c r="R98" s="344"/>
      <c r="S98" s="40"/>
      <c r="Y98" s="40"/>
      <c r="Z98" s="40"/>
    </row>
    <row r="99" spans="1:34" s="404" customFormat="1" ht="13.9" customHeight="1">
      <c r="A99" s="547">
        <v>25</v>
      </c>
      <c r="B99" s="548">
        <v>44123</v>
      </c>
      <c r="C99" s="549"/>
      <c r="D99" s="489" t="s">
        <v>3766</v>
      </c>
      <c r="E99" s="472" t="s">
        <v>3767</v>
      </c>
      <c r="F99" s="445">
        <v>1017</v>
      </c>
      <c r="G99" s="445">
        <v>1000</v>
      </c>
      <c r="H99" s="445">
        <v>1026.5</v>
      </c>
      <c r="I99" s="443">
        <v>1050</v>
      </c>
      <c r="J99" s="443" t="s">
        <v>3779</v>
      </c>
      <c r="K99" s="443">
        <f t="shared" si="84"/>
        <v>9.5</v>
      </c>
      <c r="L99" s="457">
        <f t="shared" si="85"/>
        <v>305.38375000000002</v>
      </c>
      <c r="M99" s="518">
        <f t="shared" si="86"/>
        <v>7769.61625</v>
      </c>
      <c r="N99" s="443">
        <v>850</v>
      </c>
      <c r="O99" s="447" t="s">
        <v>599</v>
      </c>
      <c r="P99" s="481">
        <v>44124</v>
      </c>
      <c r="Q99" s="391"/>
      <c r="R99" s="344"/>
      <c r="S99" s="40"/>
      <c r="Y99" s="40"/>
      <c r="Z99" s="40"/>
    </row>
    <row r="100" spans="1:34" s="404" customFormat="1" ht="13.9" customHeight="1">
      <c r="A100" s="521">
        <v>26</v>
      </c>
      <c r="B100" s="519">
        <v>44124</v>
      </c>
      <c r="C100" s="520"/>
      <c r="D100" s="509" t="s">
        <v>3785</v>
      </c>
      <c r="E100" s="510" t="s">
        <v>600</v>
      </c>
      <c r="F100" s="456" t="s">
        <v>3786</v>
      </c>
      <c r="G100" s="456">
        <v>154</v>
      </c>
      <c r="H100" s="456"/>
      <c r="I100" s="511">
        <v>168</v>
      </c>
      <c r="J100" s="511" t="s">
        <v>601</v>
      </c>
      <c r="K100" s="511"/>
      <c r="L100" s="511"/>
      <c r="M100" s="511"/>
      <c r="N100" s="511"/>
      <c r="O100" s="511"/>
      <c r="P100" s="511"/>
      <c r="Q100" s="391"/>
      <c r="R100" s="344"/>
      <c r="S100" s="40"/>
      <c r="Y100" s="40"/>
      <c r="Z100" s="40"/>
    </row>
    <row r="101" spans="1:34" s="404" customFormat="1" ht="13.9" customHeight="1">
      <c r="A101" s="521"/>
      <c r="B101" s="519"/>
      <c r="C101" s="520"/>
      <c r="D101" s="509"/>
      <c r="E101" s="510"/>
      <c r="F101" s="456"/>
      <c r="G101" s="456"/>
      <c r="H101" s="456"/>
      <c r="I101" s="377"/>
      <c r="J101" s="377"/>
      <c r="K101" s="377"/>
      <c r="L101" s="377"/>
      <c r="M101" s="377"/>
      <c r="N101" s="377"/>
      <c r="O101" s="377"/>
      <c r="P101" s="377"/>
      <c r="Q101" s="391"/>
      <c r="R101" s="344"/>
      <c r="S101" s="40"/>
      <c r="Y101" s="40"/>
      <c r="Z101" s="40"/>
    </row>
    <row r="102" spans="1:34" s="9" customFormat="1" ht="15">
      <c r="A102" s="378"/>
      <c r="B102" s="379"/>
      <c r="C102" s="379"/>
      <c r="D102" s="380"/>
      <c r="E102" s="378"/>
      <c r="F102" s="386"/>
      <c r="G102" s="378"/>
      <c r="H102" s="378"/>
      <c r="I102" s="378"/>
      <c r="J102" s="379"/>
      <c r="K102" s="79"/>
      <c r="L102" s="378"/>
      <c r="M102" s="378"/>
      <c r="N102" s="378"/>
      <c r="O102" s="387"/>
      <c r="P102" s="4"/>
      <c r="Q102" s="4"/>
      <c r="R102" s="93"/>
      <c r="S102" s="6"/>
      <c r="Y102" s="6"/>
      <c r="Z102" s="6"/>
    </row>
    <row r="103" spans="1:34" s="6" customFormat="1">
      <c r="A103" s="44"/>
      <c r="B103" s="45"/>
      <c r="C103" s="46"/>
      <c r="D103" s="47"/>
      <c r="E103" s="48"/>
      <c r="F103" s="49"/>
      <c r="G103" s="49"/>
      <c r="H103" s="49"/>
      <c r="I103" s="49"/>
      <c r="J103" s="17"/>
      <c r="K103" s="91"/>
      <c r="L103" s="91"/>
      <c r="M103" s="17"/>
      <c r="N103" s="16"/>
      <c r="O103" s="92"/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5">
      <c r="A104" s="50" t="s">
        <v>616</v>
      </c>
      <c r="B104" s="50"/>
      <c r="C104" s="50"/>
      <c r="D104" s="50"/>
      <c r="E104" s="51"/>
      <c r="F104" s="49"/>
      <c r="G104" s="49"/>
      <c r="H104" s="49"/>
      <c r="I104" s="49"/>
      <c r="J104" s="53"/>
      <c r="K104" s="12"/>
      <c r="L104" s="12"/>
      <c r="M104" s="12"/>
      <c r="N104" s="11"/>
      <c r="O104" s="53"/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38.25">
      <c r="A105" s="21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52" t="s">
        <v>609</v>
      </c>
      <c r="H105" s="21" t="s">
        <v>592</v>
      </c>
      <c r="I105" s="21" t="s">
        <v>593</v>
      </c>
      <c r="J105" s="20" t="s">
        <v>594</v>
      </c>
      <c r="K105" s="20" t="s">
        <v>617</v>
      </c>
      <c r="L105" s="63" t="s">
        <v>3630</v>
      </c>
      <c r="M105" s="77" t="s">
        <v>611</v>
      </c>
      <c r="N105" s="21" t="s">
        <v>612</v>
      </c>
      <c r="O105" s="21" t="s">
        <v>597</v>
      </c>
      <c r="P105" s="22" t="s">
        <v>598</v>
      </c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40" customFormat="1" ht="14.25">
      <c r="A106" s="470">
        <v>1</v>
      </c>
      <c r="B106" s="486">
        <v>44103</v>
      </c>
      <c r="C106" s="486"/>
      <c r="D106" s="487" t="s">
        <v>3653</v>
      </c>
      <c r="E106" s="488" t="s">
        <v>600</v>
      </c>
      <c r="F106" s="488">
        <v>57</v>
      </c>
      <c r="G106" s="484"/>
      <c r="H106" s="484">
        <v>0</v>
      </c>
      <c r="I106" s="488">
        <v>120</v>
      </c>
      <c r="J106" s="478" t="s">
        <v>3667</v>
      </c>
      <c r="K106" s="478">
        <f t="shared" ref="K106" si="87">H106-F106</f>
        <v>-57</v>
      </c>
      <c r="L106" s="478">
        <v>100</v>
      </c>
      <c r="M106" s="478">
        <f t="shared" ref="M106" si="88">(K106*N106)-100</f>
        <v>-4375</v>
      </c>
      <c r="N106" s="478">
        <v>75</v>
      </c>
      <c r="O106" s="439" t="s">
        <v>663</v>
      </c>
      <c r="P106" s="426">
        <v>44105</v>
      </c>
      <c r="Q106" s="391"/>
      <c r="R106" s="344" t="s">
        <v>3186</v>
      </c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4" customFormat="1" ht="14.25" customHeight="1">
      <c r="A107" s="466">
        <v>2</v>
      </c>
      <c r="B107" s="444">
        <v>44109</v>
      </c>
      <c r="C107" s="473"/>
      <c r="D107" s="489" t="s">
        <v>3672</v>
      </c>
      <c r="E107" s="472" t="s">
        <v>600</v>
      </c>
      <c r="F107" s="445">
        <v>76.5</v>
      </c>
      <c r="G107" s="445">
        <v>35</v>
      </c>
      <c r="H107" s="445">
        <v>91</v>
      </c>
      <c r="I107" s="445">
        <v>150</v>
      </c>
      <c r="J107" s="443" t="s">
        <v>3685</v>
      </c>
      <c r="K107" s="443">
        <f t="shared" ref="K107" si="89">H107-F107</f>
        <v>14.5</v>
      </c>
      <c r="L107" s="457">
        <v>100</v>
      </c>
      <c r="M107" s="443">
        <f t="shared" ref="M107" si="90">(K107*N107)-100</f>
        <v>987.5</v>
      </c>
      <c r="N107" s="443">
        <v>75</v>
      </c>
      <c r="O107" s="447" t="s">
        <v>599</v>
      </c>
      <c r="P107" s="449">
        <v>44109</v>
      </c>
      <c r="Q107" s="391"/>
      <c r="R107" s="344" t="s">
        <v>3186</v>
      </c>
      <c r="S107" s="40"/>
      <c r="Y107" s="40"/>
      <c r="Z107" s="40"/>
    </row>
    <row r="108" spans="1:34" s="404" customFormat="1" ht="14.25" customHeight="1">
      <c r="A108" s="466">
        <v>3</v>
      </c>
      <c r="B108" s="444">
        <v>44111</v>
      </c>
      <c r="C108" s="473"/>
      <c r="D108" s="489" t="s">
        <v>3684</v>
      </c>
      <c r="E108" s="472" t="s">
        <v>600</v>
      </c>
      <c r="F108" s="445">
        <v>49</v>
      </c>
      <c r="G108" s="445"/>
      <c r="H108" s="445">
        <v>62</v>
      </c>
      <c r="I108" s="445">
        <v>100</v>
      </c>
      <c r="J108" s="443" t="s">
        <v>3686</v>
      </c>
      <c r="K108" s="443">
        <f t="shared" ref="K108:K109" si="91">H108-F108</f>
        <v>13</v>
      </c>
      <c r="L108" s="457">
        <v>100</v>
      </c>
      <c r="M108" s="443">
        <f t="shared" ref="M108:M109" si="92">(K108*N108)-100</f>
        <v>875</v>
      </c>
      <c r="N108" s="443">
        <v>75</v>
      </c>
      <c r="O108" s="447" t="s">
        <v>599</v>
      </c>
      <c r="P108" s="449">
        <v>44111</v>
      </c>
      <c r="Q108" s="391"/>
      <c r="R108" s="344" t="s">
        <v>3186</v>
      </c>
      <c r="S108" s="40"/>
      <c r="Y108" s="40"/>
      <c r="Z108" s="40"/>
    </row>
    <row r="109" spans="1:34" s="40" customFormat="1" ht="14.25">
      <c r="A109" s="470">
        <v>4</v>
      </c>
      <c r="B109" s="486">
        <v>44111</v>
      </c>
      <c r="C109" s="486"/>
      <c r="D109" s="487" t="s">
        <v>3684</v>
      </c>
      <c r="E109" s="488" t="s">
        <v>600</v>
      </c>
      <c r="F109" s="488">
        <v>40</v>
      </c>
      <c r="G109" s="484"/>
      <c r="H109" s="484">
        <v>0</v>
      </c>
      <c r="I109" s="488">
        <v>80</v>
      </c>
      <c r="J109" s="478" t="s">
        <v>3690</v>
      </c>
      <c r="K109" s="478">
        <f t="shared" si="91"/>
        <v>-40</v>
      </c>
      <c r="L109" s="478">
        <v>100</v>
      </c>
      <c r="M109" s="478">
        <f t="shared" si="92"/>
        <v>-3100</v>
      </c>
      <c r="N109" s="478">
        <v>75</v>
      </c>
      <c r="O109" s="439" t="s">
        <v>663</v>
      </c>
      <c r="P109" s="426">
        <v>44112</v>
      </c>
      <c r="Q109" s="391"/>
      <c r="R109" s="344" t="s">
        <v>3186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466">
        <v>5</v>
      </c>
      <c r="B110" s="444">
        <v>44118</v>
      </c>
      <c r="C110" s="473"/>
      <c r="D110" s="489" t="s">
        <v>3718</v>
      </c>
      <c r="E110" s="472" t="s">
        <v>600</v>
      </c>
      <c r="F110" s="445">
        <v>46</v>
      </c>
      <c r="G110" s="445"/>
      <c r="H110" s="445">
        <v>55</v>
      </c>
      <c r="I110" s="445">
        <v>90</v>
      </c>
      <c r="J110" s="443" t="s">
        <v>3405</v>
      </c>
      <c r="K110" s="443">
        <f t="shared" ref="K110" si="93">H110-F110</f>
        <v>9</v>
      </c>
      <c r="L110" s="457">
        <v>100</v>
      </c>
      <c r="M110" s="443">
        <f t="shared" ref="M110" si="94">(K110*N110)-100</f>
        <v>575</v>
      </c>
      <c r="N110" s="443">
        <v>75</v>
      </c>
      <c r="O110" s="447" t="s">
        <v>599</v>
      </c>
      <c r="P110" s="481">
        <v>44119</v>
      </c>
      <c r="Q110" s="391"/>
      <c r="R110" s="344" t="s">
        <v>3186</v>
      </c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383">
        <v>6</v>
      </c>
      <c r="B111" s="519">
        <v>44120</v>
      </c>
      <c r="C111" s="527"/>
      <c r="D111" s="509" t="s">
        <v>3741</v>
      </c>
      <c r="E111" s="510" t="s">
        <v>600</v>
      </c>
      <c r="F111" s="456" t="s">
        <v>3742</v>
      </c>
      <c r="G111" s="456"/>
      <c r="H111" s="456"/>
      <c r="I111" s="456" t="s">
        <v>3743</v>
      </c>
      <c r="J111" s="511" t="s">
        <v>601</v>
      </c>
      <c r="K111" s="511"/>
      <c r="L111" s="512"/>
      <c r="M111" s="511"/>
      <c r="N111" s="511"/>
      <c r="O111" s="417"/>
      <c r="P111" s="504"/>
      <c r="Q111" s="391"/>
      <c r="R111" s="344"/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470">
        <v>7</v>
      </c>
      <c r="B112" s="486">
        <v>44120</v>
      </c>
      <c r="C112" s="486"/>
      <c r="D112" s="487" t="s">
        <v>3744</v>
      </c>
      <c r="E112" s="488" t="s">
        <v>600</v>
      </c>
      <c r="F112" s="488">
        <v>92</v>
      </c>
      <c r="G112" s="484">
        <v>48</v>
      </c>
      <c r="H112" s="484">
        <v>48</v>
      </c>
      <c r="I112" s="488">
        <v>180</v>
      </c>
      <c r="J112" s="478" t="s">
        <v>3751</v>
      </c>
      <c r="K112" s="478">
        <f t="shared" ref="K112" si="95">H112-F112</f>
        <v>-44</v>
      </c>
      <c r="L112" s="478">
        <v>100</v>
      </c>
      <c r="M112" s="478">
        <f t="shared" ref="M112" si="96">(K112*N112)-100</f>
        <v>-3400</v>
      </c>
      <c r="N112" s="478">
        <v>75</v>
      </c>
      <c r="O112" s="439" t="s">
        <v>663</v>
      </c>
      <c r="P112" s="426">
        <v>44123</v>
      </c>
      <c r="Q112" s="391"/>
      <c r="R112" s="344"/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70">
        <v>8</v>
      </c>
      <c r="B113" s="486">
        <v>44123</v>
      </c>
      <c r="C113" s="486"/>
      <c r="D113" s="487" t="s">
        <v>3756</v>
      </c>
      <c r="E113" s="488" t="s">
        <v>600</v>
      </c>
      <c r="F113" s="488">
        <v>2.6</v>
      </c>
      <c r="G113" s="484">
        <v>1.3</v>
      </c>
      <c r="H113" s="484">
        <v>1.3</v>
      </c>
      <c r="I113" s="488">
        <v>5</v>
      </c>
      <c r="J113" s="478" t="s">
        <v>3768</v>
      </c>
      <c r="K113" s="478">
        <f t="shared" ref="K113" si="97">H113-F113</f>
        <v>-1.3</v>
      </c>
      <c r="L113" s="478">
        <v>100</v>
      </c>
      <c r="M113" s="478">
        <f t="shared" ref="M113" si="98">(K113*N113)-100</f>
        <v>-4577.2</v>
      </c>
      <c r="N113" s="478">
        <v>3444</v>
      </c>
      <c r="O113" s="439" t="s">
        <v>663</v>
      </c>
      <c r="P113" s="426">
        <v>44123</v>
      </c>
      <c r="Q113" s="391"/>
      <c r="R113" s="344"/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383">
        <v>9</v>
      </c>
      <c r="B114" s="408">
        <v>44123</v>
      </c>
      <c r="C114" s="527"/>
      <c r="D114" s="509" t="s">
        <v>3757</v>
      </c>
      <c r="E114" s="510" t="s">
        <v>600</v>
      </c>
      <c r="F114" s="456" t="s">
        <v>3758</v>
      </c>
      <c r="G114" s="456">
        <v>0.5</v>
      </c>
      <c r="H114" s="456"/>
      <c r="I114" s="456" t="s">
        <v>3759</v>
      </c>
      <c r="J114" s="511" t="s">
        <v>601</v>
      </c>
      <c r="K114" s="511"/>
      <c r="L114" s="511"/>
      <c r="M114" s="511"/>
      <c r="N114" s="511"/>
      <c r="O114" s="417"/>
      <c r="P114" s="504"/>
      <c r="Q114" s="391"/>
      <c r="R114" s="344"/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79">
        <v>10</v>
      </c>
      <c r="B115" s="454">
        <v>44124</v>
      </c>
      <c r="C115" s="454"/>
      <c r="D115" s="455" t="s">
        <v>3780</v>
      </c>
      <c r="E115" s="456" t="s">
        <v>600</v>
      </c>
      <c r="F115" s="456" t="s">
        <v>3781</v>
      </c>
      <c r="G115" s="424">
        <v>14</v>
      </c>
      <c r="H115" s="424"/>
      <c r="I115" s="456" t="s">
        <v>3782</v>
      </c>
      <c r="J115" s="377" t="s">
        <v>601</v>
      </c>
      <c r="K115" s="377"/>
      <c r="L115" s="377"/>
      <c r="M115" s="377"/>
      <c r="N115" s="377"/>
      <c r="O115" s="377"/>
      <c r="P115" s="377"/>
      <c r="Q115" s="391"/>
      <c r="R115" s="344"/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36"/>
      <c r="B116" s="491"/>
      <c r="C116" s="491"/>
      <c r="D116" s="492"/>
      <c r="E116" s="493"/>
      <c r="F116" s="493"/>
      <c r="G116" s="494"/>
      <c r="H116" s="494"/>
      <c r="I116" s="493"/>
      <c r="J116" s="477"/>
      <c r="K116" s="477"/>
      <c r="L116" s="477"/>
      <c r="M116" s="477"/>
      <c r="N116" s="477"/>
      <c r="O116" s="477"/>
      <c r="P116" s="477"/>
      <c r="Q116" s="391"/>
      <c r="R116" s="344"/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36"/>
      <c r="B117" s="491"/>
      <c r="C117" s="491"/>
      <c r="D117" s="492"/>
      <c r="E117" s="493"/>
      <c r="F117" s="493"/>
      <c r="G117" s="494"/>
      <c r="H117" s="494"/>
      <c r="I117" s="493"/>
      <c r="J117" s="477"/>
      <c r="K117" s="477"/>
      <c r="L117" s="477"/>
      <c r="M117" s="477"/>
      <c r="N117" s="477"/>
      <c r="O117" s="477"/>
      <c r="P117" s="477"/>
      <c r="Q117" s="391"/>
      <c r="R117" s="344"/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36"/>
      <c r="B118" s="491"/>
      <c r="C118" s="491"/>
      <c r="D118" s="492"/>
      <c r="E118" s="493"/>
      <c r="F118" s="493"/>
      <c r="G118" s="494"/>
      <c r="H118" s="494"/>
      <c r="I118" s="493"/>
      <c r="J118" s="477"/>
      <c r="K118" s="477"/>
      <c r="L118" s="477"/>
      <c r="M118" s="477"/>
      <c r="N118" s="477"/>
      <c r="O118" s="477"/>
      <c r="P118" s="477"/>
      <c r="Q118" s="391"/>
      <c r="R118" s="344"/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36"/>
      <c r="B119" s="491"/>
      <c r="C119" s="491"/>
      <c r="D119" s="492"/>
      <c r="E119" s="493"/>
      <c r="F119" s="493"/>
      <c r="G119" s="494"/>
      <c r="H119" s="494"/>
      <c r="I119" s="493"/>
      <c r="J119" s="477"/>
      <c r="K119" s="477"/>
      <c r="L119" s="477"/>
      <c r="M119" s="477"/>
      <c r="N119" s="477"/>
      <c r="O119" s="477"/>
      <c r="P119" s="477"/>
      <c r="Q119" s="391"/>
      <c r="R119" s="344"/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36"/>
      <c r="B120" s="491"/>
      <c r="C120" s="491"/>
      <c r="D120" s="492"/>
      <c r="E120" s="493"/>
      <c r="F120" s="493"/>
      <c r="G120" s="494"/>
      <c r="H120" s="494"/>
      <c r="I120" s="493"/>
      <c r="J120" s="477"/>
      <c r="K120" s="477"/>
      <c r="L120" s="477"/>
      <c r="M120" s="477"/>
      <c r="N120" s="477"/>
      <c r="O120" s="477"/>
      <c r="P120" s="477"/>
      <c r="Q120" s="391"/>
      <c r="R120" s="344"/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36"/>
      <c r="B121" s="491"/>
      <c r="C121" s="491"/>
      <c r="D121" s="492"/>
      <c r="E121" s="493"/>
      <c r="F121" s="493"/>
      <c r="G121" s="494"/>
      <c r="H121" s="494"/>
      <c r="I121" s="493"/>
      <c r="J121" s="477"/>
      <c r="K121" s="477"/>
      <c r="L121" s="477"/>
      <c r="M121" s="477"/>
      <c r="N121" s="477"/>
      <c r="O121" s="477"/>
      <c r="P121" s="477"/>
      <c r="Q121" s="391"/>
      <c r="R121" s="344"/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36"/>
      <c r="B122" s="491"/>
      <c r="C122" s="491"/>
      <c r="D122" s="492"/>
      <c r="E122" s="493"/>
      <c r="F122" s="493"/>
      <c r="G122" s="494"/>
      <c r="H122" s="494"/>
      <c r="I122" s="493"/>
      <c r="J122" s="477"/>
      <c r="K122" s="477"/>
      <c r="L122" s="477"/>
      <c r="M122" s="477"/>
      <c r="N122" s="477"/>
      <c r="O122" s="477"/>
      <c r="P122" s="477"/>
      <c r="Q122" s="391"/>
      <c r="R122" s="344"/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36"/>
      <c r="B123" s="491"/>
      <c r="C123" s="491"/>
      <c r="D123" s="492"/>
      <c r="E123" s="493"/>
      <c r="F123" s="493"/>
      <c r="G123" s="494"/>
      <c r="H123" s="494"/>
      <c r="I123" s="493"/>
      <c r="J123" s="477"/>
      <c r="K123" s="477"/>
      <c r="L123" s="477"/>
      <c r="M123" s="477"/>
      <c r="N123" s="477"/>
      <c r="O123" s="477"/>
      <c r="P123" s="477"/>
      <c r="Q123" s="391"/>
      <c r="R123" s="344"/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36"/>
      <c r="B124" s="491"/>
      <c r="C124" s="491"/>
      <c r="D124" s="492"/>
      <c r="E124" s="493"/>
      <c r="F124" s="493"/>
      <c r="G124" s="494"/>
      <c r="H124" s="494"/>
      <c r="I124" s="493"/>
      <c r="J124" s="477"/>
      <c r="K124" s="477"/>
      <c r="L124" s="477"/>
      <c r="M124" s="477"/>
      <c r="N124" s="477"/>
      <c r="O124" s="477"/>
      <c r="P124" s="477"/>
      <c r="Q124" s="391"/>
      <c r="R124" s="344"/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36"/>
      <c r="B125" s="491"/>
      <c r="C125" s="491"/>
      <c r="D125" s="492"/>
      <c r="E125" s="493"/>
      <c r="F125" s="493"/>
      <c r="G125" s="494"/>
      <c r="H125" s="494"/>
      <c r="I125" s="493"/>
      <c r="J125" s="477"/>
      <c r="K125" s="477"/>
      <c r="L125" s="477"/>
      <c r="M125" s="477"/>
      <c r="N125" s="477"/>
      <c r="O125" s="477"/>
      <c r="P125" s="477"/>
      <c r="Q125" s="391"/>
      <c r="R125" s="344"/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36"/>
      <c r="B126" s="491"/>
      <c r="C126" s="491"/>
      <c r="D126" s="492"/>
      <c r="E126" s="493"/>
      <c r="F126" s="493"/>
      <c r="G126" s="494"/>
      <c r="H126" s="494"/>
      <c r="I126" s="493"/>
      <c r="J126" s="477"/>
      <c r="K126" s="477"/>
      <c r="L126" s="477"/>
      <c r="M126" s="477"/>
      <c r="N126" s="477"/>
      <c r="O126" s="477"/>
      <c r="P126" s="477"/>
      <c r="Q126" s="391"/>
      <c r="R126" s="344"/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36"/>
      <c r="B127" s="491"/>
      <c r="C127" s="491"/>
      <c r="D127" s="492"/>
      <c r="E127" s="493"/>
      <c r="F127" s="493"/>
      <c r="G127" s="494"/>
      <c r="H127" s="494"/>
      <c r="I127" s="493"/>
      <c r="J127" s="477"/>
      <c r="K127" s="477"/>
      <c r="L127" s="477"/>
      <c r="M127" s="477"/>
      <c r="N127" s="477"/>
      <c r="O127" s="495"/>
      <c r="P127" s="477"/>
      <c r="Q127" s="391"/>
      <c r="R127" s="344"/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378"/>
      <c r="B128" s="379"/>
      <c r="C128" s="379"/>
      <c r="D128" s="380"/>
      <c r="E128" s="378"/>
      <c r="F128" s="405"/>
      <c r="G128" s="378"/>
      <c r="H128" s="378"/>
      <c r="I128" s="378"/>
      <c r="J128" s="379"/>
      <c r="K128" s="406"/>
      <c r="L128" s="378"/>
      <c r="M128" s="378"/>
      <c r="N128" s="378"/>
      <c r="O128" s="407"/>
      <c r="P128" s="391"/>
      <c r="Q128" s="391"/>
      <c r="R128" s="344"/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29" ht="15">
      <c r="A129" s="100" t="s">
        <v>618</v>
      </c>
      <c r="B129" s="101"/>
      <c r="C129" s="101"/>
      <c r="D129" s="102"/>
      <c r="E129" s="34"/>
      <c r="F129" s="32"/>
      <c r="G129" s="32"/>
      <c r="H129" s="73"/>
      <c r="I129" s="120"/>
      <c r="J129" s="121"/>
      <c r="K129" s="17"/>
      <c r="L129" s="17"/>
      <c r="M129" s="17"/>
      <c r="N129" s="11"/>
      <c r="O129" s="53"/>
      <c r="Q129" s="9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9" ht="38.25">
      <c r="A130" s="20" t="s">
        <v>16</v>
      </c>
      <c r="B130" s="21" t="s">
        <v>575</v>
      </c>
      <c r="C130" s="21"/>
      <c r="D130" s="22" t="s">
        <v>588</v>
      </c>
      <c r="E130" s="21" t="s">
        <v>589</v>
      </c>
      <c r="F130" s="21" t="s">
        <v>590</v>
      </c>
      <c r="G130" s="21" t="s">
        <v>591</v>
      </c>
      <c r="H130" s="21" t="s">
        <v>592</v>
      </c>
      <c r="I130" s="21" t="s">
        <v>593</v>
      </c>
      <c r="J130" s="20" t="s">
        <v>594</v>
      </c>
      <c r="K130" s="62" t="s">
        <v>610</v>
      </c>
      <c r="L130" s="465" t="s">
        <v>3630</v>
      </c>
      <c r="M130" s="63" t="s">
        <v>3629</v>
      </c>
      <c r="N130" s="21" t="s">
        <v>597</v>
      </c>
      <c r="O130" s="78" t="s">
        <v>598</v>
      </c>
      <c r="P130" s="98"/>
      <c r="Q130" s="11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9" s="404" customFormat="1" ht="14.25">
      <c r="A131" s="479"/>
      <c r="B131" s="454"/>
      <c r="C131" s="454"/>
      <c r="D131" s="455"/>
      <c r="E131" s="456"/>
      <c r="F131" s="456"/>
      <c r="G131" s="424"/>
      <c r="H131" s="424"/>
      <c r="I131" s="456"/>
      <c r="J131" s="511"/>
      <c r="K131" s="511"/>
      <c r="L131" s="512"/>
      <c r="M131" s="496"/>
      <c r="N131" s="417"/>
      <c r="O131" s="504"/>
      <c r="P131" s="99"/>
      <c r="Q131" s="513"/>
      <c r="R131" s="31"/>
      <c r="S131" s="505"/>
      <c r="T131" s="505"/>
      <c r="U131" s="505"/>
      <c r="V131" s="505"/>
      <c r="W131" s="505"/>
      <c r="X131" s="505"/>
      <c r="Y131" s="505"/>
      <c r="Z131" s="505"/>
    </row>
    <row r="132" spans="1:29" s="8" customFormat="1">
      <c r="A132" s="392"/>
      <c r="B132" s="393"/>
      <c r="C132" s="394"/>
      <c r="D132" s="395"/>
      <c r="E132" s="396"/>
      <c r="F132" s="396"/>
      <c r="G132" s="397"/>
      <c r="H132" s="397"/>
      <c r="I132" s="396"/>
      <c r="J132" s="398"/>
      <c r="K132" s="399"/>
      <c r="L132" s="400"/>
      <c r="M132" s="401"/>
      <c r="N132" s="402"/>
      <c r="O132" s="403"/>
      <c r="P132" s="124"/>
      <c r="Q132"/>
      <c r="R132" s="95"/>
      <c r="T132" s="57"/>
      <c r="U132" s="57"/>
      <c r="V132" s="57"/>
      <c r="W132" s="57"/>
      <c r="X132" s="57"/>
      <c r="Y132" s="57"/>
      <c r="Z132" s="57"/>
    </row>
    <row r="133" spans="1:29">
      <c r="A133" s="23" t="s">
        <v>603</v>
      </c>
      <c r="B133" s="23"/>
      <c r="C133" s="23"/>
      <c r="D133" s="23"/>
      <c r="E133" s="5"/>
      <c r="F133" s="30" t="s">
        <v>605</v>
      </c>
      <c r="G133" s="82"/>
      <c r="H133" s="82"/>
      <c r="I133" s="38"/>
      <c r="J133" s="85"/>
      <c r="K133" s="83"/>
      <c r="L133" s="84"/>
      <c r="M133" s="85"/>
      <c r="N133" s="86"/>
      <c r="O133" s="125"/>
      <c r="P133" s="11"/>
      <c r="Q133" s="16"/>
      <c r="R133" s="97"/>
      <c r="S133" s="16"/>
      <c r="T133" s="16"/>
      <c r="U133" s="16"/>
      <c r="V133" s="16"/>
      <c r="W133" s="16"/>
      <c r="X133" s="16"/>
      <c r="Y133" s="16"/>
    </row>
    <row r="134" spans="1:29">
      <c r="A134" s="29" t="s">
        <v>604</v>
      </c>
      <c r="B134" s="23"/>
      <c r="C134" s="23"/>
      <c r="D134" s="23"/>
      <c r="E134" s="32"/>
      <c r="F134" s="30" t="s">
        <v>607</v>
      </c>
      <c r="G134" s="12"/>
      <c r="H134" s="12"/>
      <c r="I134" s="12"/>
      <c r="J134" s="53"/>
      <c r="K134" s="12"/>
      <c r="L134" s="12"/>
      <c r="M134" s="12"/>
      <c r="N134" s="11"/>
      <c r="O134" s="53"/>
      <c r="Q134" s="7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9">
      <c r="A135" s="29"/>
      <c r="B135" s="23"/>
      <c r="C135" s="23"/>
      <c r="D135" s="23"/>
      <c r="E135" s="32"/>
      <c r="F135" s="30"/>
      <c r="G135" s="12"/>
      <c r="H135" s="12"/>
      <c r="I135" s="12"/>
      <c r="J135" s="53"/>
      <c r="K135" s="12"/>
      <c r="L135" s="12"/>
      <c r="M135" s="12"/>
      <c r="N135" s="11"/>
      <c r="O135" s="53"/>
      <c r="Q135" s="7"/>
      <c r="R135" s="82"/>
      <c r="S135" s="16"/>
      <c r="T135" s="16"/>
      <c r="U135" s="16"/>
      <c r="V135" s="16"/>
      <c r="W135" s="16"/>
      <c r="X135" s="16"/>
      <c r="Y135" s="16"/>
      <c r="Z135" s="16"/>
    </row>
    <row r="136" spans="1:29" ht="15">
      <c r="A136" s="11"/>
      <c r="B136" s="33" t="s">
        <v>3641</v>
      </c>
      <c r="C136" s="33"/>
      <c r="D136" s="33"/>
      <c r="E136" s="33"/>
      <c r="F136" s="34"/>
      <c r="G136" s="32"/>
      <c r="H136" s="32"/>
      <c r="I136" s="73"/>
      <c r="J136" s="74"/>
      <c r="K136" s="75"/>
      <c r="L136" s="464"/>
      <c r="M136" s="12"/>
      <c r="N136" s="11"/>
      <c r="O136" s="53"/>
      <c r="Q136" s="7"/>
      <c r="R136" s="82"/>
      <c r="S136" s="16"/>
      <c r="T136" s="16"/>
      <c r="U136" s="16"/>
      <c r="V136" s="16"/>
      <c r="W136" s="16"/>
      <c r="X136" s="16"/>
      <c r="Y136" s="16"/>
      <c r="Z136" s="16"/>
    </row>
    <row r="137" spans="1:29" ht="38.25">
      <c r="A137" s="20" t="s">
        <v>16</v>
      </c>
      <c r="B137" s="21" t="s">
        <v>575</v>
      </c>
      <c r="C137" s="21"/>
      <c r="D137" s="22" t="s">
        <v>588</v>
      </c>
      <c r="E137" s="21" t="s">
        <v>589</v>
      </c>
      <c r="F137" s="21" t="s">
        <v>590</v>
      </c>
      <c r="G137" s="21" t="s">
        <v>609</v>
      </c>
      <c r="H137" s="21" t="s">
        <v>592</v>
      </c>
      <c r="I137" s="21" t="s">
        <v>593</v>
      </c>
      <c r="J137" s="76" t="s">
        <v>594</v>
      </c>
      <c r="K137" s="62" t="s">
        <v>610</v>
      </c>
      <c r="L137" s="77" t="s">
        <v>611</v>
      </c>
      <c r="M137" s="21" t="s">
        <v>612</v>
      </c>
      <c r="N137" s="465" t="s">
        <v>3630</v>
      </c>
      <c r="O137" s="63" t="s">
        <v>3629</v>
      </c>
      <c r="P137" s="21" t="s">
        <v>597</v>
      </c>
      <c r="Q137" s="78" t="s">
        <v>598</v>
      </c>
      <c r="R137" s="82"/>
      <c r="S137" s="16"/>
      <c r="T137" s="16"/>
      <c r="U137" s="16"/>
      <c r="V137" s="16"/>
      <c r="W137" s="16"/>
      <c r="X137" s="16"/>
      <c r="Y137" s="16"/>
      <c r="Z137" s="16"/>
    </row>
    <row r="138" spans="1:29" ht="14.25">
      <c r="A138" s="466">
        <v>1</v>
      </c>
      <c r="B138" s="444">
        <v>44105</v>
      </c>
      <c r="C138" s="467"/>
      <c r="D138" s="480" t="s">
        <v>93</v>
      </c>
      <c r="E138" s="468" t="s">
        <v>3627</v>
      </c>
      <c r="F138" s="507">
        <v>158</v>
      </c>
      <c r="G138" s="471">
        <v>163</v>
      </c>
      <c r="H138" s="468">
        <v>155.5</v>
      </c>
      <c r="I138" s="469">
        <v>148</v>
      </c>
      <c r="J138" s="443" t="s">
        <v>3644</v>
      </c>
      <c r="K138" s="443">
        <f>F138-H138</f>
        <v>2.5</v>
      </c>
      <c r="L138" s="457"/>
      <c r="M138" s="472"/>
      <c r="N138" s="457">
        <f t="shared" ref="N138:N139" si="99">(H138*-0.07)/100</f>
        <v>-0.10885000000000002</v>
      </c>
      <c r="O138" s="446">
        <f t="shared" ref="O138:O139" si="100">(K138+N138)/F138</f>
        <v>1.5133860759493672E-2</v>
      </c>
      <c r="P138" s="447" t="s">
        <v>599</v>
      </c>
      <c r="Q138" s="449">
        <v>44105</v>
      </c>
      <c r="R138" s="506" t="s">
        <v>3186</v>
      </c>
      <c r="S138" s="495"/>
      <c r="T138" s="16"/>
      <c r="U138" s="505"/>
      <c r="V138" s="505"/>
      <c r="W138" s="505"/>
      <c r="X138" s="505"/>
      <c r="Y138" s="505"/>
      <c r="Z138" s="505"/>
      <c r="AA138" s="404"/>
      <c r="AB138" s="404"/>
      <c r="AC138" s="404"/>
    </row>
    <row r="139" spans="1:29" ht="14.25">
      <c r="A139" s="466">
        <v>2</v>
      </c>
      <c r="B139" s="444">
        <v>44105</v>
      </c>
      <c r="C139" s="467"/>
      <c r="D139" s="480" t="s">
        <v>122</v>
      </c>
      <c r="E139" s="468" t="s">
        <v>600</v>
      </c>
      <c r="F139" s="507">
        <v>394</v>
      </c>
      <c r="G139" s="471">
        <v>385</v>
      </c>
      <c r="H139" s="468">
        <v>398.5</v>
      </c>
      <c r="I139" s="469" t="s">
        <v>3660</v>
      </c>
      <c r="J139" s="443" t="s">
        <v>3668</v>
      </c>
      <c r="K139" s="443">
        <f>H139-F139</f>
        <v>4.5</v>
      </c>
      <c r="L139" s="457"/>
      <c r="M139" s="472"/>
      <c r="N139" s="457">
        <f t="shared" si="99"/>
        <v>-0.27895000000000003</v>
      </c>
      <c r="O139" s="446">
        <f t="shared" si="100"/>
        <v>1.0713324873096447E-2</v>
      </c>
      <c r="P139" s="447" t="s">
        <v>599</v>
      </c>
      <c r="Q139" s="449">
        <v>44105</v>
      </c>
      <c r="R139" s="506" t="s">
        <v>3186</v>
      </c>
      <c r="S139" s="495"/>
      <c r="T139" s="16"/>
      <c r="U139" s="505"/>
      <c r="V139" s="505"/>
      <c r="W139" s="505"/>
      <c r="X139" s="505"/>
      <c r="Y139" s="505"/>
      <c r="Z139" s="505"/>
      <c r="AA139" s="404"/>
      <c r="AB139" s="404"/>
      <c r="AC139" s="404"/>
    </row>
    <row r="140" spans="1:29" s="404" customFormat="1" ht="14.25">
      <c r="A140" s="482">
        <v>3</v>
      </c>
      <c r="B140" s="438">
        <v>44109</v>
      </c>
      <c r="C140" s="441"/>
      <c r="D140" s="483" t="s">
        <v>93</v>
      </c>
      <c r="E140" s="442" t="s">
        <v>3627</v>
      </c>
      <c r="F140" s="515">
        <v>158</v>
      </c>
      <c r="G140" s="484">
        <v>163</v>
      </c>
      <c r="H140" s="442">
        <v>159.75</v>
      </c>
      <c r="I140" s="485">
        <v>148</v>
      </c>
      <c r="J140" s="478" t="s">
        <v>3674</v>
      </c>
      <c r="K140" s="478">
        <f>F140-H140</f>
        <v>-1.75</v>
      </c>
      <c r="L140" s="459"/>
      <c r="M140" s="516"/>
      <c r="N140" s="459">
        <f t="shared" ref="N140" si="101">(H140*-0.07)/100</f>
        <v>-0.11182500000000001</v>
      </c>
      <c r="O140" s="425">
        <f t="shared" ref="O140" si="102">(K140+N140)/F140</f>
        <v>-1.178370253164557E-2</v>
      </c>
      <c r="P140" s="439" t="s">
        <v>663</v>
      </c>
      <c r="Q140" s="517">
        <v>44109</v>
      </c>
      <c r="R140" s="503" t="s">
        <v>3186</v>
      </c>
      <c r="S140" s="505"/>
      <c r="T140" s="505"/>
      <c r="U140" s="505"/>
      <c r="V140" s="505"/>
      <c r="W140" s="505"/>
      <c r="X140" s="505"/>
      <c r="Y140" s="505"/>
      <c r="Z140" s="505"/>
    </row>
    <row r="141" spans="1:29" s="404" customFormat="1" ht="14.25">
      <c r="A141" s="383"/>
      <c r="B141" s="408"/>
      <c r="C141" s="415"/>
      <c r="D141" s="448"/>
      <c r="E141" s="416"/>
      <c r="F141" s="511"/>
      <c r="G141" s="456"/>
      <c r="H141" s="416"/>
      <c r="I141" s="411"/>
      <c r="J141" s="511"/>
      <c r="K141" s="511"/>
      <c r="L141" s="512"/>
      <c r="M141" s="510"/>
      <c r="N141" s="512"/>
      <c r="O141" s="496"/>
      <c r="P141" s="417"/>
      <c r="Q141" s="474"/>
      <c r="R141" s="503"/>
      <c r="S141" s="505"/>
      <c r="T141" s="505"/>
      <c r="U141" s="505"/>
      <c r="V141" s="505"/>
      <c r="W141" s="505"/>
      <c r="X141" s="505"/>
      <c r="Y141" s="505"/>
      <c r="Z141" s="505"/>
    </row>
    <row r="142" spans="1:29" s="404" customFormat="1" ht="14.25">
      <c r="A142" s="383"/>
      <c r="B142" s="408"/>
      <c r="C142" s="415"/>
      <c r="D142" s="448"/>
      <c r="E142" s="416"/>
      <c r="F142" s="511"/>
      <c r="G142" s="456"/>
      <c r="H142" s="416"/>
      <c r="I142" s="411"/>
      <c r="J142" s="511"/>
      <c r="K142" s="511"/>
      <c r="L142" s="512"/>
      <c r="M142" s="510"/>
      <c r="N142" s="512"/>
      <c r="O142" s="496"/>
      <c r="P142" s="417"/>
      <c r="Q142" s="474"/>
      <c r="R142" s="503"/>
      <c r="S142" s="505"/>
      <c r="T142" s="505"/>
      <c r="U142" s="505"/>
      <c r="V142" s="505"/>
      <c r="W142" s="505"/>
      <c r="X142" s="505"/>
      <c r="Y142" s="505"/>
      <c r="Z142" s="505"/>
    </row>
    <row r="143" spans="1:29" s="404" customFormat="1" ht="14.25">
      <c r="A143" s="383"/>
      <c r="B143" s="408"/>
      <c r="C143" s="415"/>
      <c r="D143" s="448"/>
      <c r="E143" s="416"/>
      <c r="F143" s="498"/>
      <c r="G143" s="424"/>
      <c r="H143" s="416"/>
      <c r="I143" s="411"/>
      <c r="J143" s="511"/>
      <c r="K143" s="500"/>
      <c r="L143" s="512"/>
      <c r="M143" s="510"/>
      <c r="N143" s="512"/>
      <c r="O143" s="496"/>
      <c r="P143" s="502"/>
      <c r="Q143" s="474"/>
      <c r="R143" s="503"/>
      <c r="S143" s="505"/>
      <c r="T143" s="505"/>
      <c r="U143" s="505"/>
      <c r="V143" s="505"/>
      <c r="W143" s="505"/>
      <c r="X143" s="505"/>
      <c r="Y143" s="505"/>
      <c r="Z143" s="505"/>
    </row>
    <row r="144" spans="1:29" s="404" customFormat="1" ht="14.25">
      <c r="A144" s="383"/>
      <c r="B144" s="408"/>
      <c r="C144" s="415"/>
      <c r="D144" s="448"/>
      <c r="E144" s="416"/>
      <c r="F144" s="498"/>
      <c r="G144" s="424"/>
      <c r="H144" s="416"/>
      <c r="I144" s="411"/>
      <c r="J144" s="500"/>
      <c r="K144" s="500"/>
      <c r="L144" s="500"/>
      <c r="M144" s="500"/>
      <c r="N144" s="501"/>
      <c r="O144" s="514"/>
      <c r="P144" s="502"/>
      <c r="Q144" s="474"/>
      <c r="R144" s="503"/>
      <c r="S144" s="505"/>
      <c r="T144" s="505"/>
      <c r="U144" s="505"/>
      <c r="V144" s="505"/>
      <c r="W144" s="505"/>
      <c r="X144" s="505"/>
      <c r="Y144" s="505"/>
      <c r="Z144" s="505"/>
    </row>
    <row r="145" spans="1:26" s="404" customFormat="1" ht="14.25">
      <c r="A145" s="383"/>
      <c r="B145" s="408"/>
      <c r="C145" s="415"/>
      <c r="D145" s="448"/>
      <c r="E145" s="416"/>
      <c r="F145" s="511"/>
      <c r="G145" s="456"/>
      <c r="H145" s="416"/>
      <c r="I145" s="411"/>
      <c r="J145" s="511"/>
      <c r="K145" s="511"/>
      <c r="L145" s="512"/>
      <c r="M145" s="510"/>
      <c r="N145" s="512"/>
      <c r="O145" s="496"/>
      <c r="P145" s="417"/>
      <c r="Q145" s="474"/>
      <c r="R145" s="506"/>
      <c r="S145" s="495"/>
      <c r="T145" s="505"/>
      <c r="U145" s="505"/>
      <c r="V145" s="505"/>
      <c r="W145" s="505"/>
      <c r="X145" s="505"/>
      <c r="Y145" s="505"/>
      <c r="Z145" s="505"/>
    </row>
    <row r="146" spans="1:26" s="404" customFormat="1" ht="14.25">
      <c r="A146" s="383"/>
      <c r="B146" s="408"/>
      <c r="C146" s="415"/>
      <c r="D146" s="448"/>
      <c r="E146" s="416"/>
      <c r="F146" s="498"/>
      <c r="G146" s="424"/>
      <c r="H146" s="416"/>
      <c r="I146" s="411"/>
      <c r="J146" s="500"/>
      <c r="K146" s="500"/>
      <c r="L146" s="500"/>
      <c r="M146" s="500"/>
      <c r="N146" s="501"/>
      <c r="O146" s="514"/>
      <c r="P146" s="502"/>
      <c r="Q146" s="474"/>
      <c r="R146" s="506"/>
      <c r="S146" s="495"/>
      <c r="T146" s="505"/>
      <c r="U146" s="505"/>
      <c r="V146" s="505"/>
      <c r="W146" s="505"/>
      <c r="X146" s="505"/>
      <c r="Y146" s="505"/>
      <c r="Z146" s="505"/>
    </row>
    <row r="147" spans="1:26" s="404" customFormat="1" ht="14.25">
      <c r="A147" s="383"/>
      <c r="B147" s="408"/>
      <c r="C147" s="415"/>
      <c r="D147" s="448"/>
      <c r="E147" s="416"/>
      <c r="F147" s="498"/>
      <c r="G147" s="424"/>
      <c r="H147" s="416"/>
      <c r="I147" s="411"/>
      <c r="J147" s="500"/>
      <c r="K147" s="500"/>
      <c r="L147" s="500"/>
      <c r="M147" s="500"/>
      <c r="N147" s="501"/>
      <c r="O147" s="514"/>
      <c r="P147" s="502"/>
      <c r="Q147" s="474"/>
      <c r="R147" s="506"/>
      <c r="S147" s="495"/>
      <c r="T147" s="505"/>
      <c r="U147" s="505"/>
      <c r="V147" s="505"/>
      <c r="W147" s="505"/>
      <c r="X147" s="505"/>
      <c r="Y147" s="505"/>
      <c r="Z147" s="505"/>
    </row>
    <row r="148" spans="1:26" s="404" customFormat="1" ht="14.25">
      <c r="A148" s="383"/>
      <c r="B148" s="408"/>
      <c r="C148" s="415"/>
      <c r="D148" s="448"/>
      <c r="E148" s="416"/>
      <c r="F148" s="498"/>
      <c r="G148" s="424"/>
      <c r="H148" s="416"/>
      <c r="I148" s="411"/>
      <c r="J148" s="511"/>
      <c r="K148" s="500"/>
      <c r="L148" s="512"/>
      <c r="M148" s="510"/>
      <c r="N148" s="512"/>
      <c r="O148" s="496"/>
      <c r="P148" s="417"/>
      <c r="Q148" s="474"/>
      <c r="R148" s="506"/>
      <c r="S148" s="495"/>
      <c r="T148" s="505"/>
      <c r="U148" s="505"/>
      <c r="V148" s="505"/>
      <c r="W148" s="505"/>
      <c r="X148" s="505"/>
      <c r="Y148" s="505"/>
      <c r="Z148" s="505"/>
    </row>
    <row r="149" spans="1:26" s="404" customFormat="1" ht="14.25">
      <c r="A149" s="383"/>
      <c r="B149" s="408"/>
      <c r="C149" s="415"/>
      <c r="D149" s="448"/>
      <c r="E149" s="416"/>
      <c r="F149" s="511"/>
      <c r="G149" s="456"/>
      <c r="H149" s="416"/>
      <c r="I149" s="411"/>
      <c r="J149" s="511"/>
      <c r="K149" s="511"/>
      <c r="L149" s="512"/>
      <c r="M149" s="510"/>
      <c r="N149" s="512"/>
      <c r="O149" s="496"/>
      <c r="P149" s="417"/>
      <c r="Q149" s="474"/>
      <c r="R149" s="506"/>
      <c r="S149" s="495"/>
      <c r="T149" s="505"/>
      <c r="U149" s="505"/>
      <c r="V149" s="505"/>
      <c r="W149" s="505"/>
      <c r="X149" s="505"/>
      <c r="Y149" s="505"/>
      <c r="Z149" s="505"/>
    </row>
    <row r="150" spans="1:26" s="404" customFormat="1" ht="14.25">
      <c r="A150" s="383"/>
      <c r="B150" s="408"/>
      <c r="C150" s="415"/>
      <c r="D150" s="448"/>
      <c r="E150" s="416"/>
      <c r="F150" s="498"/>
      <c r="G150" s="424"/>
      <c r="H150" s="416"/>
      <c r="I150" s="411"/>
      <c r="J150" s="500"/>
      <c r="K150" s="500"/>
      <c r="L150" s="500"/>
      <c r="M150" s="500"/>
      <c r="N150" s="501"/>
      <c r="O150" s="514"/>
      <c r="P150" s="502"/>
      <c r="Q150" s="474"/>
      <c r="R150" s="506"/>
      <c r="S150" s="495"/>
      <c r="T150" s="505"/>
      <c r="U150" s="505"/>
      <c r="V150" s="505"/>
      <c r="W150" s="505"/>
      <c r="X150" s="505"/>
      <c r="Y150" s="505"/>
      <c r="Z150" s="505"/>
    </row>
    <row r="151" spans="1:26" s="404" customFormat="1" ht="14.25">
      <c r="A151" s="383"/>
      <c r="B151" s="408"/>
      <c r="C151" s="415"/>
      <c r="D151" s="448"/>
      <c r="E151" s="416"/>
      <c r="F151" s="498"/>
      <c r="G151" s="424"/>
      <c r="H151" s="416"/>
      <c r="I151" s="411"/>
      <c r="J151" s="500"/>
      <c r="K151" s="500"/>
      <c r="L151" s="500"/>
      <c r="M151" s="500"/>
      <c r="N151" s="501"/>
      <c r="O151" s="514"/>
      <c r="P151" s="502"/>
      <c r="Q151" s="474"/>
      <c r="R151" s="506"/>
      <c r="S151" s="495"/>
      <c r="T151" s="505"/>
      <c r="U151" s="505"/>
      <c r="V151" s="505"/>
      <c r="W151" s="505"/>
      <c r="X151" s="505"/>
      <c r="Y151" s="505"/>
      <c r="Z151" s="505"/>
    </row>
    <row r="152" spans="1:26" s="404" customFormat="1" ht="14.25">
      <c r="A152" s="383"/>
      <c r="B152" s="408"/>
      <c r="C152" s="415"/>
      <c r="D152" s="448"/>
      <c r="E152" s="416"/>
      <c r="F152" s="498"/>
      <c r="G152" s="424"/>
      <c r="H152" s="416"/>
      <c r="I152" s="411"/>
      <c r="J152" s="500"/>
      <c r="K152" s="500"/>
      <c r="L152" s="500"/>
      <c r="M152" s="500"/>
      <c r="N152" s="501"/>
      <c r="O152" s="514"/>
      <c r="P152" s="502"/>
      <c r="Q152" s="474"/>
      <c r="R152" s="506"/>
      <c r="S152" s="495"/>
      <c r="T152" s="505"/>
      <c r="U152" s="505"/>
      <c r="V152" s="505"/>
      <c r="W152" s="505"/>
      <c r="X152" s="505"/>
      <c r="Y152" s="505"/>
      <c r="Z152" s="505"/>
    </row>
    <row r="153" spans="1:26" s="404" customFormat="1" ht="14.25">
      <c r="A153" s="383"/>
      <c r="B153" s="408"/>
      <c r="C153" s="415"/>
      <c r="D153" s="448"/>
      <c r="E153" s="416"/>
      <c r="F153" s="498"/>
      <c r="G153" s="424"/>
      <c r="H153" s="416"/>
      <c r="I153" s="411"/>
      <c r="J153" s="511"/>
      <c r="K153" s="511"/>
      <c r="L153" s="512"/>
      <c r="M153" s="510"/>
      <c r="N153" s="512"/>
      <c r="O153" s="496"/>
      <c r="P153" s="417"/>
      <c r="Q153" s="474"/>
      <c r="R153" s="506"/>
      <c r="S153" s="495"/>
      <c r="T153" s="505"/>
      <c r="U153" s="505"/>
      <c r="V153" s="505"/>
      <c r="W153" s="505"/>
      <c r="X153" s="505"/>
      <c r="Y153" s="505"/>
      <c r="Z153" s="505"/>
    </row>
    <row r="154" spans="1:26" s="404" customFormat="1" ht="14.25">
      <c r="A154" s="383"/>
      <c r="B154" s="408"/>
      <c r="C154" s="415"/>
      <c r="D154" s="448"/>
      <c r="E154" s="416"/>
      <c r="F154" s="498"/>
      <c r="G154" s="424"/>
      <c r="H154" s="416"/>
      <c r="I154" s="411"/>
      <c r="J154" s="511"/>
      <c r="K154" s="511"/>
      <c r="L154" s="512"/>
      <c r="M154" s="510"/>
      <c r="N154" s="512"/>
      <c r="O154" s="496"/>
      <c r="P154" s="417"/>
      <c r="Q154" s="474"/>
      <c r="R154" s="506"/>
      <c r="S154" s="495"/>
      <c r="T154" s="505"/>
      <c r="U154" s="505"/>
      <c r="V154" s="505"/>
      <c r="W154" s="505"/>
      <c r="X154" s="505"/>
      <c r="Y154" s="505"/>
      <c r="Z154" s="505"/>
    </row>
    <row r="155" spans="1:26" s="404" customFormat="1" ht="14.25">
      <c r="A155" s="383"/>
      <c r="B155" s="408"/>
      <c r="C155" s="415"/>
      <c r="D155" s="448"/>
      <c r="E155" s="416"/>
      <c r="F155" s="498"/>
      <c r="G155" s="424"/>
      <c r="H155" s="416"/>
      <c r="I155" s="411"/>
      <c r="J155" s="500"/>
      <c r="K155" s="500"/>
      <c r="L155" s="500"/>
      <c r="M155" s="500"/>
      <c r="N155" s="501"/>
      <c r="O155" s="514"/>
      <c r="P155" s="502"/>
      <c r="Q155" s="474"/>
      <c r="R155" s="506"/>
      <c r="S155" s="495"/>
      <c r="T155" s="505"/>
      <c r="U155" s="505"/>
      <c r="V155" s="505"/>
      <c r="W155" s="505"/>
      <c r="X155" s="505"/>
      <c r="Y155" s="505"/>
      <c r="Z155" s="505"/>
    </row>
    <row r="156" spans="1:26" s="404" customFormat="1" ht="14.25">
      <c r="A156" s="383"/>
      <c r="B156" s="408"/>
      <c r="C156" s="415"/>
      <c r="D156" s="448"/>
      <c r="E156" s="416"/>
      <c r="F156" s="498"/>
      <c r="G156" s="424"/>
      <c r="H156" s="416"/>
      <c r="I156" s="411"/>
      <c r="J156" s="500"/>
      <c r="K156" s="500"/>
      <c r="L156" s="500"/>
      <c r="M156" s="500"/>
      <c r="N156" s="501"/>
      <c r="O156" s="514"/>
      <c r="P156" s="502"/>
      <c r="Q156" s="474"/>
      <c r="R156" s="506"/>
      <c r="S156" s="495"/>
      <c r="T156" s="505"/>
      <c r="U156" s="505"/>
      <c r="V156" s="505"/>
      <c r="W156" s="505"/>
      <c r="X156" s="505"/>
      <c r="Y156" s="505"/>
      <c r="Z156" s="505"/>
    </row>
    <row r="157" spans="1:26" ht="14.25">
      <c r="A157" s="383"/>
      <c r="B157" s="408"/>
      <c r="C157" s="415"/>
      <c r="D157" s="448"/>
      <c r="E157" s="416"/>
      <c r="F157" s="498"/>
      <c r="G157" s="424"/>
      <c r="H157" s="416"/>
      <c r="I157" s="411"/>
      <c r="J157" s="377"/>
      <c r="K157" s="377"/>
      <c r="L157" s="377"/>
      <c r="M157" s="377"/>
      <c r="N157" s="499"/>
      <c r="O157" s="496"/>
      <c r="P157" s="418"/>
      <c r="Q157" s="504"/>
      <c r="R157" s="142"/>
      <c r="S157" s="16"/>
      <c r="T157" s="16"/>
      <c r="U157" s="16"/>
      <c r="V157" s="16"/>
      <c r="W157" s="16"/>
      <c r="X157" s="16"/>
      <c r="Y157" s="16"/>
      <c r="Z157" s="16"/>
    </row>
    <row r="158" spans="1:26" ht="14.25">
      <c r="A158" s="383"/>
      <c r="B158" s="408"/>
      <c r="C158" s="415"/>
      <c r="D158" s="448"/>
      <c r="E158" s="416"/>
      <c r="F158" s="498"/>
      <c r="G158" s="424"/>
      <c r="H158" s="416"/>
      <c r="I158" s="411"/>
      <c r="J158" s="377"/>
      <c r="K158" s="377"/>
      <c r="L158" s="377"/>
      <c r="M158" s="377"/>
      <c r="N158" s="499"/>
      <c r="O158" s="496"/>
      <c r="P158" s="418"/>
      <c r="Q158" s="504"/>
      <c r="R158" s="142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9"/>
      <c r="B159" s="23"/>
      <c r="C159" s="23"/>
      <c r="D159" s="23"/>
      <c r="E159" s="32"/>
      <c r="F159" s="30"/>
      <c r="G159" s="12"/>
      <c r="H159" s="12"/>
      <c r="I159" s="12"/>
      <c r="J159" s="53"/>
      <c r="K159" s="12"/>
      <c r="L159" s="12"/>
      <c r="M159" s="12"/>
      <c r="N159" s="11"/>
      <c r="O159" s="53"/>
      <c r="P159" s="7"/>
      <c r="Q159" s="11"/>
      <c r="R159" s="142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9"/>
      <c r="B160" s="23"/>
      <c r="C160" s="23"/>
      <c r="D160" s="23"/>
      <c r="E160" s="32"/>
      <c r="F160" s="30"/>
      <c r="G160" s="41"/>
      <c r="H160" s="42"/>
      <c r="I160" s="82"/>
      <c r="J160" s="17"/>
      <c r="K160" s="83"/>
      <c r="L160" s="84"/>
      <c r="M160" s="85"/>
      <c r="N160" s="86"/>
      <c r="O160" s="87"/>
      <c r="P160" s="11"/>
      <c r="Q160" s="16"/>
      <c r="R160" s="142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7"/>
      <c r="B161" s="45"/>
      <c r="C161" s="103"/>
      <c r="D161" s="6"/>
      <c r="E161" s="38"/>
      <c r="F161" s="82"/>
      <c r="G161" s="41"/>
      <c r="H161" s="42"/>
      <c r="I161" s="82"/>
      <c r="J161" s="17"/>
      <c r="K161" s="83"/>
      <c r="L161" s="84"/>
      <c r="M161" s="85"/>
      <c r="N161" s="86"/>
      <c r="O161" s="87"/>
      <c r="P161" s="11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 ht="15">
      <c r="A162" s="5"/>
      <c r="B162" s="104" t="s">
        <v>619</v>
      </c>
      <c r="C162" s="104"/>
      <c r="D162" s="104"/>
      <c r="E162" s="104"/>
      <c r="F162" s="17"/>
      <c r="G162" s="17"/>
      <c r="H162" s="105"/>
      <c r="I162" s="17"/>
      <c r="J162" s="74"/>
      <c r="K162" s="75"/>
      <c r="L162" s="17"/>
      <c r="M162" s="17"/>
      <c r="N162" s="16"/>
      <c r="O162" s="99"/>
      <c r="P162" s="11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575</v>
      </c>
      <c r="C163" s="21"/>
      <c r="D163" s="22" t="s">
        <v>588</v>
      </c>
      <c r="E163" s="21" t="s">
        <v>589</v>
      </c>
      <c r="F163" s="21" t="s">
        <v>590</v>
      </c>
      <c r="G163" s="21" t="s">
        <v>620</v>
      </c>
      <c r="H163" s="21" t="s">
        <v>621</v>
      </c>
      <c r="I163" s="21" t="s">
        <v>593</v>
      </c>
      <c r="J163" s="61" t="s">
        <v>594</v>
      </c>
      <c r="K163" s="21" t="s">
        <v>595</v>
      </c>
      <c r="L163" s="21" t="s">
        <v>596</v>
      </c>
      <c r="M163" s="21" t="s">
        <v>597</v>
      </c>
      <c r="N163" s="22" t="s">
        <v>598</v>
      </c>
      <c r="O163" s="99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</v>
      </c>
      <c r="B164" s="106">
        <v>41579</v>
      </c>
      <c r="C164" s="106"/>
      <c r="D164" s="107" t="s">
        <v>622</v>
      </c>
      <c r="E164" s="108" t="s">
        <v>623</v>
      </c>
      <c r="F164" s="109">
        <v>82</v>
      </c>
      <c r="G164" s="108" t="s">
        <v>624</v>
      </c>
      <c r="H164" s="108">
        <v>100</v>
      </c>
      <c r="I164" s="126">
        <v>100</v>
      </c>
      <c r="J164" s="127" t="s">
        <v>625</v>
      </c>
      <c r="K164" s="128">
        <f t="shared" ref="K164:K195" si="103">H164-F164</f>
        <v>18</v>
      </c>
      <c r="L164" s="129">
        <f t="shared" ref="L164:L195" si="104">K164/F164</f>
        <v>0.21951219512195122</v>
      </c>
      <c r="M164" s="130" t="s">
        <v>599</v>
      </c>
      <c r="N164" s="131">
        <v>42657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</v>
      </c>
      <c r="B165" s="106">
        <v>41794</v>
      </c>
      <c r="C165" s="106"/>
      <c r="D165" s="107" t="s">
        <v>626</v>
      </c>
      <c r="E165" s="108" t="s">
        <v>600</v>
      </c>
      <c r="F165" s="109">
        <v>257</v>
      </c>
      <c r="G165" s="108" t="s">
        <v>624</v>
      </c>
      <c r="H165" s="108">
        <v>300</v>
      </c>
      <c r="I165" s="126">
        <v>300</v>
      </c>
      <c r="J165" s="127" t="s">
        <v>625</v>
      </c>
      <c r="K165" s="128">
        <f t="shared" si="103"/>
        <v>43</v>
      </c>
      <c r="L165" s="129">
        <f t="shared" si="104"/>
        <v>0.16731517509727625</v>
      </c>
      <c r="M165" s="130" t="s">
        <v>599</v>
      </c>
      <c r="N165" s="131">
        <v>41822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</v>
      </c>
      <c r="B166" s="106">
        <v>41828</v>
      </c>
      <c r="C166" s="106"/>
      <c r="D166" s="107" t="s">
        <v>627</v>
      </c>
      <c r="E166" s="108" t="s">
        <v>600</v>
      </c>
      <c r="F166" s="109">
        <v>393</v>
      </c>
      <c r="G166" s="108" t="s">
        <v>624</v>
      </c>
      <c r="H166" s="108">
        <v>468</v>
      </c>
      <c r="I166" s="126">
        <v>468</v>
      </c>
      <c r="J166" s="127" t="s">
        <v>625</v>
      </c>
      <c r="K166" s="128">
        <f t="shared" si="103"/>
        <v>75</v>
      </c>
      <c r="L166" s="129">
        <f t="shared" si="104"/>
        <v>0.19083969465648856</v>
      </c>
      <c r="M166" s="130" t="s">
        <v>599</v>
      </c>
      <c r="N166" s="131">
        <v>41863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</v>
      </c>
      <c r="B167" s="106">
        <v>41857</v>
      </c>
      <c r="C167" s="106"/>
      <c r="D167" s="107" t="s">
        <v>628</v>
      </c>
      <c r="E167" s="108" t="s">
        <v>600</v>
      </c>
      <c r="F167" s="109">
        <v>205</v>
      </c>
      <c r="G167" s="108" t="s">
        <v>624</v>
      </c>
      <c r="H167" s="108">
        <v>275</v>
      </c>
      <c r="I167" s="126">
        <v>250</v>
      </c>
      <c r="J167" s="127" t="s">
        <v>625</v>
      </c>
      <c r="K167" s="128">
        <f t="shared" si="103"/>
        <v>70</v>
      </c>
      <c r="L167" s="129">
        <f t="shared" si="104"/>
        <v>0.34146341463414637</v>
      </c>
      <c r="M167" s="130" t="s">
        <v>599</v>
      </c>
      <c r="N167" s="131">
        <v>41962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</v>
      </c>
      <c r="B168" s="106">
        <v>41886</v>
      </c>
      <c r="C168" s="106"/>
      <c r="D168" s="107" t="s">
        <v>629</v>
      </c>
      <c r="E168" s="108" t="s">
        <v>600</v>
      </c>
      <c r="F168" s="109">
        <v>162</v>
      </c>
      <c r="G168" s="108" t="s">
        <v>624</v>
      </c>
      <c r="H168" s="108">
        <v>190</v>
      </c>
      <c r="I168" s="126">
        <v>190</v>
      </c>
      <c r="J168" s="127" t="s">
        <v>625</v>
      </c>
      <c r="K168" s="128">
        <f t="shared" si="103"/>
        <v>28</v>
      </c>
      <c r="L168" s="129">
        <f t="shared" si="104"/>
        <v>0.1728395061728395</v>
      </c>
      <c r="M168" s="130" t="s">
        <v>599</v>
      </c>
      <c r="N168" s="131">
        <v>42006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6</v>
      </c>
      <c r="B169" s="106">
        <v>41886</v>
      </c>
      <c r="C169" s="106"/>
      <c r="D169" s="107" t="s">
        <v>630</v>
      </c>
      <c r="E169" s="108" t="s">
        <v>600</v>
      </c>
      <c r="F169" s="109">
        <v>75</v>
      </c>
      <c r="G169" s="108" t="s">
        <v>624</v>
      </c>
      <c r="H169" s="108">
        <v>91.5</v>
      </c>
      <c r="I169" s="126" t="s">
        <v>631</v>
      </c>
      <c r="J169" s="127" t="s">
        <v>632</v>
      </c>
      <c r="K169" s="128">
        <f t="shared" si="103"/>
        <v>16.5</v>
      </c>
      <c r="L169" s="129">
        <f t="shared" si="104"/>
        <v>0.22</v>
      </c>
      <c r="M169" s="130" t="s">
        <v>599</v>
      </c>
      <c r="N169" s="131">
        <v>41954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7</v>
      </c>
      <c r="B170" s="106">
        <v>41913</v>
      </c>
      <c r="C170" s="106"/>
      <c r="D170" s="107" t="s">
        <v>633</v>
      </c>
      <c r="E170" s="108" t="s">
        <v>600</v>
      </c>
      <c r="F170" s="109">
        <v>850</v>
      </c>
      <c r="G170" s="108" t="s">
        <v>624</v>
      </c>
      <c r="H170" s="108">
        <v>982.5</v>
      </c>
      <c r="I170" s="126">
        <v>1050</v>
      </c>
      <c r="J170" s="127" t="s">
        <v>634</v>
      </c>
      <c r="K170" s="128">
        <f t="shared" si="103"/>
        <v>132.5</v>
      </c>
      <c r="L170" s="129">
        <f t="shared" si="104"/>
        <v>0.15588235294117647</v>
      </c>
      <c r="M170" s="130" t="s">
        <v>599</v>
      </c>
      <c r="N170" s="131">
        <v>42039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</v>
      </c>
      <c r="B171" s="106">
        <v>41913</v>
      </c>
      <c r="C171" s="106"/>
      <c r="D171" s="107" t="s">
        <v>635</v>
      </c>
      <c r="E171" s="108" t="s">
        <v>600</v>
      </c>
      <c r="F171" s="109">
        <v>475</v>
      </c>
      <c r="G171" s="108" t="s">
        <v>624</v>
      </c>
      <c r="H171" s="108">
        <v>515</v>
      </c>
      <c r="I171" s="126">
        <v>600</v>
      </c>
      <c r="J171" s="127" t="s">
        <v>636</v>
      </c>
      <c r="K171" s="128">
        <f t="shared" si="103"/>
        <v>40</v>
      </c>
      <c r="L171" s="129">
        <f t="shared" si="104"/>
        <v>8.4210526315789472E-2</v>
      </c>
      <c r="M171" s="130" t="s">
        <v>599</v>
      </c>
      <c r="N171" s="131">
        <v>41939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9</v>
      </c>
      <c r="B172" s="106">
        <v>41913</v>
      </c>
      <c r="C172" s="106"/>
      <c r="D172" s="107" t="s">
        <v>637</v>
      </c>
      <c r="E172" s="108" t="s">
        <v>600</v>
      </c>
      <c r="F172" s="109">
        <v>86</v>
      </c>
      <c r="G172" s="108" t="s">
        <v>624</v>
      </c>
      <c r="H172" s="108">
        <v>99</v>
      </c>
      <c r="I172" s="126">
        <v>140</v>
      </c>
      <c r="J172" s="127" t="s">
        <v>638</v>
      </c>
      <c r="K172" s="128">
        <f t="shared" si="103"/>
        <v>13</v>
      </c>
      <c r="L172" s="129">
        <f t="shared" si="104"/>
        <v>0.15116279069767441</v>
      </c>
      <c r="M172" s="130" t="s">
        <v>599</v>
      </c>
      <c r="N172" s="131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10</v>
      </c>
      <c r="B173" s="106">
        <v>41926</v>
      </c>
      <c r="C173" s="106"/>
      <c r="D173" s="107" t="s">
        <v>639</v>
      </c>
      <c r="E173" s="108" t="s">
        <v>600</v>
      </c>
      <c r="F173" s="109">
        <v>496.6</v>
      </c>
      <c r="G173" s="108" t="s">
        <v>624</v>
      </c>
      <c r="H173" s="108">
        <v>621</v>
      </c>
      <c r="I173" s="126">
        <v>580</v>
      </c>
      <c r="J173" s="127" t="s">
        <v>625</v>
      </c>
      <c r="K173" s="128">
        <f t="shared" si="103"/>
        <v>124.39999999999998</v>
      </c>
      <c r="L173" s="129">
        <f t="shared" si="104"/>
        <v>0.25050342327829234</v>
      </c>
      <c r="M173" s="130" t="s">
        <v>599</v>
      </c>
      <c r="N173" s="131">
        <v>42605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11</v>
      </c>
      <c r="B174" s="106">
        <v>41926</v>
      </c>
      <c r="C174" s="106"/>
      <c r="D174" s="107" t="s">
        <v>640</v>
      </c>
      <c r="E174" s="108" t="s">
        <v>600</v>
      </c>
      <c r="F174" s="109">
        <v>2481.9</v>
      </c>
      <c r="G174" s="108" t="s">
        <v>624</v>
      </c>
      <c r="H174" s="108">
        <v>2840</v>
      </c>
      <c r="I174" s="126">
        <v>2870</v>
      </c>
      <c r="J174" s="127" t="s">
        <v>641</v>
      </c>
      <c r="K174" s="128">
        <f t="shared" si="103"/>
        <v>358.09999999999991</v>
      </c>
      <c r="L174" s="129">
        <f t="shared" si="104"/>
        <v>0.14428462065353154</v>
      </c>
      <c r="M174" s="130" t="s">
        <v>599</v>
      </c>
      <c r="N174" s="131">
        <v>42017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12</v>
      </c>
      <c r="B175" s="106">
        <v>41928</v>
      </c>
      <c r="C175" s="106"/>
      <c r="D175" s="107" t="s">
        <v>642</v>
      </c>
      <c r="E175" s="108" t="s">
        <v>600</v>
      </c>
      <c r="F175" s="109">
        <v>84.5</v>
      </c>
      <c r="G175" s="108" t="s">
        <v>624</v>
      </c>
      <c r="H175" s="108">
        <v>93</v>
      </c>
      <c r="I175" s="126">
        <v>110</v>
      </c>
      <c r="J175" s="127" t="s">
        <v>643</v>
      </c>
      <c r="K175" s="128">
        <f t="shared" si="103"/>
        <v>8.5</v>
      </c>
      <c r="L175" s="129">
        <f t="shared" si="104"/>
        <v>0.10059171597633136</v>
      </c>
      <c r="M175" s="130" t="s">
        <v>599</v>
      </c>
      <c r="N175" s="131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13</v>
      </c>
      <c r="B176" s="106">
        <v>41928</v>
      </c>
      <c r="C176" s="106"/>
      <c r="D176" s="107" t="s">
        <v>644</v>
      </c>
      <c r="E176" s="108" t="s">
        <v>600</v>
      </c>
      <c r="F176" s="109">
        <v>401</v>
      </c>
      <c r="G176" s="108" t="s">
        <v>624</v>
      </c>
      <c r="H176" s="108">
        <v>428</v>
      </c>
      <c r="I176" s="126">
        <v>450</v>
      </c>
      <c r="J176" s="127" t="s">
        <v>645</v>
      </c>
      <c r="K176" s="128">
        <f t="shared" si="103"/>
        <v>27</v>
      </c>
      <c r="L176" s="129">
        <f t="shared" si="104"/>
        <v>6.7331670822942641E-2</v>
      </c>
      <c r="M176" s="130" t="s">
        <v>599</v>
      </c>
      <c r="N176" s="131">
        <v>42020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14</v>
      </c>
      <c r="B177" s="106">
        <v>41928</v>
      </c>
      <c r="C177" s="106"/>
      <c r="D177" s="107" t="s">
        <v>646</v>
      </c>
      <c r="E177" s="108" t="s">
        <v>600</v>
      </c>
      <c r="F177" s="109">
        <v>101</v>
      </c>
      <c r="G177" s="108" t="s">
        <v>624</v>
      </c>
      <c r="H177" s="108">
        <v>112</v>
      </c>
      <c r="I177" s="126">
        <v>120</v>
      </c>
      <c r="J177" s="127" t="s">
        <v>647</v>
      </c>
      <c r="K177" s="128">
        <f t="shared" si="103"/>
        <v>11</v>
      </c>
      <c r="L177" s="129">
        <f t="shared" si="104"/>
        <v>0.10891089108910891</v>
      </c>
      <c r="M177" s="130" t="s">
        <v>599</v>
      </c>
      <c r="N177" s="131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15</v>
      </c>
      <c r="B178" s="106">
        <v>41954</v>
      </c>
      <c r="C178" s="106"/>
      <c r="D178" s="107" t="s">
        <v>648</v>
      </c>
      <c r="E178" s="108" t="s">
        <v>600</v>
      </c>
      <c r="F178" s="109">
        <v>59</v>
      </c>
      <c r="G178" s="108" t="s">
        <v>624</v>
      </c>
      <c r="H178" s="108">
        <v>76</v>
      </c>
      <c r="I178" s="126">
        <v>76</v>
      </c>
      <c r="J178" s="127" t="s">
        <v>625</v>
      </c>
      <c r="K178" s="128">
        <f t="shared" si="103"/>
        <v>17</v>
      </c>
      <c r="L178" s="129">
        <f t="shared" si="104"/>
        <v>0.28813559322033899</v>
      </c>
      <c r="M178" s="130" t="s">
        <v>599</v>
      </c>
      <c r="N178" s="131">
        <v>43032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16</v>
      </c>
      <c r="B179" s="106">
        <v>41954</v>
      </c>
      <c r="C179" s="106"/>
      <c r="D179" s="107" t="s">
        <v>637</v>
      </c>
      <c r="E179" s="108" t="s">
        <v>600</v>
      </c>
      <c r="F179" s="109">
        <v>99</v>
      </c>
      <c r="G179" s="108" t="s">
        <v>624</v>
      </c>
      <c r="H179" s="108">
        <v>120</v>
      </c>
      <c r="I179" s="126">
        <v>120</v>
      </c>
      <c r="J179" s="127" t="s">
        <v>649</v>
      </c>
      <c r="K179" s="128">
        <f t="shared" si="103"/>
        <v>21</v>
      </c>
      <c r="L179" s="129">
        <f t="shared" si="104"/>
        <v>0.21212121212121213</v>
      </c>
      <c r="M179" s="130" t="s">
        <v>599</v>
      </c>
      <c r="N179" s="131">
        <v>41960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17</v>
      </c>
      <c r="B180" s="106">
        <v>41956</v>
      </c>
      <c r="C180" s="106"/>
      <c r="D180" s="107" t="s">
        <v>650</v>
      </c>
      <c r="E180" s="108" t="s">
        <v>600</v>
      </c>
      <c r="F180" s="109">
        <v>22</v>
      </c>
      <c r="G180" s="108" t="s">
        <v>624</v>
      </c>
      <c r="H180" s="108">
        <v>33.549999999999997</v>
      </c>
      <c r="I180" s="126">
        <v>32</v>
      </c>
      <c r="J180" s="127" t="s">
        <v>651</v>
      </c>
      <c r="K180" s="128">
        <f t="shared" si="103"/>
        <v>11.549999999999997</v>
      </c>
      <c r="L180" s="129">
        <f t="shared" si="104"/>
        <v>0.52499999999999991</v>
      </c>
      <c r="M180" s="130" t="s">
        <v>599</v>
      </c>
      <c r="N180" s="131">
        <v>42188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18</v>
      </c>
      <c r="B181" s="106">
        <v>41976</v>
      </c>
      <c r="C181" s="106"/>
      <c r="D181" s="107" t="s">
        <v>652</v>
      </c>
      <c r="E181" s="108" t="s">
        <v>600</v>
      </c>
      <c r="F181" s="109">
        <v>440</v>
      </c>
      <c r="G181" s="108" t="s">
        <v>624</v>
      </c>
      <c r="H181" s="108">
        <v>520</v>
      </c>
      <c r="I181" s="126">
        <v>520</v>
      </c>
      <c r="J181" s="127" t="s">
        <v>653</v>
      </c>
      <c r="K181" s="128">
        <f t="shared" si="103"/>
        <v>80</v>
      </c>
      <c r="L181" s="129">
        <f t="shared" si="104"/>
        <v>0.18181818181818182</v>
      </c>
      <c r="M181" s="130" t="s">
        <v>599</v>
      </c>
      <c r="N181" s="131">
        <v>42208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19</v>
      </c>
      <c r="B182" s="106">
        <v>41976</v>
      </c>
      <c r="C182" s="106"/>
      <c r="D182" s="107" t="s">
        <v>654</v>
      </c>
      <c r="E182" s="108" t="s">
        <v>600</v>
      </c>
      <c r="F182" s="109">
        <v>360</v>
      </c>
      <c r="G182" s="108" t="s">
        <v>624</v>
      </c>
      <c r="H182" s="108">
        <v>427</v>
      </c>
      <c r="I182" s="126">
        <v>425</v>
      </c>
      <c r="J182" s="127" t="s">
        <v>655</v>
      </c>
      <c r="K182" s="128">
        <f t="shared" si="103"/>
        <v>67</v>
      </c>
      <c r="L182" s="129">
        <f t="shared" si="104"/>
        <v>0.18611111111111112</v>
      </c>
      <c r="M182" s="130" t="s">
        <v>599</v>
      </c>
      <c r="N182" s="131">
        <v>42058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20</v>
      </c>
      <c r="B183" s="106">
        <v>42012</v>
      </c>
      <c r="C183" s="106"/>
      <c r="D183" s="107" t="s">
        <v>656</v>
      </c>
      <c r="E183" s="108" t="s">
        <v>600</v>
      </c>
      <c r="F183" s="109">
        <v>360</v>
      </c>
      <c r="G183" s="108" t="s">
        <v>624</v>
      </c>
      <c r="H183" s="108">
        <v>455</v>
      </c>
      <c r="I183" s="126">
        <v>420</v>
      </c>
      <c r="J183" s="127" t="s">
        <v>657</v>
      </c>
      <c r="K183" s="128">
        <f t="shared" si="103"/>
        <v>95</v>
      </c>
      <c r="L183" s="129">
        <f t="shared" si="104"/>
        <v>0.2638888888888889</v>
      </c>
      <c r="M183" s="130" t="s">
        <v>599</v>
      </c>
      <c r="N183" s="131">
        <v>42024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21</v>
      </c>
      <c r="B184" s="106">
        <v>42012</v>
      </c>
      <c r="C184" s="106"/>
      <c r="D184" s="107" t="s">
        <v>658</v>
      </c>
      <c r="E184" s="108" t="s">
        <v>600</v>
      </c>
      <c r="F184" s="109">
        <v>130</v>
      </c>
      <c r="G184" s="108"/>
      <c r="H184" s="108">
        <v>175.5</v>
      </c>
      <c r="I184" s="126">
        <v>165</v>
      </c>
      <c r="J184" s="127" t="s">
        <v>659</v>
      </c>
      <c r="K184" s="128">
        <f t="shared" si="103"/>
        <v>45.5</v>
      </c>
      <c r="L184" s="129">
        <f t="shared" si="104"/>
        <v>0.35</v>
      </c>
      <c r="M184" s="130" t="s">
        <v>599</v>
      </c>
      <c r="N184" s="131">
        <v>43088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22</v>
      </c>
      <c r="B185" s="106">
        <v>42040</v>
      </c>
      <c r="C185" s="106"/>
      <c r="D185" s="107" t="s">
        <v>390</v>
      </c>
      <c r="E185" s="108" t="s">
        <v>623</v>
      </c>
      <c r="F185" s="109">
        <v>98</v>
      </c>
      <c r="G185" s="108"/>
      <c r="H185" s="108">
        <v>120</v>
      </c>
      <c r="I185" s="126">
        <v>120</v>
      </c>
      <c r="J185" s="127" t="s">
        <v>625</v>
      </c>
      <c r="K185" s="128">
        <f t="shared" si="103"/>
        <v>22</v>
      </c>
      <c r="L185" s="129">
        <f t="shared" si="104"/>
        <v>0.22448979591836735</v>
      </c>
      <c r="M185" s="130" t="s">
        <v>599</v>
      </c>
      <c r="N185" s="131">
        <v>42753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23</v>
      </c>
      <c r="B186" s="106">
        <v>42040</v>
      </c>
      <c r="C186" s="106"/>
      <c r="D186" s="107" t="s">
        <v>660</v>
      </c>
      <c r="E186" s="108" t="s">
        <v>623</v>
      </c>
      <c r="F186" s="109">
        <v>196</v>
      </c>
      <c r="G186" s="108"/>
      <c r="H186" s="108">
        <v>262</v>
      </c>
      <c r="I186" s="126">
        <v>255</v>
      </c>
      <c r="J186" s="127" t="s">
        <v>625</v>
      </c>
      <c r="K186" s="128">
        <f t="shared" si="103"/>
        <v>66</v>
      </c>
      <c r="L186" s="129">
        <f t="shared" si="104"/>
        <v>0.33673469387755101</v>
      </c>
      <c r="M186" s="130" t="s">
        <v>599</v>
      </c>
      <c r="N186" s="131">
        <v>42599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24</v>
      </c>
      <c r="B187" s="110">
        <v>42067</v>
      </c>
      <c r="C187" s="110"/>
      <c r="D187" s="111" t="s">
        <v>389</v>
      </c>
      <c r="E187" s="112" t="s">
        <v>623</v>
      </c>
      <c r="F187" s="113">
        <v>235</v>
      </c>
      <c r="G187" s="113"/>
      <c r="H187" s="114">
        <v>77</v>
      </c>
      <c r="I187" s="132" t="s">
        <v>661</v>
      </c>
      <c r="J187" s="133" t="s">
        <v>662</v>
      </c>
      <c r="K187" s="134">
        <f t="shared" si="103"/>
        <v>-158</v>
      </c>
      <c r="L187" s="135">
        <f t="shared" si="104"/>
        <v>-0.67234042553191486</v>
      </c>
      <c r="M187" s="136" t="s">
        <v>663</v>
      </c>
      <c r="N187" s="137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25</v>
      </c>
      <c r="B188" s="106">
        <v>42067</v>
      </c>
      <c r="C188" s="106"/>
      <c r="D188" s="107" t="s">
        <v>481</v>
      </c>
      <c r="E188" s="108" t="s">
        <v>623</v>
      </c>
      <c r="F188" s="109">
        <v>185</v>
      </c>
      <c r="G188" s="108"/>
      <c r="H188" s="108">
        <v>224</v>
      </c>
      <c r="I188" s="126" t="s">
        <v>664</v>
      </c>
      <c r="J188" s="127" t="s">
        <v>625</v>
      </c>
      <c r="K188" s="128">
        <f t="shared" si="103"/>
        <v>39</v>
      </c>
      <c r="L188" s="129">
        <f t="shared" si="104"/>
        <v>0.21081081081081082</v>
      </c>
      <c r="M188" s="130" t="s">
        <v>599</v>
      </c>
      <c r="N188" s="131">
        <v>42647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26</v>
      </c>
      <c r="B189" s="115">
        <v>42090</v>
      </c>
      <c r="C189" s="115"/>
      <c r="D189" s="116" t="s">
        <v>665</v>
      </c>
      <c r="E189" s="117" t="s">
        <v>623</v>
      </c>
      <c r="F189" s="118">
        <v>49.5</v>
      </c>
      <c r="G189" s="119"/>
      <c r="H189" s="119">
        <v>15.85</v>
      </c>
      <c r="I189" s="119">
        <v>67</v>
      </c>
      <c r="J189" s="138" t="s">
        <v>666</v>
      </c>
      <c r="K189" s="119">
        <f t="shared" si="103"/>
        <v>-33.65</v>
      </c>
      <c r="L189" s="139">
        <f t="shared" si="104"/>
        <v>-0.67979797979797973</v>
      </c>
      <c r="M189" s="136" t="s">
        <v>663</v>
      </c>
      <c r="N189" s="140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27</v>
      </c>
      <c r="B190" s="106">
        <v>42093</v>
      </c>
      <c r="C190" s="106"/>
      <c r="D190" s="107" t="s">
        <v>667</v>
      </c>
      <c r="E190" s="108" t="s">
        <v>623</v>
      </c>
      <c r="F190" s="109">
        <v>183.5</v>
      </c>
      <c r="G190" s="108"/>
      <c r="H190" s="108">
        <v>219</v>
      </c>
      <c r="I190" s="126">
        <v>218</v>
      </c>
      <c r="J190" s="127" t="s">
        <v>668</v>
      </c>
      <c r="K190" s="128">
        <f t="shared" si="103"/>
        <v>35.5</v>
      </c>
      <c r="L190" s="129">
        <f t="shared" si="104"/>
        <v>0.19346049046321526</v>
      </c>
      <c r="M190" s="130" t="s">
        <v>599</v>
      </c>
      <c r="N190" s="131">
        <v>42103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28</v>
      </c>
      <c r="B191" s="106">
        <v>42114</v>
      </c>
      <c r="C191" s="106"/>
      <c r="D191" s="107" t="s">
        <v>669</v>
      </c>
      <c r="E191" s="108" t="s">
        <v>623</v>
      </c>
      <c r="F191" s="109">
        <f>(227+237)/2</f>
        <v>232</v>
      </c>
      <c r="G191" s="108"/>
      <c r="H191" s="108">
        <v>298</v>
      </c>
      <c r="I191" s="126">
        <v>298</v>
      </c>
      <c r="J191" s="127" t="s">
        <v>625</v>
      </c>
      <c r="K191" s="128">
        <f t="shared" si="103"/>
        <v>66</v>
      </c>
      <c r="L191" s="129">
        <f t="shared" si="104"/>
        <v>0.28448275862068967</v>
      </c>
      <c r="M191" s="130" t="s">
        <v>599</v>
      </c>
      <c r="N191" s="131">
        <v>42823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29</v>
      </c>
      <c r="B192" s="106">
        <v>42128</v>
      </c>
      <c r="C192" s="106"/>
      <c r="D192" s="107" t="s">
        <v>670</v>
      </c>
      <c r="E192" s="108" t="s">
        <v>600</v>
      </c>
      <c r="F192" s="109">
        <v>385</v>
      </c>
      <c r="G192" s="108"/>
      <c r="H192" s="108">
        <f>212.5+331</f>
        <v>543.5</v>
      </c>
      <c r="I192" s="126">
        <v>510</v>
      </c>
      <c r="J192" s="127" t="s">
        <v>671</v>
      </c>
      <c r="K192" s="128">
        <f t="shared" si="103"/>
        <v>158.5</v>
      </c>
      <c r="L192" s="129">
        <f t="shared" si="104"/>
        <v>0.41168831168831171</v>
      </c>
      <c r="M192" s="130" t="s">
        <v>599</v>
      </c>
      <c r="N192" s="131">
        <v>42235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30</v>
      </c>
      <c r="B193" s="106">
        <v>42128</v>
      </c>
      <c r="C193" s="106"/>
      <c r="D193" s="107" t="s">
        <v>672</v>
      </c>
      <c r="E193" s="108" t="s">
        <v>600</v>
      </c>
      <c r="F193" s="109">
        <v>115.5</v>
      </c>
      <c r="G193" s="108"/>
      <c r="H193" s="108">
        <v>146</v>
      </c>
      <c r="I193" s="126">
        <v>142</v>
      </c>
      <c r="J193" s="127" t="s">
        <v>673</v>
      </c>
      <c r="K193" s="128">
        <f t="shared" si="103"/>
        <v>30.5</v>
      </c>
      <c r="L193" s="129">
        <f t="shared" si="104"/>
        <v>0.26406926406926406</v>
      </c>
      <c r="M193" s="130" t="s">
        <v>599</v>
      </c>
      <c r="N193" s="131">
        <v>42202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31</v>
      </c>
      <c r="B194" s="106">
        <v>42151</v>
      </c>
      <c r="C194" s="106"/>
      <c r="D194" s="107" t="s">
        <v>674</v>
      </c>
      <c r="E194" s="108" t="s">
        <v>600</v>
      </c>
      <c r="F194" s="109">
        <v>237.5</v>
      </c>
      <c r="G194" s="108"/>
      <c r="H194" s="108">
        <v>279.5</v>
      </c>
      <c r="I194" s="126">
        <v>278</v>
      </c>
      <c r="J194" s="127" t="s">
        <v>625</v>
      </c>
      <c r="K194" s="128">
        <f t="shared" si="103"/>
        <v>42</v>
      </c>
      <c r="L194" s="129">
        <f t="shared" si="104"/>
        <v>0.17684210526315788</v>
      </c>
      <c r="M194" s="130" t="s">
        <v>599</v>
      </c>
      <c r="N194" s="131">
        <v>42222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32</v>
      </c>
      <c r="B195" s="106">
        <v>42174</v>
      </c>
      <c r="C195" s="106"/>
      <c r="D195" s="107" t="s">
        <v>644</v>
      </c>
      <c r="E195" s="108" t="s">
        <v>623</v>
      </c>
      <c r="F195" s="109">
        <v>340</v>
      </c>
      <c r="G195" s="108"/>
      <c r="H195" s="108">
        <v>448</v>
      </c>
      <c r="I195" s="126">
        <v>448</v>
      </c>
      <c r="J195" s="127" t="s">
        <v>625</v>
      </c>
      <c r="K195" s="128">
        <f t="shared" si="103"/>
        <v>108</v>
      </c>
      <c r="L195" s="129">
        <f t="shared" si="104"/>
        <v>0.31764705882352939</v>
      </c>
      <c r="M195" s="130" t="s">
        <v>599</v>
      </c>
      <c r="N195" s="131">
        <v>43018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33</v>
      </c>
      <c r="B196" s="106">
        <v>42191</v>
      </c>
      <c r="C196" s="106"/>
      <c r="D196" s="107" t="s">
        <v>675</v>
      </c>
      <c r="E196" s="108" t="s">
        <v>623</v>
      </c>
      <c r="F196" s="109">
        <v>390</v>
      </c>
      <c r="G196" s="108"/>
      <c r="H196" s="108">
        <v>460</v>
      </c>
      <c r="I196" s="126">
        <v>460</v>
      </c>
      <c r="J196" s="127" t="s">
        <v>625</v>
      </c>
      <c r="K196" s="128">
        <f t="shared" ref="K196:K216" si="105">H196-F196</f>
        <v>70</v>
      </c>
      <c r="L196" s="129">
        <f t="shared" ref="L196:L216" si="106">K196/F196</f>
        <v>0.17948717948717949</v>
      </c>
      <c r="M196" s="130" t="s">
        <v>599</v>
      </c>
      <c r="N196" s="131">
        <v>42478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34</v>
      </c>
      <c r="B197" s="110">
        <v>42195</v>
      </c>
      <c r="C197" s="110"/>
      <c r="D197" s="111" t="s">
        <v>676</v>
      </c>
      <c r="E197" s="112" t="s">
        <v>623</v>
      </c>
      <c r="F197" s="113">
        <v>122.5</v>
      </c>
      <c r="G197" s="113"/>
      <c r="H197" s="114">
        <v>61</v>
      </c>
      <c r="I197" s="132">
        <v>172</v>
      </c>
      <c r="J197" s="133" t="s">
        <v>677</v>
      </c>
      <c r="K197" s="134">
        <f t="shared" si="105"/>
        <v>-61.5</v>
      </c>
      <c r="L197" s="135">
        <f t="shared" si="106"/>
        <v>-0.50204081632653064</v>
      </c>
      <c r="M197" s="136" t="s">
        <v>663</v>
      </c>
      <c r="N197" s="137">
        <v>43333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35</v>
      </c>
      <c r="B198" s="106">
        <v>42219</v>
      </c>
      <c r="C198" s="106"/>
      <c r="D198" s="107" t="s">
        <v>678</v>
      </c>
      <c r="E198" s="108" t="s">
        <v>623</v>
      </c>
      <c r="F198" s="109">
        <v>297.5</v>
      </c>
      <c r="G198" s="108"/>
      <c r="H198" s="108">
        <v>350</v>
      </c>
      <c r="I198" s="126">
        <v>360</v>
      </c>
      <c r="J198" s="127" t="s">
        <v>679</v>
      </c>
      <c r="K198" s="128">
        <f t="shared" si="105"/>
        <v>52.5</v>
      </c>
      <c r="L198" s="129">
        <f t="shared" si="106"/>
        <v>0.17647058823529413</v>
      </c>
      <c r="M198" s="130" t="s">
        <v>599</v>
      </c>
      <c r="N198" s="131">
        <v>42232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36</v>
      </c>
      <c r="B199" s="106">
        <v>42219</v>
      </c>
      <c r="C199" s="106"/>
      <c r="D199" s="107" t="s">
        <v>680</v>
      </c>
      <c r="E199" s="108" t="s">
        <v>623</v>
      </c>
      <c r="F199" s="109">
        <v>115.5</v>
      </c>
      <c r="G199" s="108"/>
      <c r="H199" s="108">
        <v>149</v>
      </c>
      <c r="I199" s="126">
        <v>140</v>
      </c>
      <c r="J199" s="141" t="s">
        <v>681</v>
      </c>
      <c r="K199" s="128">
        <f t="shared" si="105"/>
        <v>33.5</v>
      </c>
      <c r="L199" s="129">
        <f t="shared" si="106"/>
        <v>0.29004329004329005</v>
      </c>
      <c r="M199" s="130" t="s">
        <v>599</v>
      </c>
      <c r="N199" s="131">
        <v>42740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37</v>
      </c>
      <c r="B200" s="106">
        <v>42251</v>
      </c>
      <c r="C200" s="106"/>
      <c r="D200" s="107" t="s">
        <v>674</v>
      </c>
      <c r="E200" s="108" t="s">
        <v>623</v>
      </c>
      <c r="F200" s="109">
        <v>226</v>
      </c>
      <c r="G200" s="108"/>
      <c r="H200" s="108">
        <v>292</v>
      </c>
      <c r="I200" s="126">
        <v>292</v>
      </c>
      <c r="J200" s="127" t="s">
        <v>682</v>
      </c>
      <c r="K200" s="128">
        <f t="shared" si="105"/>
        <v>66</v>
      </c>
      <c r="L200" s="129">
        <f t="shared" si="106"/>
        <v>0.29203539823008851</v>
      </c>
      <c r="M200" s="130" t="s">
        <v>599</v>
      </c>
      <c r="N200" s="131">
        <v>42286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38</v>
      </c>
      <c r="B201" s="106">
        <v>42254</v>
      </c>
      <c r="C201" s="106"/>
      <c r="D201" s="107" t="s">
        <v>669</v>
      </c>
      <c r="E201" s="108" t="s">
        <v>623</v>
      </c>
      <c r="F201" s="109">
        <v>232.5</v>
      </c>
      <c r="G201" s="108"/>
      <c r="H201" s="108">
        <v>312.5</v>
      </c>
      <c r="I201" s="126">
        <v>310</v>
      </c>
      <c r="J201" s="127" t="s">
        <v>625</v>
      </c>
      <c r="K201" s="128">
        <f t="shared" si="105"/>
        <v>80</v>
      </c>
      <c r="L201" s="129">
        <f t="shared" si="106"/>
        <v>0.34408602150537637</v>
      </c>
      <c r="M201" s="130" t="s">
        <v>599</v>
      </c>
      <c r="N201" s="131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39</v>
      </c>
      <c r="B202" s="106">
        <v>42268</v>
      </c>
      <c r="C202" s="106"/>
      <c r="D202" s="107" t="s">
        <v>683</v>
      </c>
      <c r="E202" s="108" t="s">
        <v>623</v>
      </c>
      <c r="F202" s="109">
        <v>196.5</v>
      </c>
      <c r="G202" s="108"/>
      <c r="H202" s="108">
        <v>238</v>
      </c>
      <c r="I202" s="126">
        <v>238</v>
      </c>
      <c r="J202" s="127" t="s">
        <v>682</v>
      </c>
      <c r="K202" s="128">
        <f t="shared" si="105"/>
        <v>41.5</v>
      </c>
      <c r="L202" s="129">
        <f t="shared" si="106"/>
        <v>0.21119592875318066</v>
      </c>
      <c r="M202" s="130" t="s">
        <v>599</v>
      </c>
      <c r="N202" s="131">
        <v>42291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40</v>
      </c>
      <c r="B203" s="106">
        <v>42271</v>
      </c>
      <c r="C203" s="106"/>
      <c r="D203" s="107" t="s">
        <v>622</v>
      </c>
      <c r="E203" s="108" t="s">
        <v>623</v>
      </c>
      <c r="F203" s="109">
        <v>65</v>
      </c>
      <c r="G203" s="108"/>
      <c r="H203" s="108">
        <v>82</v>
      </c>
      <c r="I203" s="126">
        <v>82</v>
      </c>
      <c r="J203" s="127" t="s">
        <v>682</v>
      </c>
      <c r="K203" s="128">
        <f t="shared" si="105"/>
        <v>17</v>
      </c>
      <c r="L203" s="129">
        <f t="shared" si="106"/>
        <v>0.26153846153846155</v>
      </c>
      <c r="M203" s="130" t="s">
        <v>599</v>
      </c>
      <c r="N203" s="131">
        <v>42578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41</v>
      </c>
      <c r="B204" s="106">
        <v>42291</v>
      </c>
      <c r="C204" s="106"/>
      <c r="D204" s="107" t="s">
        <v>684</v>
      </c>
      <c r="E204" s="108" t="s">
        <v>623</v>
      </c>
      <c r="F204" s="109">
        <v>144</v>
      </c>
      <c r="G204" s="108"/>
      <c r="H204" s="108">
        <v>182.5</v>
      </c>
      <c r="I204" s="126">
        <v>181</v>
      </c>
      <c r="J204" s="127" t="s">
        <v>682</v>
      </c>
      <c r="K204" s="128">
        <f t="shared" si="105"/>
        <v>38.5</v>
      </c>
      <c r="L204" s="129">
        <f t="shared" si="106"/>
        <v>0.2673611111111111</v>
      </c>
      <c r="M204" s="130" t="s">
        <v>599</v>
      </c>
      <c r="N204" s="131">
        <v>42817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42</v>
      </c>
      <c r="B205" s="106">
        <v>42291</v>
      </c>
      <c r="C205" s="106"/>
      <c r="D205" s="107" t="s">
        <v>685</v>
      </c>
      <c r="E205" s="108" t="s">
        <v>623</v>
      </c>
      <c r="F205" s="109">
        <v>264</v>
      </c>
      <c r="G205" s="108"/>
      <c r="H205" s="108">
        <v>311</v>
      </c>
      <c r="I205" s="126">
        <v>311</v>
      </c>
      <c r="J205" s="127" t="s">
        <v>682</v>
      </c>
      <c r="K205" s="128">
        <f t="shared" si="105"/>
        <v>47</v>
      </c>
      <c r="L205" s="129">
        <f t="shared" si="106"/>
        <v>0.17803030303030304</v>
      </c>
      <c r="M205" s="130" t="s">
        <v>599</v>
      </c>
      <c r="N205" s="131">
        <v>42604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43</v>
      </c>
      <c r="B206" s="106">
        <v>42318</v>
      </c>
      <c r="C206" s="106"/>
      <c r="D206" s="107" t="s">
        <v>686</v>
      </c>
      <c r="E206" s="108" t="s">
        <v>600</v>
      </c>
      <c r="F206" s="109">
        <v>549.5</v>
      </c>
      <c r="G206" s="108"/>
      <c r="H206" s="108">
        <v>630</v>
      </c>
      <c r="I206" s="126">
        <v>630</v>
      </c>
      <c r="J206" s="127" t="s">
        <v>682</v>
      </c>
      <c r="K206" s="128">
        <f t="shared" si="105"/>
        <v>80.5</v>
      </c>
      <c r="L206" s="129">
        <f t="shared" si="106"/>
        <v>0.1464968152866242</v>
      </c>
      <c r="M206" s="130" t="s">
        <v>599</v>
      </c>
      <c r="N206" s="131">
        <v>42419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44</v>
      </c>
      <c r="B207" s="106">
        <v>42342</v>
      </c>
      <c r="C207" s="106"/>
      <c r="D207" s="107" t="s">
        <v>687</v>
      </c>
      <c r="E207" s="108" t="s">
        <v>623</v>
      </c>
      <c r="F207" s="109">
        <v>1027.5</v>
      </c>
      <c r="G207" s="108"/>
      <c r="H207" s="108">
        <v>1315</v>
      </c>
      <c r="I207" s="126">
        <v>1250</v>
      </c>
      <c r="J207" s="127" t="s">
        <v>682</v>
      </c>
      <c r="K207" s="128">
        <f t="shared" si="105"/>
        <v>287.5</v>
      </c>
      <c r="L207" s="129">
        <f t="shared" si="106"/>
        <v>0.27980535279805352</v>
      </c>
      <c r="M207" s="130" t="s">
        <v>599</v>
      </c>
      <c r="N207" s="131">
        <v>43244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45</v>
      </c>
      <c r="B208" s="106">
        <v>42367</v>
      </c>
      <c r="C208" s="106"/>
      <c r="D208" s="107" t="s">
        <v>688</v>
      </c>
      <c r="E208" s="108" t="s">
        <v>623</v>
      </c>
      <c r="F208" s="109">
        <v>465</v>
      </c>
      <c r="G208" s="108"/>
      <c r="H208" s="108">
        <v>540</v>
      </c>
      <c r="I208" s="126">
        <v>540</v>
      </c>
      <c r="J208" s="127" t="s">
        <v>682</v>
      </c>
      <c r="K208" s="128">
        <f t="shared" si="105"/>
        <v>75</v>
      </c>
      <c r="L208" s="129">
        <f t="shared" si="106"/>
        <v>0.16129032258064516</v>
      </c>
      <c r="M208" s="130" t="s">
        <v>599</v>
      </c>
      <c r="N208" s="131">
        <v>42530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46</v>
      </c>
      <c r="B209" s="106">
        <v>42380</v>
      </c>
      <c r="C209" s="106"/>
      <c r="D209" s="107" t="s">
        <v>390</v>
      </c>
      <c r="E209" s="108" t="s">
        <v>600</v>
      </c>
      <c r="F209" s="109">
        <v>81</v>
      </c>
      <c r="G209" s="108"/>
      <c r="H209" s="108">
        <v>110</v>
      </c>
      <c r="I209" s="126">
        <v>110</v>
      </c>
      <c r="J209" s="127" t="s">
        <v>682</v>
      </c>
      <c r="K209" s="128">
        <f t="shared" si="105"/>
        <v>29</v>
      </c>
      <c r="L209" s="129">
        <f t="shared" si="106"/>
        <v>0.35802469135802467</v>
      </c>
      <c r="M209" s="130" t="s">
        <v>599</v>
      </c>
      <c r="N209" s="131">
        <v>42745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47</v>
      </c>
      <c r="B210" s="106">
        <v>42382</v>
      </c>
      <c r="C210" s="106"/>
      <c r="D210" s="107" t="s">
        <v>689</v>
      </c>
      <c r="E210" s="108" t="s">
        <v>600</v>
      </c>
      <c r="F210" s="109">
        <v>417.5</v>
      </c>
      <c r="G210" s="108"/>
      <c r="H210" s="108">
        <v>547</v>
      </c>
      <c r="I210" s="126">
        <v>535</v>
      </c>
      <c r="J210" s="127" t="s">
        <v>682</v>
      </c>
      <c r="K210" s="128">
        <f t="shared" si="105"/>
        <v>129.5</v>
      </c>
      <c r="L210" s="129">
        <f t="shared" si="106"/>
        <v>0.31017964071856285</v>
      </c>
      <c r="M210" s="130" t="s">
        <v>599</v>
      </c>
      <c r="N210" s="131">
        <v>42578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48</v>
      </c>
      <c r="B211" s="106">
        <v>42408</v>
      </c>
      <c r="C211" s="106"/>
      <c r="D211" s="107" t="s">
        <v>690</v>
      </c>
      <c r="E211" s="108" t="s">
        <v>623</v>
      </c>
      <c r="F211" s="109">
        <v>650</v>
      </c>
      <c r="G211" s="108"/>
      <c r="H211" s="108">
        <v>800</v>
      </c>
      <c r="I211" s="126">
        <v>800</v>
      </c>
      <c r="J211" s="127" t="s">
        <v>682</v>
      </c>
      <c r="K211" s="128">
        <f t="shared" si="105"/>
        <v>150</v>
      </c>
      <c r="L211" s="129">
        <f t="shared" si="106"/>
        <v>0.23076923076923078</v>
      </c>
      <c r="M211" s="130" t="s">
        <v>599</v>
      </c>
      <c r="N211" s="131">
        <v>43154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49</v>
      </c>
      <c r="B212" s="106">
        <v>42433</v>
      </c>
      <c r="C212" s="106"/>
      <c r="D212" s="107" t="s">
        <v>197</v>
      </c>
      <c r="E212" s="108" t="s">
        <v>623</v>
      </c>
      <c r="F212" s="109">
        <v>437.5</v>
      </c>
      <c r="G212" s="108"/>
      <c r="H212" s="108">
        <v>504.5</v>
      </c>
      <c r="I212" s="126">
        <v>522</v>
      </c>
      <c r="J212" s="127" t="s">
        <v>691</v>
      </c>
      <c r="K212" s="128">
        <f t="shared" si="105"/>
        <v>67</v>
      </c>
      <c r="L212" s="129">
        <f t="shared" si="106"/>
        <v>0.15314285714285714</v>
      </c>
      <c r="M212" s="130" t="s">
        <v>599</v>
      </c>
      <c r="N212" s="131">
        <v>42480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50</v>
      </c>
      <c r="B213" s="106">
        <v>42438</v>
      </c>
      <c r="C213" s="106"/>
      <c r="D213" s="107" t="s">
        <v>692</v>
      </c>
      <c r="E213" s="108" t="s">
        <v>623</v>
      </c>
      <c r="F213" s="109">
        <v>189.5</v>
      </c>
      <c r="G213" s="108"/>
      <c r="H213" s="108">
        <v>218</v>
      </c>
      <c r="I213" s="126">
        <v>218</v>
      </c>
      <c r="J213" s="127" t="s">
        <v>682</v>
      </c>
      <c r="K213" s="128">
        <f t="shared" si="105"/>
        <v>28.5</v>
      </c>
      <c r="L213" s="129">
        <f t="shared" si="106"/>
        <v>0.15039577836411611</v>
      </c>
      <c r="M213" s="130" t="s">
        <v>599</v>
      </c>
      <c r="N213" s="131">
        <v>43034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4">
        <v>51</v>
      </c>
      <c r="B214" s="115">
        <v>42471</v>
      </c>
      <c r="C214" s="115"/>
      <c r="D214" s="116" t="s">
        <v>693</v>
      </c>
      <c r="E214" s="117" t="s">
        <v>623</v>
      </c>
      <c r="F214" s="118">
        <v>36.5</v>
      </c>
      <c r="G214" s="119"/>
      <c r="H214" s="119">
        <v>15.85</v>
      </c>
      <c r="I214" s="119">
        <v>60</v>
      </c>
      <c r="J214" s="138" t="s">
        <v>694</v>
      </c>
      <c r="K214" s="134">
        <f t="shared" si="105"/>
        <v>-20.65</v>
      </c>
      <c r="L214" s="168">
        <f t="shared" si="106"/>
        <v>-0.5657534246575342</v>
      </c>
      <c r="M214" s="136" t="s">
        <v>663</v>
      </c>
      <c r="N214" s="169">
        <v>43627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52</v>
      </c>
      <c r="B215" s="106">
        <v>42472</v>
      </c>
      <c r="C215" s="106"/>
      <c r="D215" s="107" t="s">
        <v>695</v>
      </c>
      <c r="E215" s="108" t="s">
        <v>623</v>
      </c>
      <c r="F215" s="109">
        <v>93</v>
      </c>
      <c r="G215" s="108"/>
      <c r="H215" s="108">
        <v>149</v>
      </c>
      <c r="I215" s="126">
        <v>140</v>
      </c>
      <c r="J215" s="141" t="s">
        <v>696</v>
      </c>
      <c r="K215" s="128">
        <f t="shared" si="105"/>
        <v>56</v>
      </c>
      <c r="L215" s="129">
        <f t="shared" si="106"/>
        <v>0.60215053763440862</v>
      </c>
      <c r="M215" s="130" t="s">
        <v>599</v>
      </c>
      <c r="N215" s="131">
        <v>42740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53</v>
      </c>
      <c r="B216" s="106">
        <v>42472</v>
      </c>
      <c r="C216" s="106"/>
      <c r="D216" s="107" t="s">
        <v>697</v>
      </c>
      <c r="E216" s="108" t="s">
        <v>623</v>
      </c>
      <c r="F216" s="109">
        <v>130</v>
      </c>
      <c r="G216" s="108"/>
      <c r="H216" s="108">
        <v>150</v>
      </c>
      <c r="I216" s="126" t="s">
        <v>698</v>
      </c>
      <c r="J216" s="127" t="s">
        <v>682</v>
      </c>
      <c r="K216" s="128">
        <f t="shared" si="105"/>
        <v>20</v>
      </c>
      <c r="L216" s="129">
        <f t="shared" si="106"/>
        <v>0.15384615384615385</v>
      </c>
      <c r="M216" s="130" t="s">
        <v>599</v>
      </c>
      <c r="N216" s="131">
        <v>42564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54</v>
      </c>
      <c r="B217" s="106">
        <v>42473</v>
      </c>
      <c r="C217" s="106"/>
      <c r="D217" s="107" t="s">
        <v>354</v>
      </c>
      <c r="E217" s="108" t="s">
        <v>623</v>
      </c>
      <c r="F217" s="109">
        <v>196</v>
      </c>
      <c r="G217" s="108"/>
      <c r="H217" s="108">
        <v>299</v>
      </c>
      <c r="I217" s="126">
        <v>299</v>
      </c>
      <c r="J217" s="127" t="s">
        <v>682</v>
      </c>
      <c r="K217" s="128">
        <v>103</v>
      </c>
      <c r="L217" s="129">
        <v>0.52551020408163296</v>
      </c>
      <c r="M217" s="130" t="s">
        <v>599</v>
      </c>
      <c r="N217" s="131">
        <v>42620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55</v>
      </c>
      <c r="B218" s="106">
        <v>42473</v>
      </c>
      <c r="C218" s="106"/>
      <c r="D218" s="107" t="s">
        <v>756</v>
      </c>
      <c r="E218" s="108" t="s">
        <v>623</v>
      </c>
      <c r="F218" s="109">
        <v>88</v>
      </c>
      <c r="G218" s="108"/>
      <c r="H218" s="108">
        <v>103</v>
      </c>
      <c r="I218" s="126">
        <v>103</v>
      </c>
      <c r="J218" s="127" t="s">
        <v>682</v>
      </c>
      <c r="K218" s="128">
        <v>15</v>
      </c>
      <c r="L218" s="129">
        <v>0.170454545454545</v>
      </c>
      <c r="M218" s="130" t="s">
        <v>599</v>
      </c>
      <c r="N218" s="131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56</v>
      </c>
      <c r="B219" s="106">
        <v>42492</v>
      </c>
      <c r="C219" s="106"/>
      <c r="D219" s="107" t="s">
        <v>699</v>
      </c>
      <c r="E219" s="108" t="s">
        <v>623</v>
      </c>
      <c r="F219" s="109">
        <v>127.5</v>
      </c>
      <c r="G219" s="108"/>
      <c r="H219" s="108">
        <v>148</v>
      </c>
      <c r="I219" s="126" t="s">
        <v>700</v>
      </c>
      <c r="J219" s="127" t="s">
        <v>682</v>
      </c>
      <c r="K219" s="128">
        <f>H219-F219</f>
        <v>20.5</v>
      </c>
      <c r="L219" s="129">
        <f>K219/F219</f>
        <v>0.16078431372549021</v>
      </c>
      <c r="M219" s="130" t="s">
        <v>599</v>
      </c>
      <c r="N219" s="131">
        <v>42564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57</v>
      </c>
      <c r="B220" s="106">
        <v>42493</v>
      </c>
      <c r="C220" s="106"/>
      <c r="D220" s="107" t="s">
        <v>701</v>
      </c>
      <c r="E220" s="108" t="s">
        <v>623</v>
      </c>
      <c r="F220" s="109">
        <v>675</v>
      </c>
      <c r="G220" s="108"/>
      <c r="H220" s="108">
        <v>815</v>
      </c>
      <c r="I220" s="126" t="s">
        <v>702</v>
      </c>
      <c r="J220" s="127" t="s">
        <v>682</v>
      </c>
      <c r="K220" s="128">
        <f>H220-F220</f>
        <v>140</v>
      </c>
      <c r="L220" s="129">
        <f>K220/F220</f>
        <v>0.2074074074074074</v>
      </c>
      <c r="M220" s="130" t="s">
        <v>599</v>
      </c>
      <c r="N220" s="131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58</v>
      </c>
      <c r="B221" s="110">
        <v>42522</v>
      </c>
      <c r="C221" s="110"/>
      <c r="D221" s="111" t="s">
        <v>757</v>
      </c>
      <c r="E221" s="112" t="s">
        <v>623</v>
      </c>
      <c r="F221" s="113">
        <v>500</v>
      </c>
      <c r="G221" s="113"/>
      <c r="H221" s="114">
        <v>232.5</v>
      </c>
      <c r="I221" s="132" t="s">
        <v>758</v>
      </c>
      <c r="J221" s="133" t="s">
        <v>759</v>
      </c>
      <c r="K221" s="134">
        <f>H221-F221</f>
        <v>-267.5</v>
      </c>
      <c r="L221" s="135">
        <f>K221/F221</f>
        <v>-0.53500000000000003</v>
      </c>
      <c r="M221" s="136" t="s">
        <v>663</v>
      </c>
      <c r="N221" s="137">
        <v>43735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59</v>
      </c>
      <c r="B222" s="106">
        <v>42527</v>
      </c>
      <c r="C222" s="106"/>
      <c r="D222" s="107" t="s">
        <v>703</v>
      </c>
      <c r="E222" s="108" t="s">
        <v>623</v>
      </c>
      <c r="F222" s="109">
        <v>110</v>
      </c>
      <c r="G222" s="108"/>
      <c r="H222" s="108">
        <v>126.5</v>
      </c>
      <c r="I222" s="126">
        <v>125</v>
      </c>
      <c r="J222" s="127" t="s">
        <v>632</v>
      </c>
      <c r="K222" s="128">
        <f>H222-F222</f>
        <v>16.5</v>
      </c>
      <c r="L222" s="129">
        <f>K222/F222</f>
        <v>0.15</v>
      </c>
      <c r="M222" s="130" t="s">
        <v>599</v>
      </c>
      <c r="N222" s="131">
        <v>42552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60</v>
      </c>
      <c r="B223" s="106">
        <v>42538</v>
      </c>
      <c r="C223" s="106"/>
      <c r="D223" s="107" t="s">
        <v>704</v>
      </c>
      <c r="E223" s="108" t="s">
        <v>623</v>
      </c>
      <c r="F223" s="109">
        <v>44</v>
      </c>
      <c r="G223" s="108"/>
      <c r="H223" s="108">
        <v>69.5</v>
      </c>
      <c r="I223" s="126">
        <v>69.5</v>
      </c>
      <c r="J223" s="127" t="s">
        <v>705</v>
      </c>
      <c r="K223" s="128">
        <f>H223-F223</f>
        <v>25.5</v>
      </c>
      <c r="L223" s="129">
        <f>K223/F223</f>
        <v>0.57954545454545459</v>
      </c>
      <c r="M223" s="130" t="s">
        <v>599</v>
      </c>
      <c r="N223" s="131">
        <v>42977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61</v>
      </c>
      <c r="B224" s="106">
        <v>42549</v>
      </c>
      <c r="C224" s="106"/>
      <c r="D224" s="148" t="s">
        <v>760</v>
      </c>
      <c r="E224" s="108" t="s">
        <v>623</v>
      </c>
      <c r="F224" s="109">
        <v>262.5</v>
      </c>
      <c r="G224" s="108"/>
      <c r="H224" s="108">
        <v>340</v>
      </c>
      <c r="I224" s="126">
        <v>333</v>
      </c>
      <c r="J224" s="127" t="s">
        <v>761</v>
      </c>
      <c r="K224" s="128">
        <v>77.5</v>
      </c>
      <c r="L224" s="129">
        <v>0.29523809523809502</v>
      </c>
      <c r="M224" s="130" t="s">
        <v>599</v>
      </c>
      <c r="N224" s="131">
        <v>43017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62</v>
      </c>
      <c r="B225" s="106">
        <v>42549</v>
      </c>
      <c r="C225" s="106"/>
      <c r="D225" s="148" t="s">
        <v>762</v>
      </c>
      <c r="E225" s="108" t="s">
        <v>623</v>
      </c>
      <c r="F225" s="109">
        <v>840</v>
      </c>
      <c r="G225" s="108"/>
      <c r="H225" s="108">
        <v>1230</v>
      </c>
      <c r="I225" s="126">
        <v>1230</v>
      </c>
      <c r="J225" s="127" t="s">
        <v>682</v>
      </c>
      <c r="K225" s="128">
        <v>390</v>
      </c>
      <c r="L225" s="129">
        <v>0.46428571428571402</v>
      </c>
      <c r="M225" s="130" t="s">
        <v>599</v>
      </c>
      <c r="N225" s="131">
        <v>42649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5">
        <v>63</v>
      </c>
      <c r="B226" s="143">
        <v>42556</v>
      </c>
      <c r="C226" s="143"/>
      <c r="D226" s="144" t="s">
        <v>706</v>
      </c>
      <c r="E226" s="145" t="s">
        <v>623</v>
      </c>
      <c r="F226" s="146">
        <v>395</v>
      </c>
      <c r="G226" s="147"/>
      <c r="H226" s="147">
        <f>(468.5+342.5)/2</f>
        <v>405.5</v>
      </c>
      <c r="I226" s="147">
        <v>510</v>
      </c>
      <c r="J226" s="170" t="s">
        <v>707</v>
      </c>
      <c r="K226" s="171">
        <f t="shared" ref="K226:K232" si="107">H226-F226</f>
        <v>10.5</v>
      </c>
      <c r="L226" s="172">
        <f t="shared" ref="L226:L232" si="108">K226/F226</f>
        <v>2.6582278481012658E-2</v>
      </c>
      <c r="M226" s="173" t="s">
        <v>708</v>
      </c>
      <c r="N226" s="174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64</v>
      </c>
      <c r="B227" s="110">
        <v>42584</v>
      </c>
      <c r="C227" s="110"/>
      <c r="D227" s="111" t="s">
        <v>709</v>
      </c>
      <c r="E227" s="112" t="s">
        <v>600</v>
      </c>
      <c r="F227" s="113">
        <f>169.5-12.8</f>
        <v>156.69999999999999</v>
      </c>
      <c r="G227" s="113"/>
      <c r="H227" s="114">
        <v>77</v>
      </c>
      <c r="I227" s="132" t="s">
        <v>710</v>
      </c>
      <c r="J227" s="384" t="s">
        <v>3401</v>
      </c>
      <c r="K227" s="134">
        <f t="shared" si="107"/>
        <v>-79.699999999999989</v>
      </c>
      <c r="L227" s="135">
        <f t="shared" si="108"/>
        <v>-0.50861518825781749</v>
      </c>
      <c r="M227" s="136" t="s">
        <v>663</v>
      </c>
      <c r="N227" s="137">
        <v>43522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65</v>
      </c>
      <c r="B228" s="110">
        <v>42586</v>
      </c>
      <c r="C228" s="110"/>
      <c r="D228" s="111" t="s">
        <v>711</v>
      </c>
      <c r="E228" s="112" t="s">
        <v>623</v>
      </c>
      <c r="F228" s="113">
        <v>400</v>
      </c>
      <c r="G228" s="113"/>
      <c r="H228" s="114">
        <v>305</v>
      </c>
      <c r="I228" s="132">
        <v>475</v>
      </c>
      <c r="J228" s="133" t="s">
        <v>712</v>
      </c>
      <c r="K228" s="134">
        <f t="shared" si="107"/>
        <v>-95</v>
      </c>
      <c r="L228" s="135">
        <f t="shared" si="108"/>
        <v>-0.23749999999999999</v>
      </c>
      <c r="M228" s="136" t="s">
        <v>663</v>
      </c>
      <c r="N228" s="137">
        <v>43606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66</v>
      </c>
      <c r="B229" s="106">
        <v>42593</v>
      </c>
      <c r="C229" s="106"/>
      <c r="D229" s="107" t="s">
        <v>713</v>
      </c>
      <c r="E229" s="108" t="s">
        <v>623</v>
      </c>
      <c r="F229" s="109">
        <v>86.5</v>
      </c>
      <c r="G229" s="108"/>
      <c r="H229" s="108">
        <v>130</v>
      </c>
      <c r="I229" s="126">
        <v>130</v>
      </c>
      <c r="J229" s="141" t="s">
        <v>714</v>
      </c>
      <c r="K229" s="128">
        <f t="shared" si="107"/>
        <v>43.5</v>
      </c>
      <c r="L229" s="129">
        <f t="shared" si="108"/>
        <v>0.50289017341040465</v>
      </c>
      <c r="M229" s="130" t="s">
        <v>599</v>
      </c>
      <c r="N229" s="131">
        <v>43091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67</v>
      </c>
      <c r="B230" s="110">
        <v>42600</v>
      </c>
      <c r="C230" s="110"/>
      <c r="D230" s="111" t="s">
        <v>381</v>
      </c>
      <c r="E230" s="112" t="s">
        <v>623</v>
      </c>
      <c r="F230" s="113">
        <v>133.5</v>
      </c>
      <c r="G230" s="113"/>
      <c r="H230" s="114">
        <v>126.5</v>
      </c>
      <c r="I230" s="132">
        <v>178</v>
      </c>
      <c r="J230" s="133" t="s">
        <v>715</v>
      </c>
      <c r="K230" s="134">
        <f t="shared" si="107"/>
        <v>-7</v>
      </c>
      <c r="L230" s="135">
        <f t="shared" si="108"/>
        <v>-5.2434456928838954E-2</v>
      </c>
      <c r="M230" s="136" t="s">
        <v>663</v>
      </c>
      <c r="N230" s="137">
        <v>42615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68</v>
      </c>
      <c r="B231" s="106">
        <v>42613</v>
      </c>
      <c r="C231" s="106"/>
      <c r="D231" s="107" t="s">
        <v>716</v>
      </c>
      <c r="E231" s="108" t="s">
        <v>623</v>
      </c>
      <c r="F231" s="109">
        <v>560</v>
      </c>
      <c r="G231" s="108"/>
      <c r="H231" s="108">
        <v>725</v>
      </c>
      <c r="I231" s="126">
        <v>725</v>
      </c>
      <c r="J231" s="127" t="s">
        <v>625</v>
      </c>
      <c r="K231" s="128">
        <f t="shared" si="107"/>
        <v>165</v>
      </c>
      <c r="L231" s="129">
        <f t="shared" si="108"/>
        <v>0.29464285714285715</v>
      </c>
      <c r="M231" s="130" t="s">
        <v>599</v>
      </c>
      <c r="N231" s="131">
        <v>42456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69</v>
      </c>
      <c r="B232" s="106">
        <v>42614</v>
      </c>
      <c r="C232" s="106"/>
      <c r="D232" s="107" t="s">
        <v>717</v>
      </c>
      <c r="E232" s="108" t="s">
        <v>623</v>
      </c>
      <c r="F232" s="109">
        <v>160.5</v>
      </c>
      <c r="G232" s="108"/>
      <c r="H232" s="108">
        <v>210</v>
      </c>
      <c r="I232" s="126">
        <v>210</v>
      </c>
      <c r="J232" s="127" t="s">
        <v>625</v>
      </c>
      <c r="K232" s="128">
        <f t="shared" si="107"/>
        <v>49.5</v>
      </c>
      <c r="L232" s="129">
        <f t="shared" si="108"/>
        <v>0.30841121495327101</v>
      </c>
      <c r="M232" s="130" t="s">
        <v>599</v>
      </c>
      <c r="N232" s="131">
        <v>42871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70</v>
      </c>
      <c r="B233" s="106">
        <v>42646</v>
      </c>
      <c r="C233" s="106"/>
      <c r="D233" s="148" t="s">
        <v>405</v>
      </c>
      <c r="E233" s="108" t="s">
        <v>623</v>
      </c>
      <c r="F233" s="109">
        <v>430</v>
      </c>
      <c r="G233" s="108"/>
      <c r="H233" s="108">
        <v>596</v>
      </c>
      <c r="I233" s="126">
        <v>575</v>
      </c>
      <c r="J233" s="127" t="s">
        <v>763</v>
      </c>
      <c r="K233" s="128">
        <v>166</v>
      </c>
      <c r="L233" s="129">
        <v>0.38604651162790699</v>
      </c>
      <c r="M233" s="130" t="s">
        <v>599</v>
      </c>
      <c r="N233" s="131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71</v>
      </c>
      <c r="B234" s="106">
        <v>42657</v>
      </c>
      <c r="C234" s="106"/>
      <c r="D234" s="107" t="s">
        <v>718</v>
      </c>
      <c r="E234" s="108" t="s">
        <v>623</v>
      </c>
      <c r="F234" s="109">
        <v>280</v>
      </c>
      <c r="G234" s="108"/>
      <c r="H234" s="108">
        <v>345</v>
      </c>
      <c r="I234" s="126">
        <v>345</v>
      </c>
      <c r="J234" s="127" t="s">
        <v>625</v>
      </c>
      <c r="K234" s="128">
        <f t="shared" ref="K234:K239" si="109">H234-F234</f>
        <v>65</v>
      </c>
      <c r="L234" s="129">
        <f>K234/F234</f>
        <v>0.23214285714285715</v>
      </c>
      <c r="M234" s="130" t="s">
        <v>599</v>
      </c>
      <c r="N234" s="131">
        <v>42814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72</v>
      </c>
      <c r="B235" s="106">
        <v>42657</v>
      </c>
      <c r="C235" s="106"/>
      <c r="D235" s="107" t="s">
        <v>719</v>
      </c>
      <c r="E235" s="108" t="s">
        <v>623</v>
      </c>
      <c r="F235" s="109">
        <v>245</v>
      </c>
      <c r="G235" s="108"/>
      <c r="H235" s="108">
        <v>325.5</v>
      </c>
      <c r="I235" s="126">
        <v>330</v>
      </c>
      <c r="J235" s="127" t="s">
        <v>720</v>
      </c>
      <c r="K235" s="128">
        <f t="shared" si="109"/>
        <v>80.5</v>
      </c>
      <c r="L235" s="129">
        <f>K235/F235</f>
        <v>0.32857142857142857</v>
      </c>
      <c r="M235" s="130" t="s">
        <v>599</v>
      </c>
      <c r="N235" s="131">
        <v>42769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73</v>
      </c>
      <c r="B236" s="106">
        <v>42660</v>
      </c>
      <c r="C236" s="106"/>
      <c r="D236" s="107" t="s">
        <v>349</v>
      </c>
      <c r="E236" s="108" t="s">
        <v>623</v>
      </c>
      <c r="F236" s="109">
        <v>125</v>
      </c>
      <c r="G236" s="108"/>
      <c r="H236" s="108">
        <v>160</v>
      </c>
      <c r="I236" s="126">
        <v>160</v>
      </c>
      <c r="J236" s="127" t="s">
        <v>682</v>
      </c>
      <c r="K236" s="128">
        <f t="shared" si="109"/>
        <v>35</v>
      </c>
      <c r="L236" s="129">
        <v>0.28000000000000003</v>
      </c>
      <c r="M236" s="130" t="s">
        <v>599</v>
      </c>
      <c r="N236" s="131">
        <v>42803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74</v>
      </c>
      <c r="B237" s="106">
        <v>42660</v>
      </c>
      <c r="C237" s="106"/>
      <c r="D237" s="107" t="s">
        <v>483</v>
      </c>
      <c r="E237" s="108" t="s">
        <v>623</v>
      </c>
      <c r="F237" s="109">
        <v>114</v>
      </c>
      <c r="G237" s="108"/>
      <c r="H237" s="108">
        <v>145</v>
      </c>
      <c r="I237" s="126">
        <v>145</v>
      </c>
      <c r="J237" s="127" t="s">
        <v>682</v>
      </c>
      <c r="K237" s="128">
        <f t="shared" si="109"/>
        <v>31</v>
      </c>
      <c r="L237" s="129">
        <f>K237/F237</f>
        <v>0.27192982456140352</v>
      </c>
      <c r="M237" s="130" t="s">
        <v>599</v>
      </c>
      <c r="N237" s="131">
        <v>42859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75</v>
      </c>
      <c r="B238" s="106">
        <v>42660</v>
      </c>
      <c r="C238" s="106"/>
      <c r="D238" s="107" t="s">
        <v>721</v>
      </c>
      <c r="E238" s="108" t="s">
        <v>623</v>
      </c>
      <c r="F238" s="109">
        <v>212</v>
      </c>
      <c r="G238" s="108"/>
      <c r="H238" s="108">
        <v>280</v>
      </c>
      <c r="I238" s="126">
        <v>276</v>
      </c>
      <c r="J238" s="127" t="s">
        <v>722</v>
      </c>
      <c r="K238" s="128">
        <f t="shared" si="109"/>
        <v>68</v>
      </c>
      <c r="L238" s="129">
        <f>K238/F238</f>
        <v>0.32075471698113206</v>
      </c>
      <c r="M238" s="130" t="s">
        <v>599</v>
      </c>
      <c r="N238" s="131">
        <v>42858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76</v>
      </c>
      <c r="B239" s="106">
        <v>42678</v>
      </c>
      <c r="C239" s="106"/>
      <c r="D239" s="107" t="s">
        <v>151</v>
      </c>
      <c r="E239" s="108" t="s">
        <v>623</v>
      </c>
      <c r="F239" s="109">
        <v>155</v>
      </c>
      <c r="G239" s="108"/>
      <c r="H239" s="108">
        <v>210</v>
      </c>
      <c r="I239" s="126">
        <v>210</v>
      </c>
      <c r="J239" s="127" t="s">
        <v>723</v>
      </c>
      <c r="K239" s="128">
        <f t="shared" si="109"/>
        <v>55</v>
      </c>
      <c r="L239" s="129">
        <f>K239/F239</f>
        <v>0.35483870967741937</v>
      </c>
      <c r="M239" s="130" t="s">
        <v>599</v>
      </c>
      <c r="N239" s="131">
        <v>42944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77</v>
      </c>
      <c r="B240" s="110">
        <v>42710</v>
      </c>
      <c r="C240" s="110"/>
      <c r="D240" s="111" t="s">
        <v>764</v>
      </c>
      <c r="E240" s="112" t="s">
        <v>623</v>
      </c>
      <c r="F240" s="113">
        <v>150.5</v>
      </c>
      <c r="G240" s="113"/>
      <c r="H240" s="114">
        <v>72.5</v>
      </c>
      <c r="I240" s="132">
        <v>174</v>
      </c>
      <c r="J240" s="133" t="s">
        <v>765</v>
      </c>
      <c r="K240" s="134">
        <v>-78</v>
      </c>
      <c r="L240" s="135">
        <v>-0.51827242524916906</v>
      </c>
      <c r="M240" s="136" t="s">
        <v>663</v>
      </c>
      <c r="N240" s="137">
        <v>43333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78</v>
      </c>
      <c r="B241" s="106">
        <v>42712</v>
      </c>
      <c r="C241" s="106"/>
      <c r="D241" s="107" t="s">
        <v>125</v>
      </c>
      <c r="E241" s="108" t="s">
        <v>623</v>
      </c>
      <c r="F241" s="109">
        <v>380</v>
      </c>
      <c r="G241" s="108"/>
      <c r="H241" s="108">
        <v>478</v>
      </c>
      <c r="I241" s="126">
        <v>468</v>
      </c>
      <c r="J241" s="127" t="s">
        <v>682</v>
      </c>
      <c r="K241" s="128">
        <f>H241-F241</f>
        <v>98</v>
      </c>
      <c r="L241" s="129">
        <f>K241/F241</f>
        <v>0.25789473684210529</v>
      </c>
      <c r="M241" s="130" t="s">
        <v>599</v>
      </c>
      <c r="N241" s="131">
        <v>43025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79</v>
      </c>
      <c r="B242" s="106">
        <v>42734</v>
      </c>
      <c r="C242" s="106"/>
      <c r="D242" s="107" t="s">
        <v>248</v>
      </c>
      <c r="E242" s="108" t="s">
        <v>623</v>
      </c>
      <c r="F242" s="109">
        <v>305</v>
      </c>
      <c r="G242" s="108"/>
      <c r="H242" s="108">
        <v>375</v>
      </c>
      <c r="I242" s="126">
        <v>375</v>
      </c>
      <c r="J242" s="127" t="s">
        <v>682</v>
      </c>
      <c r="K242" s="128">
        <f>H242-F242</f>
        <v>70</v>
      </c>
      <c r="L242" s="129">
        <f>K242/F242</f>
        <v>0.22950819672131148</v>
      </c>
      <c r="M242" s="130" t="s">
        <v>599</v>
      </c>
      <c r="N242" s="131">
        <v>42768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80</v>
      </c>
      <c r="B243" s="106">
        <v>42739</v>
      </c>
      <c r="C243" s="106"/>
      <c r="D243" s="107" t="s">
        <v>351</v>
      </c>
      <c r="E243" s="108" t="s">
        <v>623</v>
      </c>
      <c r="F243" s="109">
        <v>99.5</v>
      </c>
      <c r="G243" s="108"/>
      <c r="H243" s="108">
        <v>158</v>
      </c>
      <c r="I243" s="126">
        <v>158</v>
      </c>
      <c r="J243" s="127" t="s">
        <v>682</v>
      </c>
      <c r="K243" s="128">
        <f>H243-F243</f>
        <v>58.5</v>
      </c>
      <c r="L243" s="129">
        <f>K243/F243</f>
        <v>0.5879396984924623</v>
      </c>
      <c r="M243" s="130" t="s">
        <v>599</v>
      </c>
      <c r="N243" s="131">
        <v>42898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81</v>
      </c>
      <c r="B244" s="106">
        <v>42739</v>
      </c>
      <c r="C244" s="106"/>
      <c r="D244" s="107" t="s">
        <v>351</v>
      </c>
      <c r="E244" s="108" t="s">
        <v>623</v>
      </c>
      <c r="F244" s="109">
        <v>99.5</v>
      </c>
      <c r="G244" s="108"/>
      <c r="H244" s="108">
        <v>158</v>
      </c>
      <c r="I244" s="126">
        <v>158</v>
      </c>
      <c r="J244" s="127" t="s">
        <v>682</v>
      </c>
      <c r="K244" s="128">
        <v>58.5</v>
      </c>
      <c r="L244" s="129">
        <v>0.58793969849246197</v>
      </c>
      <c r="M244" s="130" t="s">
        <v>599</v>
      </c>
      <c r="N244" s="131">
        <v>42898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82</v>
      </c>
      <c r="B245" s="106">
        <v>42786</v>
      </c>
      <c r="C245" s="106"/>
      <c r="D245" s="107" t="s">
        <v>169</v>
      </c>
      <c r="E245" s="108" t="s">
        <v>623</v>
      </c>
      <c r="F245" s="109">
        <v>140.5</v>
      </c>
      <c r="G245" s="108"/>
      <c r="H245" s="108">
        <v>220</v>
      </c>
      <c r="I245" s="126">
        <v>220</v>
      </c>
      <c r="J245" s="127" t="s">
        <v>682</v>
      </c>
      <c r="K245" s="128">
        <f>H245-F245</f>
        <v>79.5</v>
      </c>
      <c r="L245" s="129">
        <f>K245/F245</f>
        <v>0.5658362989323843</v>
      </c>
      <c r="M245" s="130" t="s">
        <v>599</v>
      </c>
      <c r="N245" s="131">
        <v>42864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83</v>
      </c>
      <c r="B246" s="106">
        <v>42786</v>
      </c>
      <c r="C246" s="106"/>
      <c r="D246" s="107" t="s">
        <v>766</v>
      </c>
      <c r="E246" s="108" t="s">
        <v>623</v>
      </c>
      <c r="F246" s="109">
        <v>202.5</v>
      </c>
      <c r="G246" s="108"/>
      <c r="H246" s="108">
        <v>234</v>
      </c>
      <c r="I246" s="126">
        <v>234</v>
      </c>
      <c r="J246" s="127" t="s">
        <v>682</v>
      </c>
      <c r="K246" s="128">
        <v>31.5</v>
      </c>
      <c r="L246" s="129">
        <v>0.155555555555556</v>
      </c>
      <c r="M246" s="130" t="s">
        <v>599</v>
      </c>
      <c r="N246" s="131">
        <v>42836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84</v>
      </c>
      <c r="B247" s="106">
        <v>42818</v>
      </c>
      <c r="C247" s="106"/>
      <c r="D247" s="107" t="s">
        <v>557</v>
      </c>
      <c r="E247" s="108" t="s">
        <v>623</v>
      </c>
      <c r="F247" s="109">
        <v>300.5</v>
      </c>
      <c r="G247" s="108"/>
      <c r="H247" s="108">
        <v>417.5</v>
      </c>
      <c r="I247" s="126">
        <v>420</v>
      </c>
      <c r="J247" s="127" t="s">
        <v>724</v>
      </c>
      <c r="K247" s="128">
        <f>H247-F247</f>
        <v>117</v>
      </c>
      <c r="L247" s="129">
        <f>K247/F247</f>
        <v>0.38935108153078202</v>
      </c>
      <c r="M247" s="130" t="s">
        <v>599</v>
      </c>
      <c r="N247" s="131">
        <v>43070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85</v>
      </c>
      <c r="B248" s="106">
        <v>42818</v>
      </c>
      <c r="C248" s="106"/>
      <c r="D248" s="107" t="s">
        <v>762</v>
      </c>
      <c r="E248" s="108" t="s">
        <v>623</v>
      </c>
      <c r="F248" s="109">
        <v>850</v>
      </c>
      <c r="G248" s="108"/>
      <c r="H248" s="108">
        <v>1042.5</v>
      </c>
      <c r="I248" s="126">
        <v>1023</v>
      </c>
      <c r="J248" s="127" t="s">
        <v>767</v>
      </c>
      <c r="K248" s="128">
        <v>192.5</v>
      </c>
      <c r="L248" s="129">
        <v>0.22647058823529401</v>
      </c>
      <c r="M248" s="130" t="s">
        <v>599</v>
      </c>
      <c r="N248" s="131">
        <v>42830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86</v>
      </c>
      <c r="B249" s="106">
        <v>42830</v>
      </c>
      <c r="C249" s="106"/>
      <c r="D249" s="107" t="s">
        <v>501</v>
      </c>
      <c r="E249" s="108" t="s">
        <v>623</v>
      </c>
      <c r="F249" s="109">
        <v>785</v>
      </c>
      <c r="G249" s="108"/>
      <c r="H249" s="108">
        <v>930</v>
      </c>
      <c r="I249" s="126">
        <v>920</v>
      </c>
      <c r="J249" s="127" t="s">
        <v>725</v>
      </c>
      <c r="K249" s="128">
        <f>H249-F249</f>
        <v>145</v>
      </c>
      <c r="L249" s="129">
        <f>K249/F249</f>
        <v>0.18471337579617833</v>
      </c>
      <c r="M249" s="130" t="s">
        <v>599</v>
      </c>
      <c r="N249" s="131">
        <v>42976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87</v>
      </c>
      <c r="B250" s="110">
        <v>42831</v>
      </c>
      <c r="C250" s="110"/>
      <c r="D250" s="111" t="s">
        <v>768</v>
      </c>
      <c r="E250" s="112" t="s">
        <v>623</v>
      </c>
      <c r="F250" s="113">
        <v>40</v>
      </c>
      <c r="G250" s="113"/>
      <c r="H250" s="114">
        <v>13.1</v>
      </c>
      <c r="I250" s="132">
        <v>60</v>
      </c>
      <c r="J250" s="138" t="s">
        <v>769</v>
      </c>
      <c r="K250" s="134">
        <v>-26.9</v>
      </c>
      <c r="L250" s="135">
        <v>-0.67249999999999999</v>
      </c>
      <c r="M250" s="136" t="s">
        <v>663</v>
      </c>
      <c r="N250" s="137">
        <v>43138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88</v>
      </c>
      <c r="B251" s="106">
        <v>42837</v>
      </c>
      <c r="C251" s="106"/>
      <c r="D251" s="107" t="s">
        <v>88</v>
      </c>
      <c r="E251" s="108" t="s">
        <v>623</v>
      </c>
      <c r="F251" s="109">
        <v>289.5</v>
      </c>
      <c r="G251" s="108"/>
      <c r="H251" s="108">
        <v>354</v>
      </c>
      <c r="I251" s="126">
        <v>360</v>
      </c>
      <c r="J251" s="127" t="s">
        <v>726</v>
      </c>
      <c r="K251" s="128">
        <f t="shared" ref="K251:K259" si="110">H251-F251</f>
        <v>64.5</v>
      </c>
      <c r="L251" s="129">
        <f t="shared" ref="L251:L259" si="111">K251/F251</f>
        <v>0.22279792746113988</v>
      </c>
      <c r="M251" s="130" t="s">
        <v>599</v>
      </c>
      <c r="N251" s="131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89</v>
      </c>
      <c r="B252" s="106">
        <v>42845</v>
      </c>
      <c r="C252" s="106"/>
      <c r="D252" s="107" t="s">
        <v>438</v>
      </c>
      <c r="E252" s="108" t="s">
        <v>623</v>
      </c>
      <c r="F252" s="109">
        <v>700</v>
      </c>
      <c r="G252" s="108"/>
      <c r="H252" s="108">
        <v>840</v>
      </c>
      <c r="I252" s="126">
        <v>840</v>
      </c>
      <c r="J252" s="127" t="s">
        <v>727</v>
      </c>
      <c r="K252" s="128">
        <f t="shared" si="110"/>
        <v>140</v>
      </c>
      <c r="L252" s="129">
        <f t="shared" si="111"/>
        <v>0.2</v>
      </c>
      <c r="M252" s="130" t="s">
        <v>599</v>
      </c>
      <c r="N252" s="131">
        <v>42893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90</v>
      </c>
      <c r="B253" s="106">
        <v>42887</v>
      </c>
      <c r="C253" s="106"/>
      <c r="D253" s="148" t="s">
        <v>363</v>
      </c>
      <c r="E253" s="108" t="s">
        <v>623</v>
      </c>
      <c r="F253" s="109">
        <v>130</v>
      </c>
      <c r="G253" s="108"/>
      <c r="H253" s="108">
        <v>144.25</v>
      </c>
      <c r="I253" s="126">
        <v>170</v>
      </c>
      <c r="J253" s="127" t="s">
        <v>728</v>
      </c>
      <c r="K253" s="128">
        <f t="shared" si="110"/>
        <v>14.25</v>
      </c>
      <c r="L253" s="129">
        <f t="shared" si="111"/>
        <v>0.10961538461538461</v>
      </c>
      <c r="M253" s="130" t="s">
        <v>599</v>
      </c>
      <c r="N253" s="131">
        <v>43675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91</v>
      </c>
      <c r="B254" s="106">
        <v>42901</v>
      </c>
      <c r="C254" s="106"/>
      <c r="D254" s="148" t="s">
        <v>729</v>
      </c>
      <c r="E254" s="108" t="s">
        <v>623</v>
      </c>
      <c r="F254" s="109">
        <v>214.5</v>
      </c>
      <c r="G254" s="108"/>
      <c r="H254" s="108">
        <v>262</v>
      </c>
      <c r="I254" s="126">
        <v>262</v>
      </c>
      <c r="J254" s="127" t="s">
        <v>730</v>
      </c>
      <c r="K254" s="128">
        <f t="shared" si="110"/>
        <v>47.5</v>
      </c>
      <c r="L254" s="129">
        <f t="shared" si="111"/>
        <v>0.22144522144522144</v>
      </c>
      <c r="M254" s="130" t="s">
        <v>599</v>
      </c>
      <c r="N254" s="131">
        <v>42977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92</v>
      </c>
      <c r="B255" s="154">
        <v>42933</v>
      </c>
      <c r="C255" s="154"/>
      <c r="D255" s="155" t="s">
        <v>731</v>
      </c>
      <c r="E255" s="156" t="s">
        <v>623</v>
      </c>
      <c r="F255" s="157">
        <v>370</v>
      </c>
      <c r="G255" s="156"/>
      <c r="H255" s="156">
        <v>447.5</v>
      </c>
      <c r="I255" s="178">
        <v>450</v>
      </c>
      <c r="J255" s="231" t="s">
        <v>682</v>
      </c>
      <c r="K255" s="128">
        <f t="shared" si="110"/>
        <v>77.5</v>
      </c>
      <c r="L255" s="180">
        <f t="shared" si="111"/>
        <v>0.20945945945945946</v>
      </c>
      <c r="M255" s="181" t="s">
        <v>599</v>
      </c>
      <c r="N255" s="182">
        <v>43035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93</v>
      </c>
      <c r="B256" s="154">
        <v>42943</v>
      </c>
      <c r="C256" s="154"/>
      <c r="D256" s="155" t="s">
        <v>167</v>
      </c>
      <c r="E256" s="156" t="s">
        <v>623</v>
      </c>
      <c r="F256" s="157">
        <v>657.5</v>
      </c>
      <c r="G256" s="156"/>
      <c r="H256" s="156">
        <v>825</v>
      </c>
      <c r="I256" s="178">
        <v>820</v>
      </c>
      <c r="J256" s="231" t="s">
        <v>682</v>
      </c>
      <c r="K256" s="128">
        <f t="shared" si="110"/>
        <v>167.5</v>
      </c>
      <c r="L256" s="180">
        <f t="shared" si="111"/>
        <v>0.25475285171102663</v>
      </c>
      <c r="M256" s="181" t="s">
        <v>599</v>
      </c>
      <c r="N256" s="182">
        <v>43090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94</v>
      </c>
      <c r="B257" s="106">
        <v>42964</v>
      </c>
      <c r="C257" s="106"/>
      <c r="D257" s="107" t="s">
        <v>368</v>
      </c>
      <c r="E257" s="108" t="s">
        <v>623</v>
      </c>
      <c r="F257" s="109">
        <v>605</v>
      </c>
      <c r="G257" s="108"/>
      <c r="H257" s="108">
        <v>750</v>
      </c>
      <c r="I257" s="126">
        <v>750</v>
      </c>
      <c r="J257" s="127" t="s">
        <v>725</v>
      </c>
      <c r="K257" s="128">
        <f t="shared" si="110"/>
        <v>145</v>
      </c>
      <c r="L257" s="129">
        <f t="shared" si="111"/>
        <v>0.23966942148760331</v>
      </c>
      <c r="M257" s="130" t="s">
        <v>599</v>
      </c>
      <c r="N257" s="131">
        <v>43027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6">
        <v>95</v>
      </c>
      <c r="B258" s="149">
        <v>42979</v>
      </c>
      <c r="C258" s="149"/>
      <c r="D258" s="150" t="s">
        <v>509</v>
      </c>
      <c r="E258" s="151" t="s">
        <v>623</v>
      </c>
      <c r="F258" s="152">
        <v>255</v>
      </c>
      <c r="G258" s="153"/>
      <c r="H258" s="153">
        <v>217.25</v>
      </c>
      <c r="I258" s="153">
        <v>320</v>
      </c>
      <c r="J258" s="175" t="s">
        <v>732</v>
      </c>
      <c r="K258" s="134">
        <f t="shared" si="110"/>
        <v>-37.75</v>
      </c>
      <c r="L258" s="176">
        <f t="shared" si="111"/>
        <v>-0.14803921568627451</v>
      </c>
      <c r="M258" s="136" t="s">
        <v>663</v>
      </c>
      <c r="N258" s="177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96</v>
      </c>
      <c r="B259" s="106">
        <v>42997</v>
      </c>
      <c r="C259" s="106"/>
      <c r="D259" s="107" t="s">
        <v>733</v>
      </c>
      <c r="E259" s="108" t="s">
        <v>623</v>
      </c>
      <c r="F259" s="109">
        <v>215</v>
      </c>
      <c r="G259" s="108"/>
      <c r="H259" s="108">
        <v>258</v>
      </c>
      <c r="I259" s="126">
        <v>258</v>
      </c>
      <c r="J259" s="127" t="s">
        <v>682</v>
      </c>
      <c r="K259" s="128">
        <f t="shared" si="110"/>
        <v>43</v>
      </c>
      <c r="L259" s="129">
        <f t="shared" si="111"/>
        <v>0.2</v>
      </c>
      <c r="M259" s="130" t="s">
        <v>599</v>
      </c>
      <c r="N259" s="131">
        <v>43040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97</v>
      </c>
      <c r="B260" s="106">
        <v>42997</v>
      </c>
      <c r="C260" s="106"/>
      <c r="D260" s="107" t="s">
        <v>733</v>
      </c>
      <c r="E260" s="108" t="s">
        <v>623</v>
      </c>
      <c r="F260" s="109">
        <v>215</v>
      </c>
      <c r="G260" s="108"/>
      <c r="H260" s="108">
        <v>258</v>
      </c>
      <c r="I260" s="126">
        <v>258</v>
      </c>
      <c r="J260" s="231" t="s">
        <v>682</v>
      </c>
      <c r="K260" s="128">
        <v>43</v>
      </c>
      <c r="L260" s="129">
        <v>0.2</v>
      </c>
      <c r="M260" s="130" t="s">
        <v>599</v>
      </c>
      <c r="N260" s="131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98</v>
      </c>
      <c r="B261" s="207">
        <v>42998</v>
      </c>
      <c r="C261" s="207"/>
      <c r="D261" s="375" t="s">
        <v>2979</v>
      </c>
      <c r="E261" s="208" t="s">
        <v>623</v>
      </c>
      <c r="F261" s="209">
        <v>75</v>
      </c>
      <c r="G261" s="208"/>
      <c r="H261" s="208">
        <v>90</v>
      </c>
      <c r="I261" s="232">
        <v>90</v>
      </c>
      <c r="J261" s="127" t="s">
        <v>734</v>
      </c>
      <c r="K261" s="128">
        <f t="shared" ref="K261:K266" si="112">H261-F261</f>
        <v>15</v>
      </c>
      <c r="L261" s="129">
        <f t="shared" ref="L261:L266" si="113">K261/F261</f>
        <v>0.2</v>
      </c>
      <c r="M261" s="130" t="s">
        <v>599</v>
      </c>
      <c r="N261" s="131">
        <v>43019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99</v>
      </c>
      <c r="B262" s="154">
        <v>43011</v>
      </c>
      <c r="C262" s="154"/>
      <c r="D262" s="155" t="s">
        <v>735</v>
      </c>
      <c r="E262" s="156" t="s">
        <v>623</v>
      </c>
      <c r="F262" s="157">
        <v>315</v>
      </c>
      <c r="G262" s="156"/>
      <c r="H262" s="156">
        <v>392</v>
      </c>
      <c r="I262" s="178">
        <v>384</v>
      </c>
      <c r="J262" s="231" t="s">
        <v>736</v>
      </c>
      <c r="K262" s="128">
        <f t="shared" si="112"/>
        <v>77</v>
      </c>
      <c r="L262" s="180">
        <f t="shared" si="113"/>
        <v>0.24444444444444444</v>
      </c>
      <c r="M262" s="181" t="s">
        <v>599</v>
      </c>
      <c r="N262" s="182">
        <v>43017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100</v>
      </c>
      <c r="B263" s="154">
        <v>43013</v>
      </c>
      <c r="C263" s="154"/>
      <c r="D263" s="155" t="s">
        <v>737</v>
      </c>
      <c r="E263" s="156" t="s">
        <v>623</v>
      </c>
      <c r="F263" s="157">
        <v>145</v>
      </c>
      <c r="G263" s="156"/>
      <c r="H263" s="156">
        <v>179</v>
      </c>
      <c r="I263" s="178">
        <v>180</v>
      </c>
      <c r="J263" s="231" t="s">
        <v>613</v>
      </c>
      <c r="K263" s="128">
        <f t="shared" si="112"/>
        <v>34</v>
      </c>
      <c r="L263" s="180">
        <f t="shared" si="113"/>
        <v>0.23448275862068965</v>
      </c>
      <c r="M263" s="181" t="s">
        <v>599</v>
      </c>
      <c r="N263" s="182">
        <v>43025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101</v>
      </c>
      <c r="B264" s="154">
        <v>43014</v>
      </c>
      <c r="C264" s="154"/>
      <c r="D264" s="155" t="s">
        <v>339</v>
      </c>
      <c r="E264" s="156" t="s">
        <v>623</v>
      </c>
      <c r="F264" s="157">
        <v>256</v>
      </c>
      <c r="G264" s="156"/>
      <c r="H264" s="156">
        <v>323</v>
      </c>
      <c r="I264" s="178">
        <v>320</v>
      </c>
      <c r="J264" s="231" t="s">
        <v>682</v>
      </c>
      <c r="K264" s="128">
        <f t="shared" si="112"/>
        <v>67</v>
      </c>
      <c r="L264" s="180">
        <f t="shared" si="113"/>
        <v>0.26171875</v>
      </c>
      <c r="M264" s="181" t="s">
        <v>599</v>
      </c>
      <c r="N264" s="182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102</v>
      </c>
      <c r="B265" s="154">
        <v>43017</v>
      </c>
      <c r="C265" s="154"/>
      <c r="D265" s="155" t="s">
        <v>360</v>
      </c>
      <c r="E265" s="156" t="s">
        <v>623</v>
      </c>
      <c r="F265" s="157">
        <v>137.5</v>
      </c>
      <c r="G265" s="156"/>
      <c r="H265" s="156">
        <v>184</v>
      </c>
      <c r="I265" s="178">
        <v>183</v>
      </c>
      <c r="J265" s="179" t="s">
        <v>738</v>
      </c>
      <c r="K265" s="128">
        <f t="shared" si="112"/>
        <v>46.5</v>
      </c>
      <c r="L265" s="180">
        <f t="shared" si="113"/>
        <v>0.33818181818181819</v>
      </c>
      <c r="M265" s="181" t="s">
        <v>599</v>
      </c>
      <c r="N265" s="182">
        <v>43108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103</v>
      </c>
      <c r="B266" s="154">
        <v>43018</v>
      </c>
      <c r="C266" s="154"/>
      <c r="D266" s="155" t="s">
        <v>739</v>
      </c>
      <c r="E266" s="156" t="s">
        <v>623</v>
      </c>
      <c r="F266" s="157">
        <v>125.5</v>
      </c>
      <c r="G266" s="156"/>
      <c r="H266" s="156">
        <v>158</v>
      </c>
      <c r="I266" s="178">
        <v>155</v>
      </c>
      <c r="J266" s="179" t="s">
        <v>740</v>
      </c>
      <c r="K266" s="128">
        <f t="shared" si="112"/>
        <v>32.5</v>
      </c>
      <c r="L266" s="180">
        <f t="shared" si="113"/>
        <v>0.25896414342629481</v>
      </c>
      <c r="M266" s="181" t="s">
        <v>599</v>
      </c>
      <c r="N266" s="182">
        <v>43067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104</v>
      </c>
      <c r="B267" s="154">
        <v>43018</v>
      </c>
      <c r="C267" s="154"/>
      <c r="D267" s="155" t="s">
        <v>770</v>
      </c>
      <c r="E267" s="156" t="s">
        <v>623</v>
      </c>
      <c r="F267" s="157">
        <v>895</v>
      </c>
      <c r="G267" s="156"/>
      <c r="H267" s="156">
        <v>1122.5</v>
      </c>
      <c r="I267" s="178">
        <v>1078</v>
      </c>
      <c r="J267" s="179" t="s">
        <v>771</v>
      </c>
      <c r="K267" s="128">
        <v>227.5</v>
      </c>
      <c r="L267" s="180">
        <v>0.25418994413407803</v>
      </c>
      <c r="M267" s="181" t="s">
        <v>599</v>
      </c>
      <c r="N267" s="182">
        <v>43117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105</v>
      </c>
      <c r="B268" s="154">
        <v>43020</v>
      </c>
      <c r="C268" s="154"/>
      <c r="D268" s="155" t="s">
        <v>347</v>
      </c>
      <c r="E268" s="156" t="s">
        <v>623</v>
      </c>
      <c r="F268" s="157">
        <v>525</v>
      </c>
      <c r="G268" s="156"/>
      <c r="H268" s="156">
        <v>629</v>
      </c>
      <c r="I268" s="178">
        <v>629</v>
      </c>
      <c r="J268" s="231" t="s">
        <v>682</v>
      </c>
      <c r="K268" s="128">
        <v>104</v>
      </c>
      <c r="L268" s="180">
        <v>0.19809523809523799</v>
      </c>
      <c r="M268" s="181" t="s">
        <v>599</v>
      </c>
      <c r="N268" s="182">
        <v>43119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106</v>
      </c>
      <c r="B269" s="154">
        <v>43046</v>
      </c>
      <c r="C269" s="154"/>
      <c r="D269" s="155" t="s">
        <v>393</v>
      </c>
      <c r="E269" s="156" t="s">
        <v>623</v>
      </c>
      <c r="F269" s="157">
        <v>740</v>
      </c>
      <c r="G269" s="156"/>
      <c r="H269" s="156">
        <v>892.5</v>
      </c>
      <c r="I269" s="178">
        <v>900</v>
      </c>
      <c r="J269" s="179" t="s">
        <v>741</v>
      </c>
      <c r="K269" s="128">
        <f>H269-F269</f>
        <v>152.5</v>
      </c>
      <c r="L269" s="180">
        <f>K269/F269</f>
        <v>0.20608108108108109</v>
      </c>
      <c r="M269" s="181" t="s">
        <v>599</v>
      </c>
      <c r="N269" s="182">
        <v>43052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107</v>
      </c>
      <c r="B270" s="106">
        <v>43073</v>
      </c>
      <c r="C270" s="106"/>
      <c r="D270" s="107" t="s">
        <v>742</v>
      </c>
      <c r="E270" s="108" t="s">
        <v>623</v>
      </c>
      <c r="F270" s="109">
        <v>118.5</v>
      </c>
      <c r="G270" s="108"/>
      <c r="H270" s="108">
        <v>143.5</v>
      </c>
      <c r="I270" s="126">
        <v>145</v>
      </c>
      <c r="J270" s="141" t="s">
        <v>743</v>
      </c>
      <c r="K270" s="128">
        <f>H270-F270</f>
        <v>25</v>
      </c>
      <c r="L270" s="129">
        <f>K270/F270</f>
        <v>0.2109704641350211</v>
      </c>
      <c r="M270" s="130" t="s">
        <v>599</v>
      </c>
      <c r="N270" s="131">
        <v>43097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108</v>
      </c>
      <c r="B271" s="110">
        <v>43090</v>
      </c>
      <c r="C271" s="110"/>
      <c r="D271" s="158" t="s">
        <v>443</v>
      </c>
      <c r="E271" s="112" t="s">
        <v>623</v>
      </c>
      <c r="F271" s="113">
        <v>715</v>
      </c>
      <c r="G271" s="113"/>
      <c r="H271" s="114">
        <v>500</v>
      </c>
      <c r="I271" s="132">
        <v>872</v>
      </c>
      <c r="J271" s="138" t="s">
        <v>744</v>
      </c>
      <c r="K271" s="134">
        <f>H271-F271</f>
        <v>-215</v>
      </c>
      <c r="L271" s="135">
        <f>K271/F271</f>
        <v>-0.30069930069930068</v>
      </c>
      <c r="M271" s="136" t="s">
        <v>663</v>
      </c>
      <c r="N271" s="137">
        <v>43670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109</v>
      </c>
      <c r="B272" s="106">
        <v>43098</v>
      </c>
      <c r="C272" s="106"/>
      <c r="D272" s="107" t="s">
        <v>735</v>
      </c>
      <c r="E272" s="108" t="s">
        <v>623</v>
      </c>
      <c r="F272" s="109">
        <v>435</v>
      </c>
      <c r="G272" s="108"/>
      <c r="H272" s="108">
        <v>542.5</v>
      </c>
      <c r="I272" s="126">
        <v>539</v>
      </c>
      <c r="J272" s="141" t="s">
        <v>682</v>
      </c>
      <c r="K272" s="128">
        <v>107.5</v>
      </c>
      <c r="L272" s="129">
        <v>0.247126436781609</v>
      </c>
      <c r="M272" s="130" t="s">
        <v>599</v>
      </c>
      <c r="N272" s="131">
        <v>43206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110</v>
      </c>
      <c r="B273" s="106">
        <v>43098</v>
      </c>
      <c r="C273" s="106"/>
      <c r="D273" s="107" t="s">
        <v>571</v>
      </c>
      <c r="E273" s="108" t="s">
        <v>623</v>
      </c>
      <c r="F273" s="109">
        <v>885</v>
      </c>
      <c r="G273" s="108"/>
      <c r="H273" s="108">
        <v>1090</v>
      </c>
      <c r="I273" s="126">
        <v>1084</v>
      </c>
      <c r="J273" s="141" t="s">
        <v>682</v>
      </c>
      <c r="K273" s="128">
        <v>205</v>
      </c>
      <c r="L273" s="129">
        <v>0.23163841807909599</v>
      </c>
      <c r="M273" s="130" t="s">
        <v>599</v>
      </c>
      <c r="N273" s="131">
        <v>43213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7">
        <v>111</v>
      </c>
      <c r="B274" s="348">
        <v>43192</v>
      </c>
      <c r="C274" s="348"/>
      <c r="D274" s="116" t="s">
        <v>752</v>
      </c>
      <c r="E274" s="351" t="s">
        <v>623</v>
      </c>
      <c r="F274" s="354">
        <v>478.5</v>
      </c>
      <c r="G274" s="351"/>
      <c r="H274" s="351">
        <v>442</v>
      </c>
      <c r="I274" s="357">
        <v>613</v>
      </c>
      <c r="J274" s="384" t="s">
        <v>3403</v>
      </c>
      <c r="K274" s="134">
        <f>H274-F274</f>
        <v>-36.5</v>
      </c>
      <c r="L274" s="135">
        <f>K274/F274</f>
        <v>-7.6280041797283177E-2</v>
      </c>
      <c r="M274" s="136" t="s">
        <v>663</v>
      </c>
      <c r="N274" s="137">
        <v>43762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112</v>
      </c>
      <c r="B275" s="110">
        <v>43194</v>
      </c>
      <c r="C275" s="110"/>
      <c r="D275" s="374" t="s">
        <v>2978</v>
      </c>
      <c r="E275" s="112" t="s">
        <v>623</v>
      </c>
      <c r="F275" s="113">
        <f>141.5-7.3</f>
        <v>134.19999999999999</v>
      </c>
      <c r="G275" s="113"/>
      <c r="H275" s="114">
        <v>77</v>
      </c>
      <c r="I275" s="132">
        <v>180</v>
      </c>
      <c r="J275" s="384" t="s">
        <v>3402</v>
      </c>
      <c r="K275" s="134">
        <f>H275-F275</f>
        <v>-57.199999999999989</v>
      </c>
      <c r="L275" s="135">
        <f>K275/F275</f>
        <v>-0.42622950819672129</v>
      </c>
      <c r="M275" s="136" t="s">
        <v>663</v>
      </c>
      <c r="N275" s="137">
        <v>43522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113</v>
      </c>
      <c r="B276" s="110">
        <v>43209</v>
      </c>
      <c r="C276" s="110"/>
      <c r="D276" s="111" t="s">
        <v>745</v>
      </c>
      <c r="E276" s="112" t="s">
        <v>623</v>
      </c>
      <c r="F276" s="113">
        <v>430</v>
      </c>
      <c r="G276" s="113"/>
      <c r="H276" s="114">
        <v>220</v>
      </c>
      <c r="I276" s="132">
        <v>537</v>
      </c>
      <c r="J276" s="138" t="s">
        <v>746</v>
      </c>
      <c r="K276" s="134">
        <f>H276-F276</f>
        <v>-210</v>
      </c>
      <c r="L276" s="135">
        <f>K276/F276</f>
        <v>-0.48837209302325579</v>
      </c>
      <c r="M276" s="136" t="s">
        <v>663</v>
      </c>
      <c r="N276" s="137">
        <v>43252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8">
        <v>114</v>
      </c>
      <c r="B277" s="159">
        <v>43220</v>
      </c>
      <c r="C277" s="159"/>
      <c r="D277" s="160" t="s">
        <v>394</v>
      </c>
      <c r="E277" s="161" t="s">
        <v>623</v>
      </c>
      <c r="F277" s="163">
        <v>153.5</v>
      </c>
      <c r="G277" s="163"/>
      <c r="H277" s="163">
        <v>196</v>
      </c>
      <c r="I277" s="163">
        <v>196</v>
      </c>
      <c r="J277" s="359" t="s">
        <v>3494</v>
      </c>
      <c r="K277" s="183">
        <f>H277-F277</f>
        <v>42.5</v>
      </c>
      <c r="L277" s="184">
        <f>K277/F277</f>
        <v>0.27687296416938112</v>
      </c>
      <c r="M277" s="162" t="s">
        <v>599</v>
      </c>
      <c r="N277" s="185">
        <v>43605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115</v>
      </c>
      <c r="B278" s="110">
        <v>43306</v>
      </c>
      <c r="C278" s="110"/>
      <c r="D278" s="111" t="s">
        <v>768</v>
      </c>
      <c r="E278" s="112" t="s">
        <v>623</v>
      </c>
      <c r="F278" s="113">
        <v>27.5</v>
      </c>
      <c r="G278" s="113"/>
      <c r="H278" s="114">
        <v>13.1</v>
      </c>
      <c r="I278" s="132">
        <v>60</v>
      </c>
      <c r="J278" s="138" t="s">
        <v>772</v>
      </c>
      <c r="K278" s="134">
        <v>-14.4</v>
      </c>
      <c r="L278" s="135">
        <v>-0.52363636363636401</v>
      </c>
      <c r="M278" s="136" t="s">
        <v>663</v>
      </c>
      <c r="N278" s="137">
        <v>43138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7">
        <v>116</v>
      </c>
      <c r="B279" s="348">
        <v>43318</v>
      </c>
      <c r="C279" s="348"/>
      <c r="D279" s="116" t="s">
        <v>747</v>
      </c>
      <c r="E279" s="351" t="s">
        <v>623</v>
      </c>
      <c r="F279" s="351">
        <v>148.5</v>
      </c>
      <c r="G279" s="351"/>
      <c r="H279" s="351">
        <v>102</v>
      </c>
      <c r="I279" s="357">
        <v>182</v>
      </c>
      <c r="J279" s="138" t="s">
        <v>3493</v>
      </c>
      <c r="K279" s="134">
        <f>H279-F279</f>
        <v>-46.5</v>
      </c>
      <c r="L279" s="135">
        <f>K279/F279</f>
        <v>-0.31313131313131315</v>
      </c>
      <c r="M279" s="136" t="s">
        <v>663</v>
      </c>
      <c r="N279" s="137">
        <v>43661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117</v>
      </c>
      <c r="B280" s="106">
        <v>43335</v>
      </c>
      <c r="C280" s="106"/>
      <c r="D280" s="107" t="s">
        <v>773</v>
      </c>
      <c r="E280" s="108" t="s">
        <v>623</v>
      </c>
      <c r="F280" s="156">
        <v>285</v>
      </c>
      <c r="G280" s="108"/>
      <c r="H280" s="108">
        <v>355</v>
      </c>
      <c r="I280" s="126">
        <v>364</v>
      </c>
      <c r="J280" s="141" t="s">
        <v>774</v>
      </c>
      <c r="K280" s="128">
        <v>70</v>
      </c>
      <c r="L280" s="129">
        <v>0.24561403508771901</v>
      </c>
      <c r="M280" s="130" t="s">
        <v>599</v>
      </c>
      <c r="N280" s="131">
        <v>43455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118</v>
      </c>
      <c r="B281" s="106">
        <v>43341</v>
      </c>
      <c r="C281" s="106"/>
      <c r="D281" s="107" t="s">
        <v>384</v>
      </c>
      <c r="E281" s="108" t="s">
        <v>623</v>
      </c>
      <c r="F281" s="156">
        <v>525</v>
      </c>
      <c r="G281" s="108"/>
      <c r="H281" s="108">
        <v>585</v>
      </c>
      <c r="I281" s="126">
        <v>635</v>
      </c>
      <c r="J281" s="141" t="s">
        <v>748</v>
      </c>
      <c r="K281" s="128">
        <f t="shared" ref="K281:K293" si="114">H281-F281</f>
        <v>60</v>
      </c>
      <c r="L281" s="129">
        <f t="shared" ref="L281:L293" si="115">K281/F281</f>
        <v>0.11428571428571428</v>
      </c>
      <c r="M281" s="130" t="s">
        <v>599</v>
      </c>
      <c r="N281" s="131">
        <v>43662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119</v>
      </c>
      <c r="B282" s="106">
        <v>43395</v>
      </c>
      <c r="C282" s="106"/>
      <c r="D282" s="107" t="s">
        <v>368</v>
      </c>
      <c r="E282" s="108" t="s">
        <v>623</v>
      </c>
      <c r="F282" s="156">
        <v>475</v>
      </c>
      <c r="G282" s="108"/>
      <c r="H282" s="108">
        <v>574</v>
      </c>
      <c r="I282" s="126">
        <v>570</v>
      </c>
      <c r="J282" s="141" t="s">
        <v>682</v>
      </c>
      <c r="K282" s="128">
        <f t="shared" si="114"/>
        <v>99</v>
      </c>
      <c r="L282" s="129">
        <f t="shared" si="115"/>
        <v>0.20842105263157895</v>
      </c>
      <c r="M282" s="130" t="s">
        <v>599</v>
      </c>
      <c r="N282" s="131">
        <v>43403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120</v>
      </c>
      <c r="B283" s="154">
        <v>43397</v>
      </c>
      <c r="C283" s="154"/>
      <c r="D283" s="413" t="s">
        <v>391</v>
      </c>
      <c r="E283" s="156" t="s">
        <v>623</v>
      </c>
      <c r="F283" s="156">
        <v>707.5</v>
      </c>
      <c r="G283" s="156"/>
      <c r="H283" s="156">
        <v>872</v>
      </c>
      <c r="I283" s="178">
        <v>872</v>
      </c>
      <c r="J283" s="179" t="s">
        <v>682</v>
      </c>
      <c r="K283" s="128">
        <f t="shared" si="114"/>
        <v>164.5</v>
      </c>
      <c r="L283" s="180">
        <f t="shared" si="115"/>
        <v>0.23250883392226149</v>
      </c>
      <c r="M283" s="181" t="s">
        <v>599</v>
      </c>
      <c r="N283" s="182">
        <v>43482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121</v>
      </c>
      <c r="B284" s="154">
        <v>43398</v>
      </c>
      <c r="C284" s="154"/>
      <c r="D284" s="413" t="s">
        <v>348</v>
      </c>
      <c r="E284" s="156" t="s">
        <v>623</v>
      </c>
      <c r="F284" s="156">
        <v>162</v>
      </c>
      <c r="G284" s="156"/>
      <c r="H284" s="156">
        <v>204</v>
      </c>
      <c r="I284" s="178">
        <v>209</v>
      </c>
      <c r="J284" s="179" t="s">
        <v>3492</v>
      </c>
      <c r="K284" s="128">
        <f t="shared" si="114"/>
        <v>42</v>
      </c>
      <c r="L284" s="180">
        <f t="shared" si="115"/>
        <v>0.25925925925925924</v>
      </c>
      <c r="M284" s="181" t="s">
        <v>599</v>
      </c>
      <c r="N284" s="182">
        <v>43539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122</v>
      </c>
      <c r="B285" s="207">
        <v>43399</v>
      </c>
      <c r="C285" s="207"/>
      <c r="D285" s="155" t="s">
        <v>495</v>
      </c>
      <c r="E285" s="208" t="s">
        <v>623</v>
      </c>
      <c r="F285" s="208">
        <v>240</v>
      </c>
      <c r="G285" s="208"/>
      <c r="H285" s="208">
        <v>297</v>
      </c>
      <c r="I285" s="232">
        <v>297</v>
      </c>
      <c r="J285" s="179" t="s">
        <v>682</v>
      </c>
      <c r="K285" s="233">
        <f t="shared" si="114"/>
        <v>57</v>
      </c>
      <c r="L285" s="234">
        <f t="shared" si="115"/>
        <v>0.23749999999999999</v>
      </c>
      <c r="M285" s="235" t="s">
        <v>599</v>
      </c>
      <c r="N285" s="236">
        <v>43417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123</v>
      </c>
      <c r="B286" s="106">
        <v>43439</v>
      </c>
      <c r="C286" s="106"/>
      <c r="D286" s="148" t="s">
        <v>749</v>
      </c>
      <c r="E286" s="108" t="s">
        <v>623</v>
      </c>
      <c r="F286" s="108">
        <v>202.5</v>
      </c>
      <c r="G286" s="108"/>
      <c r="H286" s="108">
        <v>255</v>
      </c>
      <c r="I286" s="126">
        <v>252</v>
      </c>
      <c r="J286" s="141" t="s">
        <v>682</v>
      </c>
      <c r="K286" s="128">
        <f t="shared" si="114"/>
        <v>52.5</v>
      </c>
      <c r="L286" s="129">
        <f t="shared" si="115"/>
        <v>0.25925925925925924</v>
      </c>
      <c r="M286" s="130" t="s">
        <v>599</v>
      </c>
      <c r="N286" s="131">
        <v>43542</v>
      </c>
      <c r="O286" s="57"/>
      <c r="P286" s="16"/>
      <c r="Q286" s="16"/>
      <c r="R286" s="94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6">
        <v>124</v>
      </c>
      <c r="B287" s="207">
        <v>43465</v>
      </c>
      <c r="C287" s="106"/>
      <c r="D287" s="413" t="s">
        <v>423</v>
      </c>
      <c r="E287" s="208" t="s">
        <v>623</v>
      </c>
      <c r="F287" s="208">
        <v>710</v>
      </c>
      <c r="G287" s="208"/>
      <c r="H287" s="208">
        <v>866</v>
      </c>
      <c r="I287" s="232">
        <v>866</v>
      </c>
      <c r="J287" s="179" t="s">
        <v>682</v>
      </c>
      <c r="K287" s="128">
        <f t="shared" si="114"/>
        <v>156</v>
      </c>
      <c r="L287" s="129">
        <f t="shared" si="115"/>
        <v>0.21971830985915494</v>
      </c>
      <c r="M287" s="130" t="s">
        <v>599</v>
      </c>
      <c r="N287" s="362">
        <v>43553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125</v>
      </c>
      <c r="B288" s="207">
        <v>43522</v>
      </c>
      <c r="C288" s="207"/>
      <c r="D288" s="413" t="s">
        <v>141</v>
      </c>
      <c r="E288" s="208" t="s">
        <v>623</v>
      </c>
      <c r="F288" s="208">
        <v>337.25</v>
      </c>
      <c r="G288" s="208"/>
      <c r="H288" s="208">
        <v>398.5</v>
      </c>
      <c r="I288" s="232">
        <v>411</v>
      </c>
      <c r="J288" s="141" t="s">
        <v>3491</v>
      </c>
      <c r="K288" s="128">
        <f t="shared" si="114"/>
        <v>61.25</v>
      </c>
      <c r="L288" s="129">
        <f t="shared" si="115"/>
        <v>0.1816160118606375</v>
      </c>
      <c r="M288" s="130" t="s">
        <v>599</v>
      </c>
      <c r="N288" s="362">
        <v>43760</v>
      </c>
      <c r="O288" s="57"/>
      <c r="P288" s="16"/>
      <c r="Q288" s="16"/>
      <c r="R288" s="94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126</v>
      </c>
      <c r="B289" s="164">
        <v>43559</v>
      </c>
      <c r="C289" s="164"/>
      <c r="D289" s="165" t="s">
        <v>410</v>
      </c>
      <c r="E289" s="166" t="s">
        <v>623</v>
      </c>
      <c r="F289" s="166">
        <v>130</v>
      </c>
      <c r="G289" s="166"/>
      <c r="H289" s="166">
        <v>65</v>
      </c>
      <c r="I289" s="186">
        <v>158</v>
      </c>
      <c r="J289" s="138" t="s">
        <v>750</v>
      </c>
      <c r="K289" s="134">
        <f t="shared" si="114"/>
        <v>-65</v>
      </c>
      <c r="L289" s="135">
        <f t="shared" si="115"/>
        <v>-0.5</v>
      </c>
      <c r="M289" s="136" t="s">
        <v>663</v>
      </c>
      <c r="N289" s="137">
        <v>43726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0">
        <v>127</v>
      </c>
      <c r="B290" s="187">
        <v>43017</v>
      </c>
      <c r="C290" s="187"/>
      <c r="D290" s="188" t="s">
        <v>169</v>
      </c>
      <c r="E290" s="189" t="s">
        <v>623</v>
      </c>
      <c r="F290" s="190">
        <v>141.5</v>
      </c>
      <c r="G290" s="191"/>
      <c r="H290" s="191">
        <v>183.5</v>
      </c>
      <c r="I290" s="191">
        <v>210</v>
      </c>
      <c r="J290" s="218" t="s">
        <v>3440</v>
      </c>
      <c r="K290" s="219">
        <f t="shared" si="114"/>
        <v>42</v>
      </c>
      <c r="L290" s="220">
        <f t="shared" si="115"/>
        <v>0.29681978798586572</v>
      </c>
      <c r="M290" s="190" t="s">
        <v>599</v>
      </c>
      <c r="N290" s="221">
        <v>43042</v>
      </c>
      <c r="O290" s="57"/>
      <c r="P290" s="16"/>
      <c r="Q290" s="16"/>
      <c r="R290" s="94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9">
        <v>128</v>
      </c>
      <c r="B291" s="164">
        <v>43074</v>
      </c>
      <c r="C291" s="164"/>
      <c r="D291" s="165" t="s">
        <v>303</v>
      </c>
      <c r="E291" s="166" t="s">
        <v>623</v>
      </c>
      <c r="F291" s="167">
        <v>172</v>
      </c>
      <c r="G291" s="166"/>
      <c r="H291" s="166">
        <v>155.25</v>
      </c>
      <c r="I291" s="186">
        <v>230</v>
      </c>
      <c r="J291" s="384" t="s">
        <v>3400</v>
      </c>
      <c r="K291" s="134">
        <f t="shared" ref="K291" si="116">H291-F291</f>
        <v>-16.75</v>
      </c>
      <c r="L291" s="135">
        <f t="shared" ref="L291" si="117">K291/F291</f>
        <v>-9.7383720930232565E-2</v>
      </c>
      <c r="M291" s="136" t="s">
        <v>663</v>
      </c>
      <c r="N291" s="137">
        <v>43787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0">
        <v>129</v>
      </c>
      <c r="B292" s="187">
        <v>43398</v>
      </c>
      <c r="C292" s="187"/>
      <c r="D292" s="188" t="s">
        <v>104</v>
      </c>
      <c r="E292" s="189" t="s">
        <v>623</v>
      </c>
      <c r="F292" s="191">
        <v>698.5</v>
      </c>
      <c r="G292" s="191"/>
      <c r="H292" s="191">
        <v>850</v>
      </c>
      <c r="I292" s="191">
        <v>890</v>
      </c>
      <c r="J292" s="222" t="s">
        <v>3488</v>
      </c>
      <c r="K292" s="219">
        <f t="shared" si="114"/>
        <v>151.5</v>
      </c>
      <c r="L292" s="220">
        <f t="shared" si="115"/>
        <v>0.21689334287759485</v>
      </c>
      <c r="M292" s="190" t="s">
        <v>599</v>
      </c>
      <c r="N292" s="221">
        <v>43453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130</v>
      </c>
      <c r="B293" s="159">
        <v>42877</v>
      </c>
      <c r="C293" s="159"/>
      <c r="D293" s="160" t="s">
        <v>383</v>
      </c>
      <c r="E293" s="161" t="s">
        <v>623</v>
      </c>
      <c r="F293" s="162">
        <v>127.6</v>
      </c>
      <c r="G293" s="163"/>
      <c r="H293" s="163">
        <v>138</v>
      </c>
      <c r="I293" s="163">
        <v>190</v>
      </c>
      <c r="J293" s="385" t="s">
        <v>3404</v>
      </c>
      <c r="K293" s="183">
        <f t="shared" si="114"/>
        <v>10.400000000000006</v>
      </c>
      <c r="L293" s="184">
        <f t="shared" si="115"/>
        <v>8.1504702194357417E-2</v>
      </c>
      <c r="M293" s="162" t="s">
        <v>599</v>
      </c>
      <c r="N293" s="185">
        <v>43774</v>
      </c>
      <c r="O293" s="57"/>
      <c r="P293" s="16"/>
      <c r="Q293" s="16"/>
      <c r="R293" s="94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131</v>
      </c>
      <c r="B294" s="195">
        <v>43158</v>
      </c>
      <c r="C294" s="195"/>
      <c r="D294" s="192" t="s">
        <v>754</v>
      </c>
      <c r="E294" s="196" t="s">
        <v>623</v>
      </c>
      <c r="F294" s="197">
        <v>317</v>
      </c>
      <c r="G294" s="196"/>
      <c r="H294" s="196"/>
      <c r="I294" s="225">
        <v>398</v>
      </c>
      <c r="J294" s="238" t="s">
        <v>601</v>
      </c>
      <c r="K294" s="194"/>
      <c r="L294" s="193"/>
      <c r="M294" s="224" t="s">
        <v>601</v>
      </c>
      <c r="N294" s="223"/>
      <c r="O294" s="57"/>
      <c r="P294" s="16"/>
      <c r="Q294" s="16"/>
      <c r="R294" s="342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9">
        <v>132</v>
      </c>
      <c r="B295" s="164">
        <v>43164</v>
      </c>
      <c r="C295" s="164"/>
      <c r="D295" s="165" t="s">
        <v>135</v>
      </c>
      <c r="E295" s="166" t="s">
        <v>623</v>
      </c>
      <c r="F295" s="167">
        <f>510-14.4</f>
        <v>495.6</v>
      </c>
      <c r="G295" s="166"/>
      <c r="H295" s="166">
        <v>350</v>
      </c>
      <c r="I295" s="186">
        <v>672</v>
      </c>
      <c r="J295" s="384" t="s">
        <v>3461</v>
      </c>
      <c r="K295" s="134">
        <f t="shared" ref="K295" si="118">H295-F295</f>
        <v>-145.60000000000002</v>
      </c>
      <c r="L295" s="135">
        <f t="shared" ref="L295" si="119">K295/F295</f>
        <v>-0.29378531073446329</v>
      </c>
      <c r="M295" s="136" t="s">
        <v>663</v>
      </c>
      <c r="N295" s="137">
        <v>43887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9">
        <v>133</v>
      </c>
      <c r="B296" s="164">
        <v>43237</v>
      </c>
      <c r="C296" s="164"/>
      <c r="D296" s="165" t="s">
        <v>489</v>
      </c>
      <c r="E296" s="166" t="s">
        <v>623</v>
      </c>
      <c r="F296" s="167">
        <v>230.3</v>
      </c>
      <c r="G296" s="166"/>
      <c r="H296" s="166">
        <v>102.5</v>
      </c>
      <c r="I296" s="186">
        <v>348</v>
      </c>
      <c r="J296" s="384" t="s">
        <v>3482</v>
      </c>
      <c r="K296" s="134">
        <f t="shared" ref="K296" si="120">H296-F296</f>
        <v>-127.80000000000001</v>
      </c>
      <c r="L296" s="135">
        <f t="shared" ref="L296" si="121">K296/F296</f>
        <v>-0.55492835432045162</v>
      </c>
      <c r="M296" s="136" t="s">
        <v>663</v>
      </c>
      <c r="N296" s="137">
        <v>43896</v>
      </c>
      <c r="O296" s="57"/>
      <c r="P296" s="16"/>
      <c r="Q296" s="16"/>
      <c r="R296" s="344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5">
        <v>134</v>
      </c>
      <c r="B297" s="198">
        <v>43258</v>
      </c>
      <c r="C297" s="198"/>
      <c r="D297" s="201" t="s">
        <v>449</v>
      </c>
      <c r="E297" s="199" t="s">
        <v>623</v>
      </c>
      <c r="F297" s="197">
        <f>342.5-5.1</f>
        <v>337.4</v>
      </c>
      <c r="G297" s="199"/>
      <c r="H297" s="199"/>
      <c r="I297" s="226">
        <v>439</v>
      </c>
      <c r="J297" s="238" t="s">
        <v>601</v>
      </c>
      <c r="K297" s="228"/>
      <c r="L297" s="229"/>
      <c r="M297" s="227" t="s">
        <v>601</v>
      </c>
      <c r="N297" s="230"/>
      <c r="O297" s="57"/>
      <c r="P297" s="16"/>
      <c r="Q297" s="16"/>
      <c r="R297" s="342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5">
        <v>135</v>
      </c>
      <c r="B298" s="198">
        <v>43285</v>
      </c>
      <c r="C298" s="198"/>
      <c r="D298" s="202" t="s">
        <v>49</v>
      </c>
      <c r="E298" s="199" t="s">
        <v>623</v>
      </c>
      <c r="F298" s="197">
        <f>127.5-5.53</f>
        <v>121.97</v>
      </c>
      <c r="G298" s="199"/>
      <c r="H298" s="199"/>
      <c r="I298" s="226">
        <v>170</v>
      </c>
      <c r="J298" s="238" t="s">
        <v>601</v>
      </c>
      <c r="K298" s="228"/>
      <c r="L298" s="229"/>
      <c r="M298" s="227" t="s">
        <v>601</v>
      </c>
      <c r="N298" s="230"/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9">
        <v>136</v>
      </c>
      <c r="B299" s="164">
        <v>43294</v>
      </c>
      <c r="C299" s="164"/>
      <c r="D299" s="165" t="s">
        <v>243</v>
      </c>
      <c r="E299" s="166" t="s">
        <v>623</v>
      </c>
      <c r="F299" s="167">
        <v>46.5</v>
      </c>
      <c r="G299" s="166"/>
      <c r="H299" s="166">
        <v>17</v>
      </c>
      <c r="I299" s="186">
        <v>59</v>
      </c>
      <c r="J299" s="384" t="s">
        <v>3460</v>
      </c>
      <c r="K299" s="134">
        <f t="shared" ref="K299" si="122">H299-F299</f>
        <v>-29.5</v>
      </c>
      <c r="L299" s="135">
        <f t="shared" ref="L299" si="123">K299/F299</f>
        <v>-0.63440860215053763</v>
      </c>
      <c r="M299" s="136" t="s">
        <v>663</v>
      </c>
      <c r="N299" s="137">
        <v>43887</v>
      </c>
      <c r="O299" s="57"/>
      <c r="P299" s="16"/>
      <c r="Q299" s="16"/>
      <c r="R299" s="17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1">
        <v>137</v>
      </c>
      <c r="B300" s="195">
        <v>43396</v>
      </c>
      <c r="C300" s="195"/>
      <c r="D300" s="202" t="s">
        <v>425</v>
      </c>
      <c r="E300" s="199" t="s">
        <v>623</v>
      </c>
      <c r="F300" s="200">
        <v>156.5</v>
      </c>
      <c r="G300" s="199"/>
      <c r="H300" s="199"/>
      <c r="I300" s="226">
        <v>191</v>
      </c>
      <c r="J300" s="238" t="s">
        <v>601</v>
      </c>
      <c r="K300" s="228"/>
      <c r="L300" s="229"/>
      <c r="M300" s="227" t="s">
        <v>601</v>
      </c>
      <c r="N300" s="230"/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1">
        <v>138</v>
      </c>
      <c r="B301" s="195">
        <v>43439</v>
      </c>
      <c r="C301" s="195"/>
      <c r="D301" s="202" t="s">
        <v>330</v>
      </c>
      <c r="E301" s="199" t="s">
        <v>623</v>
      </c>
      <c r="F301" s="200">
        <v>259.5</v>
      </c>
      <c r="G301" s="199"/>
      <c r="H301" s="199"/>
      <c r="I301" s="226">
        <v>321</v>
      </c>
      <c r="J301" s="238" t="s">
        <v>601</v>
      </c>
      <c r="K301" s="228"/>
      <c r="L301" s="229"/>
      <c r="M301" s="227" t="s">
        <v>601</v>
      </c>
      <c r="N301" s="230"/>
      <c r="O301" s="16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9">
        <v>139</v>
      </c>
      <c r="B302" s="164">
        <v>43439</v>
      </c>
      <c r="C302" s="164"/>
      <c r="D302" s="165" t="s">
        <v>775</v>
      </c>
      <c r="E302" s="166" t="s">
        <v>623</v>
      </c>
      <c r="F302" s="166">
        <v>715</v>
      </c>
      <c r="G302" s="166"/>
      <c r="H302" s="166">
        <v>445</v>
      </c>
      <c r="I302" s="186">
        <v>840</v>
      </c>
      <c r="J302" s="138" t="s">
        <v>2994</v>
      </c>
      <c r="K302" s="134">
        <f t="shared" ref="K302:K305" si="124">H302-F302</f>
        <v>-270</v>
      </c>
      <c r="L302" s="135">
        <f t="shared" ref="L302:L305" si="125">K302/F302</f>
        <v>-0.3776223776223776</v>
      </c>
      <c r="M302" s="136" t="s">
        <v>663</v>
      </c>
      <c r="N302" s="137">
        <v>43800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6">
        <v>140</v>
      </c>
      <c r="B303" s="207">
        <v>43469</v>
      </c>
      <c r="C303" s="207"/>
      <c r="D303" s="155" t="s">
        <v>145</v>
      </c>
      <c r="E303" s="208" t="s">
        <v>623</v>
      </c>
      <c r="F303" s="208">
        <v>875</v>
      </c>
      <c r="G303" s="208"/>
      <c r="H303" s="208">
        <v>1165</v>
      </c>
      <c r="I303" s="232">
        <v>1185</v>
      </c>
      <c r="J303" s="141" t="s">
        <v>3489</v>
      </c>
      <c r="K303" s="128">
        <f t="shared" si="124"/>
        <v>290</v>
      </c>
      <c r="L303" s="129">
        <f t="shared" si="125"/>
        <v>0.33142857142857141</v>
      </c>
      <c r="M303" s="130" t="s">
        <v>599</v>
      </c>
      <c r="N303" s="362">
        <v>43847</v>
      </c>
      <c r="O303" s="57"/>
      <c r="P303" s="16"/>
      <c r="Q303" s="16"/>
      <c r="R303" s="344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6">
        <v>141</v>
      </c>
      <c r="B304" s="207">
        <v>43559</v>
      </c>
      <c r="C304" s="207"/>
      <c r="D304" s="413" t="s">
        <v>345</v>
      </c>
      <c r="E304" s="208" t="s">
        <v>623</v>
      </c>
      <c r="F304" s="208">
        <f>387-14.63</f>
        <v>372.37</v>
      </c>
      <c r="G304" s="208"/>
      <c r="H304" s="208">
        <v>490</v>
      </c>
      <c r="I304" s="232">
        <v>490</v>
      </c>
      <c r="J304" s="141" t="s">
        <v>682</v>
      </c>
      <c r="K304" s="128">
        <f t="shared" si="124"/>
        <v>117.63</v>
      </c>
      <c r="L304" s="129">
        <f t="shared" si="125"/>
        <v>0.31589548030185027</v>
      </c>
      <c r="M304" s="130" t="s">
        <v>599</v>
      </c>
      <c r="N304" s="362">
        <v>43850</v>
      </c>
      <c r="O304" s="57"/>
      <c r="P304" s="16"/>
      <c r="Q304" s="16"/>
      <c r="R304" s="344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9">
        <v>142</v>
      </c>
      <c r="B305" s="164">
        <v>43578</v>
      </c>
      <c r="C305" s="164"/>
      <c r="D305" s="165" t="s">
        <v>776</v>
      </c>
      <c r="E305" s="166" t="s">
        <v>600</v>
      </c>
      <c r="F305" s="166">
        <v>220</v>
      </c>
      <c r="G305" s="166"/>
      <c r="H305" s="166">
        <v>127.5</v>
      </c>
      <c r="I305" s="186">
        <v>284</v>
      </c>
      <c r="J305" s="384" t="s">
        <v>3483</v>
      </c>
      <c r="K305" s="134">
        <f t="shared" si="124"/>
        <v>-92.5</v>
      </c>
      <c r="L305" s="135">
        <f t="shared" si="125"/>
        <v>-0.42045454545454547</v>
      </c>
      <c r="M305" s="136" t="s">
        <v>663</v>
      </c>
      <c r="N305" s="137">
        <v>43896</v>
      </c>
      <c r="O305" s="57"/>
      <c r="P305" s="16"/>
      <c r="Q305" s="16"/>
      <c r="R305" s="17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6">
        <v>143</v>
      </c>
      <c r="B306" s="207">
        <v>43622</v>
      </c>
      <c r="C306" s="207"/>
      <c r="D306" s="413" t="s">
        <v>496</v>
      </c>
      <c r="E306" s="208" t="s">
        <v>600</v>
      </c>
      <c r="F306" s="208">
        <v>332.8</v>
      </c>
      <c r="G306" s="208"/>
      <c r="H306" s="208">
        <v>405</v>
      </c>
      <c r="I306" s="232">
        <v>419</v>
      </c>
      <c r="J306" s="141" t="s">
        <v>3490</v>
      </c>
      <c r="K306" s="128">
        <f t="shared" ref="K306" si="126">H306-F306</f>
        <v>72.199999999999989</v>
      </c>
      <c r="L306" s="129">
        <f t="shared" ref="L306" si="127">K306/F306</f>
        <v>0.21694711538461534</v>
      </c>
      <c r="M306" s="130" t="s">
        <v>599</v>
      </c>
      <c r="N306" s="362">
        <v>43860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44">
        <v>144</v>
      </c>
      <c r="B307" s="143">
        <v>43641</v>
      </c>
      <c r="C307" s="143"/>
      <c r="D307" s="144" t="s">
        <v>139</v>
      </c>
      <c r="E307" s="145" t="s">
        <v>623</v>
      </c>
      <c r="F307" s="146">
        <v>386</v>
      </c>
      <c r="G307" s="147"/>
      <c r="H307" s="147">
        <v>395</v>
      </c>
      <c r="I307" s="147">
        <v>452</v>
      </c>
      <c r="J307" s="170" t="s">
        <v>3405</v>
      </c>
      <c r="K307" s="171">
        <f t="shared" ref="K307" si="128">H307-F307</f>
        <v>9</v>
      </c>
      <c r="L307" s="172">
        <f t="shared" ref="L307" si="129">K307/F307</f>
        <v>2.3316062176165803E-2</v>
      </c>
      <c r="M307" s="173" t="s">
        <v>708</v>
      </c>
      <c r="N307" s="174">
        <v>43868</v>
      </c>
      <c r="O307" s="16"/>
      <c r="P307" s="16"/>
      <c r="Q307" s="16"/>
      <c r="R307" s="17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72">
        <v>145</v>
      </c>
      <c r="B308" s="195">
        <v>43707</v>
      </c>
      <c r="C308" s="195"/>
      <c r="D308" s="202" t="s">
        <v>260</v>
      </c>
      <c r="E308" s="199" t="s">
        <v>623</v>
      </c>
      <c r="F308" s="199" t="s">
        <v>755</v>
      </c>
      <c r="G308" s="199"/>
      <c r="H308" s="199"/>
      <c r="I308" s="226">
        <v>190</v>
      </c>
      <c r="J308" s="238" t="s">
        <v>601</v>
      </c>
      <c r="K308" s="228"/>
      <c r="L308" s="229"/>
      <c r="M308" s="358" t="s">
        <v>601</v>
      </c>
      <c r="N308" s="230"/>
      <c r="O308" s="16"/>
      <c r="P308" s="16"/>
      <c r="Q308" s="16"/>
      <c r="R308" s="344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6">
        <v>146</v>
      </c>
      <c r="B309" s="207">
        <v>43731</v>
      </c>
      <c r="C309" s="207"/>
      <c r="D309" s="155" t="s">
        <v>440</v>
      </c>
      <c r="E309" s="208" t="s">
        <v>623</v>
      </c>
      <c r="F309" s="208">
        <v>235</v>
      </c>
      <c r="G309" s="208"/>
      <c r="H309" s="208">
        <v>295</v>
      </c>
      <c r="I309" s="232">
        <v>296</v>
      </c>
      <c r="J309" s="141" t="s">
        <v>3147</v>
      </c>
      <c r="K309" s="128">
        <f t="shared" ref="K309" si="130">H309-F309</f>
        <v>60</v>
      </c>
      <c r="L309" s="129">
        <f t="shared" ref="L309" si="131">K309/F309</f>
        <v>0.25531914893617019</v>
      </c>
      <c r="M309" s="130" t="s">
        <v>599</v>
      </c>
      <c r="N309" s="362">
        <v>43844</v>
      </c>
      <c r="O309" s="57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6">
        <v>147</v>
      </c>
      <c r="B310" s="207">
        <v>43752</v>
      </c>
      <c r="C310" s="207"/>
      <c r="D310" s="155" t="s">
        <v>2977</v>
      </c>
      <c r="E310" s="208" t="s">
        <v>623</v>
      </c>
      <c r="F310" s="208">
        <v>277.5</v>
      </c>
      <c r="G310" s="208"/>
      <c r="H310" s="208">
        <v>333</v>
      </c>
      <c r="I310" s="232">
        <v>333</v>
      </c>
      <c r="J310" s="141" t="s">
        <v>3148</v>
      </c>
      <c r="K310" s="128">
        <f t="shared" ref="K310" si="132">H310-F310</f>
        <v>55.5</v>
      </c>
      <c r="L310" s="129">
        <f t="shared" ref="L310" si="133">K310/F310</f>
        <v>0.2</v>
      </c>
      <c r="M310" s="130" t="s">
        <v>599</v>
      </c>
      <c r="N310" s="362">
        <v>43846</v>
      </c>
      <c r="O310" s="57"/>
      <c r="P310" s="16"/>
      <c r="Q310" s="16"/>
      <c r="R310" s="344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6">
        <v>148</v>
      </c>
      <c r="B311" s="207">
        <v>43752</v>
      </c>
      <c r="C311" s="207"/>
      <c r="D311" s="155" t="s">
        <v>2976</v>
      </c>
      <c r="E311" s="208" t="s">
        <v>623</v>
      </c>
      <c r="F311" s="208">
        <v>930</v>
      </c>
      <c r="G311" s="208"/>
      <c r="H311" s="208">
        <v>1165</v>
      </c>
      <c r="I311" s="232">
        <v>1200</v>
      </c>
      <c r="J311" s="141" t="s">
        <v>3150</v>
      </c>
      <c r="K311" s="128">
        <f t="shared" ref="K311" si="134">H311-F311</f>
        <v>235</v>
      </c>
      <c r="L311" s="129">
        <f t="shared" ref="L311" si="135">K311/F311</f>
        <v>0.25268817204301075</v>
      </c>
      <c r="M311" s="130" t="s">
        <v>599</v>
      </c>
      <c r="N311" s="362">
        <v>43847</v>
      </c>
      <c r="O311" s="57"/>
      <c r="P311" s="16"/>
      <c r="Q311" s="16"/>
      <c r="R311" s="344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1">
        <v>149</v>
      </c>
      <c r="B312" s="347">
        <v>43753</v>
      </c>
      <c r="C312" s="212"/>
      <c r="D312" s="373" t="s">
        <v>2975</v>
      </c>
      <c r="E312" s="350" t="s">
        <v>623</v>
      </c>
      <c r="F312" s="353">
        <v>111</v>
      </c>
      <c r="G312" s="350"/>
      <c r="H312" s="350"/>
      <c r="I312" s="356">
        <v>141</v>
      </c>
      <c r="J312" s="238" t="s">
        <v>601</v>
      </c>
      <c r="K312" s="238"/>
      <c r="L312" s="123"/>
      <c r="M312" s="361" t="s">
        <v>601</v>
      </c>
      <c r="N312" s="240"/>
      <c r="O312" s="16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6">
        <v>150</v>
      </c>
      <c r="B313" s="207">
        <v>43753</v>
      </c>
      <c r="C313" s="207"/>
      <c r="D313" s="155" t="s">
        <v>2974</v>
      </c>
      <c r="E313" s="208" t="s">
        <v>623</v>
      </c>
      <c r="F313" s="209">
        <v>296</v>
      </c>
      <c r="G313" s="208"/>
      <c r="H313" s="208">
        <v>370</v>
      </c>
      <c r="I313" s="232">
        <v>370</v>
      </c>
      <c r="J313" s="141" t="s">
        <v>682</v>
      </c>
      <c r="K313" s="128">
        <f t="shared" ref="K313" si="136">H313-F313</f>
        <v>74</v>
      </c>
      <c r="L313" s="129">
        <f t="shared" ref="L313" si="137">K313/F313</f>
        <v>0.25</v>
      </c>
      <c r="M313" s="130" t="s">
        <v>599</v>
      </c>
      <c r="N313" s="362">
        <v>43853</v>
      </c>
      <c r="O313" s="57"/>
      <c r="P313" s="16"/>
      <c r="Q313" s="16"/>
      <c r="R313" s="344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2">
        <v>151</v>
      </c>
      <c r="B314" s="211">
        <v>43754</v>
      </c>
      <c r="C314" s="211"/>
      <c r="D314" s="192" t="s">
        <v>2973</v>
      </c>
      <c r="E314" s="349" t="s">
        <v>623</v>
      </c>
      <c r="F314" s="352" t="s">
        <v>2939</v>
      </c>
      <c r="G314" s="349"/>
      <c r="H314" s="349"/>
      <c r="I314" s="355">
        <v>344</v>
      </c>
      <c r="J314" s="238" t="s">
        <v>601</v>
      </c>
      <c r="K314" s="241"/>
      <c r="L314" s="360"/>
      <c r="M314" s="343" t="s">
        <v>601</v>
      </c>
      <c r="N314" s="363"/>
      <c r="O314" s="16"/>
      <c r="P314" s="16"/>
      <c r="Q314" s="16"/>
      <c r="R314" s="344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46">
        <v>152</v>
      </c>
      <c r="B315" s="212">
        <v>43832</v>
      </c>
      <c r="C315" s="212"/>
      <c r="D315" s="216" t="s">
        <v>2253</v>
      </c>
      <c r="E315" s="213" t="s">
        <v>623</v>
      </c>
      <c r="F315" s="214" t="s">
        <v>3135</v>
      </c>
      <c r="G315" s="213"/>
      <c r="H315" s="213"/>
      <c r="I315" s="237">
        <v>590</v>
      </c>
      <c r="J315" s="238" t="s">
        <v>601</v>
      </c>
      <c r="K315" s="238"/>
      <c r="L315" s="123"/>
      <c r="M315" s="343" t="s">
        <v>601</v>
      </c>
      <c r="N315" s="240"/>
      <c r="O315" s="16"/>
      <c r="P315" s="16"/>
      <c r="Q315" s="16"/>
      <c r="R315" s="344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6">
        <v>153</v>
      </c>
      <c r="B316" s="207">
        <v>43966</v>
      </c>
      <c r="C316" s="207"/>
      <c r="D316" s="155" t="s">
        <v>65</v>
      </c>
      <c r="E316" s="208" t="s">
        <v>623</v>
      </c>
      <c r="F316" s="209">
        <v>67.5</v>
      </c>
      <c r="G316" s="208"/>
      <c r="H316" s="208">
        <v>86</v>
      </c>
      <c r="I316" s="232">
        <v>86</v>
      </c>
      <c r="J316" s="141" t="s">
        <v>3628</v>
      </c>
      <c r="K316" s="128">
        <f t="shared" ref="K316" si="138">H316-F316</f>
        <v>18.5</v>
      </c>
      <c r="L316" s="129">
        <f t="shared" ref="L316" si="139">K316/F316</f>
        <v>0.27407407407407408</v>
      </c>
      <c r="M316" s="130" t="s">
        <v>599</v>
      </c>
      <c r="N316" s="362">
        <v>44008</v>
      </c>
      <c r="O316" s="57"/>
      <c r="P316" s="16"/>
      <c r="Q316" s="16"/>
      <c r="R316" s="344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0">
        <v>154</v>
      </c>
      <c r="B317" s="3">
        <v>44035</v>
      </c>
      <c r="C317" s="212"/>
      <c r="D317" s="216" t="s">
        <v>495</v>
      </c>
      <c r="E317" s="213" t="s">
        <v>623</v>
      </c>
      <c r="F317" s="214" t="s">
        <v>3631</v>
      </c>
      <c r="G317" s="213"/>
      <c r="H317" s="213"/>
      <c r="I317" s="237">
        <v>296</v>
      </c>
      <c r="J317" s="238" t="s">
        <v>601</v>
      </c>
      <c r="K317" s="238"/>
      <c r="L317" s="123"/>
      <c r="M317" s="239"/>
      <c r="N317" s="240"/>
      <c r="O317" s="16"/>
      <c r="P317" s="16"/>
      <c r="Q317" s="16"/>
      <c r="R317" s="344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10">
        <v>155</v>
      </c>
      <c r="B318" s="212">
        <v>44092</v>
      </c>
      <c r="C318" s="212"/>
      <c r="D318" s="216" t="s">
        <v>416</v>
      </c>
      <c r="E318" s="213" t="s">
        <v>623</v>
      </c>
      <c r="F318" s="214" t="s">
        <v>3642</v>
      </c>
      <c r="G318" s="213"/>
      <c r="H318" s="213"/>
      <c r="I318" s="237">
        <v>248</v>
      </c>
      <c r="J318" s="238" t="s">
        <v>601</v>
      </c>
      <c r="K318" s="238"/>
      <c r="L318" s="123"/>
      <c r="M318" s="239"/>
      <c r="N318" s="240"/>
      <c r="O318" s="16"/>
      <c r="P318" s="16"/>
      <c r="Q318" s="16"/>
      <c r="R318" s="344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0"/>
      <c r="B319" s="212"/>
      <c r="C319" s="212"/>
      <c r="D319" s="216"/>
      <c r="E319" s="213"/>
      <c r="F319" s="214"/>
      <c r="G319" s="213"/>
      <c r="H319" s="213"/>
      <c r="I319" s="237"/>
      <c r="J319" s="238"/>
      <c r="K319" s="238"/>
      <c r="L319" s="123"/>
      <c r="M319" s="239"/>
      <c r="N319" s="240"/>
      <c r="O319" s="16"/>
      <c r="P319" s="16"/>
      <c r="Q319" s="16"/>
      <c r="R319" s="344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10"/>
      <c r="B320" s="212"/>
      <c r="C320" s="212"/>
      <c r="D320" s="216"/>
      <c r="E320" s="213"/>
      <c r="F320" s="214"/>
      <c r="G320" s="213"/>
      <c r="H320" s="213"/>
      <c r="I320" s="237"/>
      <c r="J320" s="238"/>
      <c r="K320" s="238"/>
      <c r="L320" s="123"/>
      <c r="M320" s="239"/>
      <c r="N320" s="240"/>
      <c r="O320" s="16"/>
      <c r="P320" s="16"/>
      <c r="Q320" s="16"/>
      <c r="R320" s="344"/>
      <c r="S320" s="16"/>
      <c r="T320" s="16"/>
      <c r="U320" s="16"/>
      <c r="V320" s="16"/>
      <c r="W320" s="16"/>
      <c r="X320" s="16"/>
      <c r="Y320" s="16"/>
      <c r="Z320" s="16"/>
    </row>
    <row r="321" spans="1:18">
      <c r="A321" s="210"/>
      <c r="B321" s="212"/>
      <c r="C321" s="212"/>
      <c r="D321" s="216"/>
      <c r="E321" s="213"/>
      <c r="F321" s="214"/>
      <c r="G321" s="213"/>
      <c r="H321" s="213"/>
      <c r="I321" s="237"/>
      <c r="J321" s="238"/>
      <c r="K321" s="238"/>
      <c r="L321" s="123"/>
      <c r="M321" s="239"/>
      <c r="N321" s="240"/>
      <c r="O321" s="16"/>
      <c r="P321" s="16"/>
      <c r="R321" s="344"/>
    </row>
    <row r="322" spans="1:18">
      <c r="A322" s="210"/>
      <c r="B322" s="212"/>
      <c r="C322" s="212"/>
      <c r="D322" s="216"/>
      <c r="E322" s="213"/>
      <c r="F322" s="214"/>
      <c r="G322" s="213"/>
      <c r="H322" s="213"/>
      <c r="I322" s="237"/>
      <c r="J322" s="238"/>
      <c r="K322" s="238"/>
      <c r="L322" s="123"/>
      <c r="M322" s="239"/>
      <c r="N322" s="240"/>
      <c r="O322" s="16"/>
      <c r="P322" s="16"/>
      <c r="R322" s="344"/>
    </row>
    <row r="323" spans="1:18">
      <c r="A323" s="210"/>
      <c r="B323" s="212"/>
      <c r="C323" s="212"/>
      <c r="D323" s="216"/>
      <c r="E323" s="213"/>
      <c r="F323" s="214"/>
      <c r="G323" s="213"/>
      <c r="H323" s="213"/>
      <c r="I323" s="237"/>
      <c r="J323" s="238"/>
      <c r="K323" s="238"/>
      <c r="L323" s="123"/>
      <c r="M323" s="239"/>
      <c r="N323" s="240"/>
      <c r="O323" s="16"/>
      <c r="P323" s="16"/>
      <c r="R323" s="344"/>
    </row>
    <row r="324" spans="1:18">
      <c r="A324" s="210"/>
      <c r="B324" s="212"/>
      <c r="C324" s="212"/>
      <c r="D324" s="216"/>
      <c r="E324" s="213"/>
      <c r="F324" s="214"/>
      <c r="G324" s="213"/>
      <c r="H324" s="213"/>
      <c r="I324" s="237"/>
      <c r="J324" s="238"/>
      <c r="K324" s="238"/>
      <c r="L324" s="123"/>
      <c r="M324" s="239"/>
      <c r="N324" s="240"/>
      <c r="O324" s="16"/>
      <c r="P324" s="16"/>
      <c r="R324" s="344"/>
    </row>
    <row r="325" spans="1:18">
      <c r="A325" s="210"/>
      <c r="B325" s="212"/>
      <c r="C325" s="212"/>
      <c r="D325" s="216"/>
      <c r="E325" s="213"/>
      <c r="F325" s="214"/>
      <c r="G325" s="213"/>
      <c r="H325" s="213"/>
      <c r="I325" s="237"/>
      <c r="J325" s="238"/>
      <c r="K325" s="238"/>
      <c r="L325" s="123"/>
      <c r="M325" s="239"/>
      <c r="N325" s="240"/>
      <c r="O325" s="16"/>
      <c r="P325" s="16"/>
      <c r="R325" s="344"/>
    </row>
    <row r="326" spans="1:18">
      <c r="A326" s="210"/>
      <c r="B326" s="212"/>
      <c r="C326" s="212"/>
      <c r="D326" s="216"/>
      <c r="E326" s="213"/>
      <c r="F326" s="214"/>
      <c r="G326" s="213"/>
      <c r="H326" s="213"/>
      <c r="I326" s="237"/>
      <c r="J326" s="238"/>
      <c r="K326" s="238"/>
      <c r="L326" s="123"/>
      <c r="M326" s="239"/>
      <c r="N326" s="240"/>
      <c r="O326" s="16"/>
      <c r="R326" s="242"/>
    </row>
    <row r="327" spans="1:18">
      <c r="A327" s="210"/>
      <c r="B327" s="212"/>
      <c r="C327" s="212"/>
      <c r="D327" s="216"/>
      <c r="E327" s="213"/>
      <c r="F327" s="214"/>
      <c r="G327" s="213"/>
      <c r="H327" s="213"/>
      <c r="I327" s="237"/>
      <c r="J327" s="238"/>
      <c r="K327" s="238"/>
      <c r="L327" s="123"/>
      <c r="M327" s="239"/>
      <c r="N327" s="240"/>
      <c r="O327" s="16"/>
      <c r="R327" s="242"/>
    </row>
    <row r="328" spans="1:18">
      <c r="A328" s="210"/>
      <c r="B328" s="212"/>
      <c r="C328" s="212"/>
      <c r="D328" s="216"/>
      <c r="E328" s="213"/>
      <c r="F328" s="214"/>
      <c r="G328" s="213"/>
      <c r="H328" s="213"/>
      <c r="I328" s="237"/>
      <c r="J328" s="238"/>
      <c r="K328" s="238"/>
      <c r="L328" s="123"/>
      <c r="M328" s="239"/>
      <c r="N328" s="240"/>
      <c r="O328" s="16"/>
      <c r="R328" s="242"/>
    </row>
    <row r="329" spans="1:18">
      <c r="A329" s="210"/>
      <c r="B329" s="200" t="s">
        <v>2980</v>
      </c>
      <c r="O329" s="16"/>
      <c r="R329" s="242"/>
    </row>
    <row r="330" spans="1:18">
      <c r="R330" s="242"/>
    </row>
    <row r="331" spans="1:18">
      <c r="R331" s="242"/>
    </row>
    <row r="332" spans="1:18">
      <c r="R332" s="242"/>
    </row>
    <row r="333" spans="1:18">
      <c r="R333" s="242"/>
    </row>
    <row r="334" spans="1:18">
      <c r="R334" s="242"/>
    </row>
    <row r="335" spans="1:18">
      <c r="R335" s="242"/>
    </row>
    <row r="336" spans="1:18">
      <c r="R336" s="242"/>
    </row>
    <row r="346" spans="1:1">
      <c r="A346" s="217"/>
    </row>
    <row r="347" spans="1:1">
      <c r="A347" s="217"/>
    </row>
    <row r="348" spans="1:1">
      <c r="A348" s="213"/>
    </row>
  </sheetData>
  <autoFilter ref="R1:R34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2020-10-21T02:39:26Z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