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F&amp;O)'!$R$1:$R$322</definedName>
  </definedNames>
  <calcPr calcId="191029"/>
</workbook>
</file>

<file path=xl/calcChain.xml><?xml version="1.0" encoding="utf-8"?>
<calcChain xmlns="http://schemas.openxmlformats.org/spreadsheetml/2006/main">
  <c r="P31" i="6" l="1"/>
  <c r="P32" i="6"/>
  <c r="P33" i="6"/>
  <c r="K105" i="6"/>
  <c r="M105" i="6" s="1"/>
  <c r="L71" i="6"/>
  <c r="K71" i="6"/>
  <c r="L70" i="6"/>
  <c r="M70" i="6" s="1"/>
  <c r="K70" i="6"/>
  <c r="K104" i="6"/>
  <c r="M104" i="6" s="1"/>
  <c r="K100" i="6"/>
  <c r="M100" i="6" s="1"/>
  <c r="L68" i="6"/>
  <c r="K68" i="6"/>
  <c r="M71" i="6" l="1"/>
  <c r="M68" i="6"/>
  <c r="P30" i="6"/>
  <c r="L22" i="6"/>
  <c r="M22" i="6" s="1"/>
  <c r="K22" i="6"/>
  <c r="K97" i="6"/>
  <c r="M97" i="6" s="1"/>
  <c r="K103" i="6"/>
  <c r="M103" i="6" s="1"/>
  <c r="K102" i="6" l="1"/>
  <c r="M102" i="6" s="1"/>
  <c r="K101" i="6"/>
  <c r="M101" i="6" s="1"/>
  <c r="L29" i="6"/>
  <c r="K29" i="6"/>
  <c r="K94" i="6"/>
  <c r="M94" i="6" s="1"/>
  <c r="M29" i="6" l="1"/>
  <c r="L25" i="6"/>
  <c r="K25" i="6"/>
  <c r="L19" i="6"/>
  <c r="K19" i="6"/>
  <c r="K99" i="6"/>
  <c r="M99" i="6" s="1"/>
  <c r="L67" i="6"/>
  <c r="K67" i="6"/>
  <c r="K96" i="6"/>
  <c r="M96" i="6" s="1"/>
  <c r="K98" i="6"/>
  <c r="M98" i="6" s="1"/>
  <c r="L66" i="6"/>
  <c r="K66" i="6"/>
  <c r="K93" i="6"/>
  <c r="M93" i="6" s="1"/>
  <c r="L11" i="6"/>
  <c r="K11" i="6"/>
  <c r="K95" i="6"/>
  <c r="M95" i="6" s="1"/>
  <c r="L64" i="6"/>
  <c r="K64" i="6"/>
  <c r="L65" i="6"/>
  <c r="K65" i="6"/>
  <c r="K92" i="6"/>
  <c r="M92" i="6" s="1"/>
  <c r="M25" i="6" l="1"/>
  <c r="M19" i="6"/>
  <c r="M67" i="6"/>
  <c r="M66" i="6"/>
  <c r="M11" i="6"/>
  <c r="M64" i="6"/>
  <c r="M65" i="6"/>
  <c r="P27" i="6"/>
  <c r="P28" i="6"/>
  <c r="L63" i="6"/>
  <c r="K63" i="6"/>
  <c r="K91" i="6"/>
  <c r="M91" i="6" s="1"/>
  <c r="K88" i="6"/>
  <c r="M88" i="6" s="1"/>
  <c r="L62" i="6"/>
  <c r="K62" i="6"/>
  <c r="M62" i="6" s="1"/>
  <c r="L54" i="6"/>
  <c r="K54" i="6"/>
  <c r="K87" i="6"/>
  <c r="M87" i="6" s="1"/>
  <c r="L14" i="6"/>
  <c r="K14" i="6"/>
  <c r="K89" i="6"/>
  <c r="M89" i="6" s="1"/>
  <c r="K90" i="6"/>
  <c r="M90" i="6" s="1"/>
  <c r="K84" i="6"/>
  <c r="M84" i="6" s="1"/>
  <c r="M63" i="6" l="1"/>
  <c r="M54" i="6"/>
  <c r="M14" i="6"/>
  <c r="P26" i="6"/>
  <c r="L61" i="6"/>
  <c r="K61" i="6"/>
  <c r="L20" i="6"/>
  <c r="K20" i="6"/>
  <c r="L59" i="6"/>
  <c r="K59" i="6"/>
  <c r="L51" i="6"/>
  <c r="K51" i="6"/>
  <c r="M61" i="6" l="1"/>
  <c r="M20" i="6"/>
  <c r="M59" i="6"/>
  <c r="M51" i="6"/>
  <c r="K81" i="6"/>
  <c r="M81" i="6" s="1"/>
  <c r="K316" i="6"/>
  <c r="L316" i="6" s="1"/>
  <c r="L17" i="6"/>
  <c r="K17" i="6"/>
  <c r="K310" i="6"/>
  <c r="L310" i="6" s="1"/>
  <c r="K85" i="6"/>
  <c r="M85" i="6" s="1"/>
  <c r="K86" i="6"/>
  <c r="M86" i="6" s="1"/>
  <c r="L60" i="6"/>
  <c r="K60" i="6"/>
  <c r="M17" i="6" l="1"/>
  <c r="M60" i="6"/>
  <c r="P23" i="6"/>
  <c r="P24" i="6"/>
  <c r="L58" i="6"/>
  <c r="K58" i="6"/>
  <c r="M58" i="6" s="1"/>
  <c r="K83" i="6"/>
  <c r="L57" i="6"/>
  <c r="K57" i="6"/>
  <c r="L56" i="6"/>
  <c r="K56" i="6"/>
  <c r="M57" i="6" l="1"/>
  <c r="M83" i="6"/>
  <c r="M56" i="6"/>
  <c r="L13" i="6"/>
  <c r="K13" i="6"/>
  <c r="K82" i="6"/>
  <c r="M82" i="6" s="1"/>
  <c r="L53" i="6"/>
  <c r="K53" i="6"/>
  <c r="L55" i="6"/>
  <c r="K55" i="6"/>
  <c r="M13" i="6" l="1"/>
  <c r="M53" i="6"/>
  <c r="M55" i="6"/>
  <c r="L21" i="6"/>
  <c r="K21" i="6"/>
  <c r="L15" i="6"/>
  <c r="K15" i="6"/>
  <c r="L50" i="6"/>
  <c r="K50" i="6"/>
  <c r="L52" i="6"/>
  <c r="K52" i="6"/>
  <c r="M15" i="6" l="1"/>
  <c r="M50" i="6"/>
  <c r="M52" i="6"/>
  <c r="M21" i="6"/>
  <c r="L16" i="6" l="1"/>
  <c r="K16" i="6"/>
  <c r="L12" i="6"/>
  <c r="K12" i="6"/>
  <c r="K80" i="6"/>
  <c r="M80" i="6" s="1"/>
  <c r="L18" i="6"/>
  <c r="K18" i="6"/>
  <c r="M16" i="6" l="1"/>
  <c r="M18" i="6"/>
  <c r="M12" i="6"/>
  <c r="K318" i="6" l="1"/>
  <c r="L318" i="6" s="1"/>
  <c r="P10" i="6" l="1"/>
  <c r="K306" i="6"/>
  <c r="L306" i="6" s="1"/>
  <c r="K307" i="6" l="1"/>
  <c r="L307" i="6" s="1"/>
  <c r="K300" i="6"/>
  <c r="L300" i="6" s="1"/>
  <c r="K317" i="6" l="1"/>
  <c r="L317" i="6" s="1"/>
  <c r="K311" i="6"/>
  <c r="L311" i="6" s="1"/>
  <c r="K313" i="6" l="1"/>
  <c r="L313" i="6" s="1"/>
  <c r="L6" i="2" l="1"/>
  <c r="K6" i="3"/>
  <c r="D7" i="5" l="1"/>
  <c r="M7" i="6"/>
  <c r="K308" i="6" l="1"/>
  <c r="L308" i="6" s="1"/>
  <c r="K305" i="6" l="1"/>
  <c r="L305" i="6" s="1"/>
  <c r="K309" i="6" l="1"/>
  <c r="L309" i="6" s="1"/>
  <c r="K304" i="6"/>
  <c r="L304" i="6" s="1"/>
  <c r="K303" i="6"/>
  <c r="L303" i="6" s="1"/>
  <c r="K301" i="6"/>
  <c r="L301" i="6" s="1"/>
  <c r="H299" i="6"/>
  <c r="K299" i="6" s="1"/>
  <c r="L299" i="6" s="1"/>
  <c r="K298" i="6"/>
  <c r="L298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F267" i="6"/>
  <c r="K267" i="6" s="1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F261" i="6"/>
  <c r="K261" i="6" s="1"/>
  <c r="L261" i="6" s="1"/>
  <c r="F260" i="6"/>
  <c r="K260" i="6" s="1"/>
  <c r="L260" i="6" s="1"/>
  <c r="K259" i="6"/>
  <c r="L259" i="6" s="1"/>
  <c r="F258" i="6"/>
  <c r="K258" i="6" s="1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2" i="6"/>
  <c r="L242" i="6" s="1"/>
  <c r="K240" i="6"/>
  <c r="L240" i="6" s="1"/>
  <c r="K239" i="6"/>
  <c r="L239" i="6" s="1"/>
  <c r="F238" i="6"/>
  <c r="K238" i="6" s="1"/>
  <c r="L238" i="6" s="1"/>
  <c r="K237" i="6"/>
  <c r="L237" i="6" s="1"/>
  <c r="K234" i="6"/>
  <c r="L234" i="6" s="1"/>
  <c r="K233" i="6"/>
  <c r="L233" i="6" s="1"/>
  <c r="K232" i="6"/>
  <c r="L232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2" i="6"/>
  <c r="L212" i="6" s="1"/>
  <c r="K210" i="6"/>
  <c r="L210" i="6" s="1"/>
  <c r="K208" i="6"/>
  <c r="L208" i="6" s="1"/>
  <c r="K206" i="6"/>
  <c r="L206" i="6" s="1"/>
  <c r="K205" i="6"/>
  <c r="L205" i="6" s="1"/>
  <c r="K204" i="6"/>
  <c r="L204" i="6" s="1"/>
  <c r="K202" i="6"/>
  <c r="L202" i="6" s="1"/>
  <c r="K201" i="6"/>
  <c r="L201" i="6" s="1"/>
  <c r="K200" i="6"/>
  <c r="L200" i="6" s="1"/>
  <c r="K199" i="6"/>
  <c r="K198" i="6"/>
  <c r="L198" i="6" s="1"/>
  <c r="K197" i="6"/>
  <c r="L197" i="6" s="1"/>
  <c r="K195" i="6"/>
  <c r="L195" i="6" s="1"/>
  <c r="K194" i="6"/>
  <c r="L194" i="6" s="1"/>
  <c r="K193" i="6"/>
  <c r="L193" i="6" s="1"/>
  <c r="K192" i="6"/>
  <c r="L192" i="6" s="1"/>
  <c r="K191" i="6"/>
  <c r="L191" i="6" s="1"/>
  <c r="F190" i="6"/>
  <c r="K190" i="6" s="1"/>
  <c r="L190" i="6" s="1"/>
  <c r="H189" i="6"/>
  <c r="K189" i="6" s="1"/>
  <c r="L189" i="6" s="1"/>
  <c r="K186" i="6"/>
  <c r="L186" i="6" s="1"/>
  <c r="K185" i="6"/>
  <c r="L185" i="6" s="1"/>
  <c r="K184" i="6"/>
  <c r="L184" i="6" s="1"/>
  <c r="K183" i="6"/>
  <c r="L183" i="6" s="1"/>
  <c r="K182" i="6"/>
  <c r="L182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H155" i="6"/>
  <c r="K155" i="6" s="1"/>
  <c r="L155" i="6" s="1"/>
  <c r="F154" i="6"/>
  <c r="K154" i="6" s="1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6" i="4"/>
</calcChain>
</file>

<file path=xl/sharedStrings.xml><?xml version="1.0" encoding="utf-8"?>
<sst xmlns="http://schemas.openxmlformats.org/spreadsheetml/2006/main" count="3351" uniqueCount="1248">
  <si>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</si>
  <si>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</si>
  <si>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</si>
  <si>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</si>
  <si>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</si>
  <si>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</si>
  <si>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</si>
  <si>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</si>
  <si>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</si>
  <si>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</si>
  <si>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</si>
  <si>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</si>
  <si>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</si>
  <si>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</si>
  <si>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</si>
  <si>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</si>
  <si>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</si>
  <si>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</si>
  <si>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</si>
  <si>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</si>
  <si>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</si>
  <si>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</si>
  <si>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</si>
  <si>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</si>
  <si>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</si>
  <si>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</si>
  <si>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</si>
  <si>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</si>
  <si>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</si>
  <si>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</si>
  <si>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</si>
  <si>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</si>
  <si>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</si>
  <si>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</si>
  <si>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</si>
  <si>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</si>
  <si>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</si>
  <si>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</si>
  <si>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</si>
  <si>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</si>
  <si>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</si>
  <si>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</si>
  <si>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</si>
  <si>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</si>
  <si>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</si>
  <si>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</si>
  <si>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</si>
  <si>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</si>
  <si>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</si>
  <si>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</si>
  <si>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</si>
  <si>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</si>
  <si>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</si>
  <si>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</si>
  <si>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</si>
  <si>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</si>
  <si>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</si>
  <si>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</si>
  <si>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</si>
  <si>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</si>
  <si>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</si>
  <si>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</si>
  <si>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</si>
  <si>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</si>
  <si>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</si>
  <si>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</si>
  <si>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</si>
  <si>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</si>
  <si>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</si>
  <si>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</si>
  <si>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</si>
  <si>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</si>
  <si>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</si>
  <si>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</si>
  <si>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</si>
  <si>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</si>
  <si>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</si>
  <si>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</si>
  <si>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</si>
  <si>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</si>
  <si>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</si>
  <si>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</si>
  <si>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</si>
  <si>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</si>
  <si>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</si>
  <si>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</si>
  <si>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</si>
  <si>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</si>
  <si>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</si>
  <si>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</si>
  <si>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</si>
  <si>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</si>
  <si>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</si>
  <si>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</si>
  <si>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</si>
  <si>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</si>
  <si>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</si>
  <si>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</si>
  <si>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</si>
  <si>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</si>
  <si>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</si>
  <si>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</si>
  <si>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</si>
  <si>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</si>
  <si>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</si>
  <si>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</si>
  <si>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</si>
  <si>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</si>
  <si>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</si>
  <si>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</si>
  <si>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</si>
  <si>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</si>
  <si>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</si>
  <si>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</si>
  <si>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</si>
  <si>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</si>
  <si>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</si>
  <si>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</si>
  <si>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</si>
  <si>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</si>
  <si>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</si>
  <si>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</si>
  <si>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</si>
  <si>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</si>
  <si>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</si>
  <si>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</si>
  <si>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</si>
  <si>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</si>
  <si>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</si>
  <si>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</si>
  <si>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</si>
  <si>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</si>
  <si>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</si>
  <si>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</si>
  <si>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</si>
  <si>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</si>
  <si>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</si>
  <si>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</si>
  <si>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</si>
  <si>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</si>
  <si>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</si>
  <si>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</si>
  <si>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</si>
  <si>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</si>
  <si>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</si>
  <si>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</si>
  <si>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</si>
  <si>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</si>
  <si>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</si>
  <si>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</si>
  <si>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</si>
  <si>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</si>
  <si>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</si>
  <si>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</si>
  <si>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</si>
  <si>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</si>
  <si>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</si>
  <si>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</si>
  <si>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</si>
  <si>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</si>
  <si>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</si>
  <si>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</si>
  <si>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</si>
  <si>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</si>
  <si>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</si>
  <si>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</si>
  <si>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</si>
  <si>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</si>
  <si>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</si>
  <si>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</si>
  <si>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</si>
  <si>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</si>
  <si>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</si>
  <si>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</si>
  <si>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</si>
  <si>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</si>
  <si>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</si>
  <si>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</si>
  <si>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</si>
  <si>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</si>
  <si>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</si>
  <si>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</si>
  <si>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</si>
  <si>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</si>
  <si>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</si>
  <si>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</si>
  <si>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</si>
  <si>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</si>
  <si>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</si>
  <si>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</si>
  <si>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</si>
  <si>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</si>
  <si>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</si>
  <si>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</si>
  <si>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</si>
  <si>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</si>
  <si>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</si>
  <si>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</si>
  <si>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</si>
  <si>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</si>
  <si>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</si>
  <si>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</si>
  <si>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</si>
  <si>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</si>
  <si>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</si>
  <si>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</si>
  <si>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</si>
  <si>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</si>
  <si>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</si>
  <si>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</si>
  <si>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</si>
  <si>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</si>
  <si>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</si>
  <si>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</si>
  <si>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</si>
  <si>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</si>
  <si>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</si>
  <si>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</si>
  <si>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</si>
  <si>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</si>
  <si>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</si>
  <si>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</si>
  <si>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</si>
  <si>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</si>
  <si>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</si>
  <si>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</si>
  <si>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</si>
  <si>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</si>
  <si>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</si>
  <si>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</si>
  <si>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</si>
  <si>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</si>
  <si>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</si>
  <si>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</si>
  <si>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</si>
  <si>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</si>
  <si>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</si>
  <si>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</si>
  <si>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</si>
  <si>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</si>
  <si>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</si>
  <si>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</si>
  <si>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</si>
  <si>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</si>
  <si>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</si>
  <si>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</si>
  <si>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</si>
  <si>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</si>
  <si>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</si>
  <si>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</si>
  <si>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</si>
  <si>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</si>
  <si>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</si>
  <si>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</si>
  <si>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</si>
  <si>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</si>
  <si>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</si>
  <si>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</si>
  <si>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</si>
  <si>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</si>
  <si>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</si>
  <si>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</si>
  <si>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</si>
  <si>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</si>
  <si>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</si>
  <si>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</si>
  <si>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</si>
  <si>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</si>
  <si>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</si>
  <si>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</si>
  <si>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</si>
  <si>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</si>
  <si>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</si>
  <si>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</si>
  <si>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</si>
  <si>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</si>
  <si>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</si>
  <si>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</si>
  <si>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</si>
  <si>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</si>
  <si>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</si>
  <si>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</si>
  <si>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</si>
  <si>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</si>
  <si>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</si>
  <si>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</si>
  <si>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</si>
  <si>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</si>
  <si>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</si>
  <si>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</si>
  <si>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</si>
  <si>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</si>
  <si>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</si>
  <si>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</si>
  <si>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</si>
  <si>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</si>
  <si>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</si>
  <si>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</si>
  <si>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</si>
  <si>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</si>
  <si>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</si>
  <si>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</si>
  <si>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</si>
  <si>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</si>
  <si>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</si>
  <si>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</si>
  <si>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</si>
  <si>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</si>
  <si>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</si>
  <si>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</si>
  <si>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</si>
  <si>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</si>
  <si>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</si>
  <si>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</si>
  <si>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</si>
  <si>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</si>
  <si>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</si>
  <si>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</si>
  <si>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</si>
  <si>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</si>
  <si>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</si>
  <si>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</si>
  <si>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</si>
  <si>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</si>
  <si>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</si>
  <si>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</si>
  <si>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</si>
  <si>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</si>
  <si>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</si>
  <si>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</si>
  <si>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</si>
  <si>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</si>
  <si>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</si>
  <si>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</si>
  <si>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</si>
  <si>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</si>
  <si>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</si>
  <si>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</si>
  <si>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</si>
  <si>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</si>
  <si>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</si>
  <si>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</si>
  <si>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</si>
  <si>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</si>
  <si>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</si>
  <si>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</si>
  <si>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</si>
  <si>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</si>
  <si>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</si>
  <si>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</si>
  <si>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</si>
  <si>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</si>
  <si>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</si>
  <si>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</si>
  <si>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</si>
  <si>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</si>
  <si>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</si>
  <si>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</si>
  <si>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</si>
  <si>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</si>
  <si>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</si>
  <si>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</si>
  <si>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</si>
  <si>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</si>
  <si>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</si>
  <si>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</si>
  <si>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</si>
  <si>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</si>
  <si>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</si>
  <si>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</si>
  <si>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</si>
  <si>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</si>
  <si>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</si>
  <si>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</si>
  <si>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</si>
  <si>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</si>
  <si>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</si>
  <si>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</si>
  <si>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</si>
  <si>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</si>
  <si>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</si>
  <si>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</si>
  <si>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</si>
  <si>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</si>
  <si>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</si>
  <si>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</si>
  <si>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</si>
  <si>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</si>
  <si>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</si>
  <si>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</si>
  <si>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</si>
  <si>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</si>
  <si>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</si>
  <si>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</si>
  <si>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</si>
  <si>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</si>
  <si>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</si>
  <si>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</si>
  <si>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</si>
  <si>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</si>
  <si>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</si>
  <si>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</si>
  <si>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</si>
  <si>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</si>
  <si>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</si>
  <si>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</si>
  <si>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</si>
  <si>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</si>
  <si>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</si>
  <si>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</si>
  <si>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</si>
  <si>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</si>
  <si>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</si>
  <si>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</si>
  <si>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</si>
  <si>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</si>
  <si>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</si>
  <si>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</si>
  <si>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</si>
  <si>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</si>
  <si>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</si>
  <si>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</si>
  <si>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</si>
  <si>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</si>
  <si>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</si>
  <si>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</si>
  <si>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</si>
  <si>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</si>
  <si>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</si>
  <si>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</si>
  <si>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</si>
  <si>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</si>
  <si>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</si>
  <si>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</si>
  <si>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</si>
  <si>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</si>
  <si>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</si>
  <si>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</si>
  <si>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</si>
  <si>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</si>
  <si>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</si>
  <si>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</si>
  <si>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</si>
  <si>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</si>
  <si>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</si>
  <si>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</si>
  <si>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</si>
  <si>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</si>
  <si>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</si>
  <si>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</si>
  <si>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</si>
  <si>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</si>
  <si>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</si>
  <si>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</si>
  <si>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</si>
  <si>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</si>
  <si>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</si>
  <si>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</si>
  <si>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</si>
  <si>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</si>
  <si>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</si>
  <si>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</si>
  <si>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</si>
  <si>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</si>
  <si>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</si>
  <si>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</si>
  <si>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</si>
  <si>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</si>
  <si>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</si>
  <si>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</si>
  <si>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</si>
  <si>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</si>
  <si>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</si>
  <si>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</si>
  <si>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</si>
  <si>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</si>
  <si>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</si>
  <si>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</si>
  <si>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</si>
  <si>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</si>
  <si>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</si>
  <si>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</si>
  <si>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</si>
  <si>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</si>
  <si>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</si>
  <si>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</si>
  <si>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</si>
  <si>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</si>
  <si>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</si>
  <si>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</si>
  <si>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</si>
  <si>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</si>
  <si>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</si>
  <si>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</si>
  <si>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</si>
  <si>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</si>
  <si>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</si>
  <si>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</si>
  <si>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</si>
  <si>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</si>
  <si>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</si>
  <si>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</si>
  <si>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</si>
  <si>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</si>
  <si>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</si>
  <si>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</si>
  <si>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</si>
  <si>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</si>
  <si>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</si>
  <si>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</si>
  <si>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</si>
  <si>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</si>
  <si>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</si>
  <si>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</si>
  <si>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</si>
  <si>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</si>
  <si>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</si>
  <si>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</si>
  <si>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</si>
  <si>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</si>
  <si>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</si>
  <si>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</si>
  <si>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</si>
  <si>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</si>
  <si>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</si>
  <si>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</si>
  <si>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</si>
  <si>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</si>
  <si>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</si>
  <si>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</si>
  <si>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</si>
  <si>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</si>
  <si>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</si>
  <si>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</si>
  <si>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</si>
  <si>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</si>
  <si>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</si>
  <si>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</si>
  <si>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</si>
  <si>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</si>
  <si>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</si>
  <si>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</si>
  <si>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</si>
  <si>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</si>
  <si>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</si>
  <si>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</si>
  <si>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</si>
  <si>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</si>
  <si>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</si>
  <si>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</si>
  <si>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</si>
  <si>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</si>
  <si>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</si>
  <si>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</si>
  <si>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</si>
  <si>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</si>
  <si>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</si>
  <si>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</si>
  <si>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</si>
  <si>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</si>
  <si>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</si>
  <si>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</si>
  <si>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</si>
  <si>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</si>
  <si>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</si>
  <si>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</si>
  <si>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</si>
  <si>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</si>
  <si>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</si>
  <si>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</si>
  <si>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</si>
  <si>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</si>
  <si>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</si>
  <si>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</si>
  <si>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</si>
  <si>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</si>
  <si>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</si>
  <si>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</si>
  <si>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</si>
  <si>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</si>
  <si>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</si>
  <si>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</si>
  <si>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</si>
  <si>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</si>
  <si>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</si>
  <si>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</si>
  <si>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</si>
  <si>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</si>
  <si>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</si>
  <si>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</si>
  <si>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</si>
  <si>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</si>
  <si>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</si>
  <si>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</si>
  <si>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</si>
  <si>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</si>
  <si>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</si>
  <si>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</si>
  <si>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</si>
  <si>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</si>
  <si>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</si>
  <si>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</si>
  <si>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</si>
  <si>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</si>
  <si>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</si>
  <si>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</si>
  <si>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</si>
  <si>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</si>
  <si>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</si>
  <si>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</si>
  <si>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</si>
  <si>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</si>
  <si>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</si>
  <si>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</si>
  <si>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</si>
  <si>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</si>
  <si>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</si>
  <si>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</si>
  <si>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</si>
  <si>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</si>
  <si>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</si>
  <si>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</si>
  <si>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</si>
  <si>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</si>
  <si>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</si>
  <si>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</si>
  <si>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</si>
  <si>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</si>
  <si>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</si>
  <si>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</si>
  <si>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</si>
  <si>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</si>
  <si>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</si>
  <si>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</si>
  <si>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</si>
  <si>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</si>
  <si>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</si>
  <si>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</si>
  <si>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</si>
  <si>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</si>
  <si>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</si>
  <si>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</si>
  <si>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</si>
  <si>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</si>
  <si>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</si>
  <si>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</si>
  <si>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</si>
  <si>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</si>
  <si>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</si>
  <si>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</si>
  <si>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</si>
  <si>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</si>
  <si>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</si>
  <si>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</si>
  <si>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</si>
  <si>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</si>
  <si>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</si>
  <si>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</si>
  <si>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</si>
  <si>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</si>
  <si>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</si>
  <si>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</si>
  <si>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</si>
  <si>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</si>
  <si>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</si>
  <si>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</si>
  <si>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</si>
  <si>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</si>
  <si>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</si>
  <si>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</si>
  <si>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</si>
  <si>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</si>
  <si>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</si>
  <si>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</si>
  <si>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</si>
  <si>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</si>
  <si>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</si>
  <si>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</si>
  <si>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</si>
  <si>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</si>
  <si>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</si>
  <si>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</si>
  <si>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</si>
  <si>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</si>
  <si>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</si>
  <si>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</si>
  <si>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</si>
  <si>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</si>
  <si>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</si>
  <si>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</si>
  <si>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</si>
  <si>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</si>
  <si>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</si>
  <si>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</si>
  <si>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</si>
  <si>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</si>
  <si>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</si>
  <si>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</si>
  <si>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</si>
  <si>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</si>
  <si>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</si>
  <si>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</si>
  <si>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</si>
  <si>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</si>
  <si>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</si>
  <si>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</si>
  <si>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</si>
  <si>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</si>
  <si>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</si>
  <si>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</si>
  <si>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</si>
  <si>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</si>
  <si>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</si>
  <si>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</si>
  <si>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</si>
  <si>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</si>
  <si>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</si>
  <si>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</si>
  <si>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</si>
  <si>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</si>
  <si>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</si>
  <si>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</si>
  <si>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</si>
  <si>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</si>
  <si>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</si>
  <si>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</si>
  <si>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</si>
  <si>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</si>
  <si>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</si>
  <si>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</si>
  <si>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</si>
  <si>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</si>
  <si>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</si>
  <si>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</si>
  <si>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</si>
  <si>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</si>
  <si>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</si>
  <si>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</si>
  <si>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</si>
  <si>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</si>
  <si>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</si>
  <si>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</si>
  <si>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</si>
  <si>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</si>
  <si>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</si>
  <si>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</si>
  <si>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</si>
  <si>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</si>
  <si>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</si>
  <si>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</si>
  <si>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</si>
  <si>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</si>
  <si>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</si>
  <si>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</si>
  <si>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</si>
  <si>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</si>
  <si>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</si>
  <si>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</si>
  <si>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</si>
  <si>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</si>
  <si>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</si>
  <si>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</si>
  <si>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</si>
  <si>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</si>
  <si>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</si>
  <si>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</si>
  <si>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</si>
  <si>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</si>
  <si>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</si>
  <si>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</si>
  <si>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</si>
  <si>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</si>
  <si>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</si>
  <si>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</si>
  <si>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</si>
  <si>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</si>
  <si>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</si>
  <si>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</si>
  <si>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</si>
  <si>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</si>
  <si>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</si>
  <si>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</si>
  <si>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</si>
  <si>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</si>
  <si>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</si>
  <si>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</si>
  <si>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</si>
  <si>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</si>
  <si>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</si>
  <si>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</si>
  <si>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</si>
  <si>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</si>
  <si>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</si>
  <si>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</si>
  <si>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</si>
  <si>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</si>
  <si>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</si>
  <si>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</si>
  <si>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</si>
  <si>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</si>
  <si>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</si>
  <si>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</si>
  <si>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</si>
  <si>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</si>
  <si>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</si>
  <si>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</si>
  <si>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</si>
  <si>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</si>
  <si>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</si>
  <si>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</si>
  <si>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</si>
  <si>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</si>
  <si>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</si>
  <si>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</si>
  <si>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</si>
  <si>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</si>
  <si>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</si>
  <si>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</si>
  <si>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</si>
  <si>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</si>
  <si>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</si>
  <si>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</si>
  <si>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</si>
  <si>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</si>
  <si>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</si>
  <si>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</si>
  <si>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</si>
  <si>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</si>
  <si>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</si>
  <si>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</si>
  <si>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</si>
  <si>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</si>
  <si>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</si>
  <si>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</si>
  <si>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</si>
  <si>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</si>
  <si>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</si>
  <si>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</si>
  <si>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</si>
  <si>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</si>
  <si>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</si>
  <si>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</si>
  <si>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</si>
  <si>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</si>
  <si>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</si>
  <si>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</si>
  <si>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</si>
  <si>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</si>
  <si>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</si>
  <si>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</si>
  <si>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</si>
  <si>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</si>
  <si>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</si>
  <si>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</si>
  <si>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</si>
  <si>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</si>
  <si>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</si>
  <si>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</si>
  <si>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</si>
  <si>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NSLNISP</t>
  </si>
  <si>
    <t>RUSTOMJEE</t>
  </si>
  <si>
    <t>TMB</t>
  </si>
  <si>
    <t>% Change in OI</t>
  </si>
  <si>
    <t>1800-1900</t>
  </si>
  <si>
    <t>1595-1655</t>
  </si>
  <si>
    <t>MINDACORP</t>
  </si>
  <si>
    <t>MANKIND</t>
  </si>
  <si>
    <t>NSE</t>
  </si>
  <si>
    <t>215-225</t>
  </si>
  <si>
    <t>145-150</t>
  </si>
  <si>
    <t>J</t>
  </si>
  <si>
    <t>MULTIPLIER SHARE &amp; STOCK ADVISORS PRIVATE LIMITED</t>
  </si>
  <si>
    <t>RKFORGE</t>
  </si>
  <si>
    <t>440-460</t>
  </si>
  <si>
    <t>SBLI</t>
  </si>
  <si>
    <t>60-70</t>
  </si>
  <si>
    <t>Profiit of Rs.65/-</t>
  </si>
  <si>
    <t>Profiit of Rs.145/-</t>
  </si>
  <si>
    <t>Profiit of Rs.42.50/-</t>
  </si>
  <si>
    <t>HRTI PRIVATE LIMITED</t>
  </si>
  <si>
    <t>149-155</t>
  </si>
  <si>
    <t>3180-3380</t>
  </si>
  <si>
    <t>ISGEC</t>
  </si>
  <si>
    <t>695-705</t>
  </si>
  <si>
    <t>124-130</t>
  </si>
  <si>
    <t>ATUL SEPT FUT</t>
  </si>
  <si>
    <t>HINDUNILVR 2560 CE 28-SEPT</t>
  </si>
  <si>
    <t>60-75</t>
  </si>
  <si>
    <t>RELIANCE 2480 CE 28-SEPT</t>
  </si>
  <si>
    <t xml:space="preserve">LATENTVIEW </t>
  </si>
  <si>
    <t>500-550</t>
  </si>
  <si>
    <t>NAUKRI SEPT FUT</t>
  </si>
  <si>
    <t>4470-4530</t>
  </si>
  <si>
    <t>670-700</t>
  </si>
  <si>
    <t>RELIANCE SEPT FUT</t>
  </si>
  <si>
    <t>2480-2520</t>
  </si>
  <si>
    <t>1640-1700</t>
  </si>
  <si>
    <t>380-425</t>
  </si>
  <si>
    <t>134-140</t>
  </si>
  <si>
    <t>LUPIN SEPT FUT</t>
  </si>
  <si>
    <t>1115-1125</t>
  </si>
  <si>
    <t>36.5</t>
  </si>
  <si>
    <t>Loss of Rs.13.5/-</t>
  </si>
  <si>
    <t>Profit of Rs.7.25/-</t>
  </si>
  <si>
    <t>Profit of Rs.7.75/-</t>
  </si>
  <si>
    <t>7500-7600</t>
  </si>
  <si>
    <t>Profit of Rs.10/-</t>
  </si>
  <si>
    <t>140-145</t>
  </si>
  <si>
    <t>5020-5270</t>
  </si>
  <si>
    <t>5700-6000</t>
  </si>
  <si>
    <t>FINNIFTY 19800 CE 05-SEP</t>
  </si>
  <si>
    <t>60-80</t>
  </si>
  <si>
    <t>ICICIGI SEP FUT</t>
  </si>
  <si>
    <t>1390-1415</t>
  </si>
  <si>
    <t>OFSS SEPT FUT</t>
  </si>
  <si>
    <t>4210-4250</t>
  </si>
  <si>
    <t>3650-3750</t>
  </si>
  <si>
    <t>Profit of Rs.190/-</t>
  </si>
  <si>
    <t>Profit of Rs.8.5/-</t>
  </si>
  <si>
    <t>Retail Research Technical Calls &amp; Fundamental Performance Report for the month of September-2023</t>
  </si>
  <si>
    <t>1993-2043</t>
  </si>
  <si>
    <t>Accu &lt;&gt;</t>
  </si>
  <si>
    <t>133.5-139.5</t>
  </si>
  <si>
    <t>150-160</t>
  </si>
  <si>
    <t>36</t>
  </si>
  <si>
    <t>2915-3015</t>
  </si>
  <si>
    <t>3200-3400</t>
  </si>
  <si>
    <t>BATAINDIA SEPT FUT</t>
  </si>
  <si>
    <t>1710-1730</t>
  </si>
  <si>
    <t>IPCALAB SEPT FUT</t>
  </si>
  <si>
    <t>910-930</t>
  </si>
  <si>
    <t>Profit of Rs.102/-</t>
  </si>
  <si>
    <t>Loss of Rs.23/-</t>
  </si>
  <si>
    <t>Profit of Rs.20/-</t>
  </si>
  <si>
    <t>Profit of Rs.16.5/-</t>
  </si>
  <si>
    <t>NIFTY 19600 PE 07-SEP</t>
  </si>
  <si>
    <t>58</t>
  </si>
  <si>
    <t>90-100</t>
  </si>
  <si>
    <t>GLENMARK AUG FUT</t>
  </si>
  <si>
    <t>789-803</t>
  </si>
  <si>
    <t>Profit of Rs.8/-</t>
  </si>
  <si>
    <t>560-590</t>
  </si>
  <si>
    <t>METROPOLIS SEPT FUT</t>
  </si>
  <si>
    <t>1460-1480</t>
  </si>
  <si>
    <t>LT SEPT FUT</t>
  </si>
  <si>
    <t>2780-2800</t>
  </si>
  <si>
    <t>Profit of Rs.43.5/-</t>
  </si>
  <si>
    <t>SUNPHARMA 1140 CE 28-SEPT</t>
  </si>
  <si>
    <t>22-28</t>
  </si>
  <si>
    <t>NAUKRI 4500 CE 28-SEPT</t>
  </si>
  <si>
    <t>140-160</t>
  </si>
  <si>
    <t>MARUTI 10300 CE 28-SEPT</t>
  </si>
  <si>
    <t>183.5</t>
  </si>
  <si>
    <t>225-250</t>
  </si>
  <si>
    <t>Profit of Rs.29/-</t>
  </si>
  <si>
    <t>113</t>
  </si>
  <si>
    <t>Profit of Rs.17/-</t>
  </si>
  <si>
    <t>TRENT 2120 CE 28-SEP</t>
  </si>
  <si>
    <t>64-74</t>
  </si>
  <si>
    <t>Profit of Rs.44/-</t>
  </si>
  <si>
    <t>POWERGRID SEPT FUT</t>
  </si>
  <si>
    <t>267-270</t>
  </si>
  <si>
    <t>42</t>
  </si>
  <si>
    <t>Loss of Rs.1/-</t>
  </si>
  <si>
    <t>Profit of Rs.43/-</t>
  </si>
  <si>
    <t>Profit of Rs.4/-</t>
  </si>
  <si>
    <t>Profit of Rs.7.5/-</t>
  </si>
  <si>
    <t>1205-1245</t>
  </si>
  <si>
    <t>1320-1400</t>
  </si>
  <si>
    <t>COLPAL 2050 CE 28-SEP</t>
  </si>
  <si>
    <t>45-55</t>
  </si>
  <si>
    <t>SIEMENS SEPT FUT</t>
  </si>
  <si>
    <t>4040-4080</t>
  </si>
  <si>
    <t>Profit of Rs.3/-</t>
  </si>
  <si>
    <t>ICICIBANK 980 CE 28-SEP</t>
  </si>
  <si>
    <t>18-20</t>
  </si>
  <si>
    <t>AXISBANK SEPT FUT</t>
  </si>
  <si>
    <t>1022-1040</t>
  </si>
  <si>
    <t>NIFTY 20000 CE 14-SEP</t>
  </si>
  <si>
    <t>100-130</t>
  </si>
  <si>
    <t>VISAGAR</t>
  </si>
  <si>
    <t>15.5</t>
  </si>
  <si>
    <t>Profit of Rs.2.25/-</t>
  </si>
  <si>
    <t>69</t>
  </si>
  <si>
    <t>Profit of Rs.53.5/-</t>
  </si>
  <si>
    <t>13</t>
  </si>
  <si>
    <t>Profit of Rs.9.5/-</t>
  </si>
  <si>
    <t>54</t>
  </si>
  <si>
    <t>Profit of Rs.5.5/-</t>
  </si>
  <si>
    <t>Loss of Rs.42.5/-</t>
  </si>
  <si>
    <t>629-649</t>
  </si>
  <si>
    <t>690-720</t>
  </si>
  <si>
    <t>660-700</t>
  </si>
  <si>
    <t>31</t>
  </si>
  <si>
    <t>Loss of Rs.13/-</t>
  </si>
  <si>
    <t>4600-4650</t>
  </si>
  <si>
    <t>7450-7550</t>
  </si>
  <si>
    <t>CANBK 370 CE SEP</t>
  </si>
  <si>
    <t>5.5-6.5</t>
  </si>
  <si>
    <t>FINNIFTY 20300 CE 12-SEP</t>
  </si>
  <si>
    <t>21.5</t>
  </si>
  <si>
    <t>50-70</t>
  </si>
  <si>
    <t>Loss of Rs.18-</t>
  </si>
  <si>
    <t>Profit of Rs.14/-</t>
  </si>
  <si>
    <t>SRUSTEELS</t>
  </si>
  <si>
    <t>601-621</t>
  </si>
  <si>
    <t>3.65</t>
  </si>
  <si>
    <t>Profit of Rs.0.9/-</t>
  </si>
  <si>
    <t>140-170</t>
  </si>
  <si>
    <t>Profit of Rs.95/-</t>
  </si>
  <si>
    <t>COFORGE SEPT FUT</t>
  </si>
  <si>
    <t>5550-5600</t>
  </si>
  <si>
    <t>HINDUNILVR 2520 CE SEP</t>
  </si>
  <si>
    <t>VOLTAS 890 CE SEP</t>
  </si>
  <si>
    <t>23-27</t>
  </si>
  <si>
    <t>Profit of Rs.2.75/-</t>
  </si>
  <si>
    <t>ALKEM SEPT FUT</t>
  </si>
  <si>
    <t>3810-3860</t>
  </si>
  <si>
    <t>Profit of Rs.12.5/-</t>
  </si>
  <si>
    <t>M</t>
  </si>
  <si>
    <t>DRREDDY 5750 CE SEP</t>
  </si>
  <si>
    <t>Loss of Rs.90/-</t>
  </si>
  <si>
    <t>EPIGRAL</t>
  </si>
  <si>
    <t>92.5</t>
  </si>
  <si>
    <t>Profit of Rs.22/-</t>
  </si>
  <si>
    <t>Profit of Rs.65/-</t>
  </si>
  <si>
    <t>BANKNIFTY 46000 PE 20-SEP</t>
  </si>
  <si>
    <t>400-450</t>
  </si>
  <si>
    <t>INFY 1510 CE 28-SEP</t>
  </si>
  <si>
    <t>30-35</t>
  </si>
  <si>
    <t>FINNIFTY 20400 PE 18-SEP</t>
  </si>
  <si>
    <t>100-120</t>
  </si>
  <si>
    <t>Profit of Rs.35/-</t>
  </si>
  <si>
    <t>Profit of Rs.110/-</t>
  </si>
  <si>
    <t>BANKNIFTY 46000 PE 28-SEP</t>
  </si>
  <si>
    <t>520-620</t>
  </si>
  <si>
    <t>Loss of Rs.57.5/-</t>
  </si>
  <si>
    <t>Profit of Rs.45/-</t>
  </si>
  <si>
    <t>Profit of Rs.7.6/-</t>
  </si>
  <si>
    <t>Profit of Rs.48/-</t>
  </si>
  <si>
    <t>AAPLUSTRAD</t>
  </si>
  <si>
    <t>CITADEL SECURITIES INDIA MARKETS PRIVATE LIMITED</t>
  </si>
  <si>
    <t>PANACEABIO</t>
  </si>
  <si>
    <t>Panacea Biotec Ltd.</t>
  </si>
  <si>
    <t>CRONY VYAPAR PVT LTD</t>
  </si>
  <si>
    <t>450-500</t>
  </si>
  <si>
    <t>FINNIFTY 20450 PE 20-SEP</t>
  </si>
  <si>
    <t>370-375</t>
  </si>
  <si>
    <t>Loss of Rs.9.5-</t>
  </si>
  <si>
    <t>125-150</t>
  </si>
  <si>
    <t>Loss of Rs.38-</t>
  </si>
  <si>
    <t>MANSI SHARE &amp; STOCK ADVISORS PRIVATE LIMITED</t>
  </si>
  <si>
    <t>KAHAN</t>
  </si>
  <si>
    <t>PARESH DHIRAJLAL SHAH</t>
  </si>
  <si>
    <t>NIKHIL RAJESH SINGH</t>
  </si>
  <si>
    <t>DHANBANK</t>
  </si>
  <si>
    <t>Dhanlaxmi Bank Limited</t>
  </si>
  <si>
    <t>QE SECURITIES LLP</t>
  </si>
  <si>
    <t>NK SECURITIES RESEARCH PRIVATE LIMITED</t>
  </si>
  <si>
    <t>SOUTHBANK</t>
  </si>
  <si>
    <t>South Indian Bank Ltd.</t>
  </si>
  <si>
    <t>G G ENGINEERING LIMITED</t>
  </si>
  <si>
    <t>LTIM 5550 CE SEP</t>
  </si>
  <si>
    <t>Loss of Rs.22.5-</t>
  </si>
  <si>
    <t>2465-2585</t>
  </si>
  <si>
    <t>2800-2950</t>
  </si>
  <si>
    <t>110-140</t>
  </si>
  <si>
    <t>Profit of Rs.200/-</t>
  </si>
  <si>
    <t>SAURABHTRIPATHI</t>
  </si>
  <si>
    <t>ADVIKCA</t>
  </si>
  <si>
    <t>AFEL</t>
  </si>
  <si>
    <t>ANUVA KAUR KEER</t>
  </si>
  <si>
    <t>MILIND MADHANI SECURITIES PRIVATE LIMITED</t>
  </si>
  <si>
    <t>ASHWIN STOCKS AND INVESTMENT PRIVATE LIMITED</t>
  </si>
  <si>
    <t>YUGA STOCKS AND COMMODITIES PRIVATE LIMITED .</t>
  </si>
  <si>
    <t>PGCRL</t>
  </si>
  <si>
    <t>GAURI NANDAN TRADERS</t>
  </si>
  <si>
    <t>SKSE SECURITIES LIMITED CORP CM/TM PROP A/C</t>
  </si>
  <si>
    <t>SHIVAEXPO</t>
  </si>
  <si>
    <t>RIKHAV SECURITIES LIMITED</t>
  </si>
  <si>
    <t>ANANT OVERSEAS PVT. LTD.</t>
  </si>
  <si>
    <t>CELEBRITY</t>
  </si>
  <si>
    <t>Celebrity Fashions Limite</t>
  </si>
  <si>
    <t>PRRSAAR COMMODITIES PVT LTD</t>
  </si>
  <si>
    <t>GMRP&amp;UI</t>
  </si>
  <si>
    <t>GMR Pow and Urban Infra L</t>
  </si>
  <si>
    <t>MAKS</t>
  </si>
  <si>
    <t>Maks Energy Sol India Ltd</t>
  </si>
  <si>
    <t>NGIL-RE1</t>
  </si>
  <si>
    <t>Nakoda Grp of Ind Ltd</t>
  </si>
  <si>
    <t>CAPITAL CORPORATION</t>
  </si>
  <si>
    <t>PRAVIN NAVALCHAND CHOUDHARY</t>
  </si>
  <si>
    <t>ASHOKBHAI MADHUBHAI KORAT</t>
  </si>
  <si>
    <t>Loss of Rs.165/-</t>
  </si>
  <si>
    <t>Loss of Rs.29.5-</t>
  </si>
  <si>
    <t>NIFTY SEP FUT</t>
  </si>
  <si>
    <t>20050-20070</t>
  </si>
  <si>
    <t>20200-20300</t>
  </si>
  <si>
    <t>LAURUSLABS SEP FUT</t>
  </si>
  <si>
    <t>397-405</t>
  </si>
  <si>
    <t>LUPIN SEP FUT</t>
  </si>
  <si>
    <t>1155-1165</t>
  </si>
  <si>
    <t>BANKNIFTY 45700 CE 20-SEP</t>
  </si>
  <si>
    <t>85-120</t>
  </si>
  <si>
    <t>2285-2385</t>
  </si>
  <si>
    <t>2550-2700</t>
  </si>
  <si>
    <t>3430-3530</t>
  </si>
  <si>
    <t>3700-3900</t>
  </si>
  <si>
    <t>1095-1145</t>
  </si>
  <si>
    <t>1215-1275</t>
  </si>
  <si>
    <t>Profit of Rs.6.5/-</t>
  </si>
  <si>
    <t>Profit of Rs.13/-</t>
  </si>
  <si>
    <t>Loss of Rs.42.5-</t>
  </si>
  <si>
    <t>ANJANI KUMAR GUPTA</t>
  </si>
  <si>
    <t>VIVEK KUMAR BHAUKA</t>
  </si>
  <si>
    <t>ANUPAM</t>
  </si>
  <si>
    <t>VEMPATIVENKATARAMANA</t>
  </si>
  <si>
    <t>ANUROOP</t>
  </si>
  <si>
    <t>B.W.TRADERS</t>
  </si>
  <si>
    <t>ASHNI</t>
  </si>
  <si>
    <t>TAPAN SURESHSINHJI DESAI</t>
  </si>
  <si>
    <t>BCCL</t>
  </si>
  <si>
    <t>RCSPL SHARE BROKING PRIVATE LIMITED</t>
  </si>
  <si>
    <t>CHOTHANI</t>
  </si>
  <si>
    <t>P D MISHRA MISHRA</t>
  </si>
  <si>
    <t>AMIT OMPRAKASH SHARMA</t>
  </si>
  <si>
    <t>WESTPAC INVESTMENTS PVT LTD</t>
  </si>
  <si>
    <t>PANKAJ DHANJI CHHEDA</t>
  </si>
  <si>
    <t>JAYVANTI DHANJI CHHEDA</t>
  </si>
  <si>
    <t>DEEPTI PANKAJ CHHEDA</t>
  </si>
  <si>
    <t>AVIRAT ENTERPRISE</t>
  </si>
  <si>
    <t>DPL</t>
  </si>
  <si>
    <t>DIPNA KEYUR SHAH</t>
  </si>
  <si>
    <t>SETU SECURITIES PVT. LTD.</t>
  </si>
  <si>
    <t>EKANSH</t>
  </si>
  <si>
    <t>RAVI OMPRAKASH AGRAWAL</t>
  </si>
  <si>
    <t>FASHIONS BRANDS (INDIA) PRIVATE LIMITED</t>
  </si>
  <si>
    <t>EXPOGAS</t>
  </si>
  <si>
    <t>KAILASHBEN ASHOKKUMAR PATEL</t>
  </si>
  <si>
    <t>FILATFASH</t>
  </si>
  <si>
    <t>ERISKA INVESTMENT FUND LTD</t>
  </si>
  <si>
    <t>GUJCOTEX</t>
  </si>
  <si>
    <t>VIVEK KANDA</t>
  </si>
  <si>
    <t>INFLAME</t>
  </si>
  <si>
    <t>NAV CAPITAL VCC - NAV CAPITAL EMERGING STAR FUND</t>
  </si>
  <si>
    <t>ASHWANI KUMAR GOEL</t>
  </si>
  <si>
    <t>BP EQUITIES PVT. LTD.</t>
  </si>
  <si>
    <t>SAHASTRAA ADVISORS PRIVATE LIMITED</t>
  </si>
  <si>
    <t>NX BLOCK TRADES PRIVATE LIMITED</t>
  </si>
  <si>
    <t>KARNAVATI</t>
  </si>
  <si>
    <t>TUSHAR HASMUKHLAL KARIYA</t>
  </si>
  <si>
    <t>KCDGROUP</t>
  </si>
  <si>
    <t>AMIT HASMUKHBHAI KANADIA</t>
  </si>
  <si>
    <t>AKASH HARESH MAKADIA</t>
  </si>
  <si>
    <t>KGES</t>
  </si>
  <si>
    <t>MNIL</t>
  </si>
  <si>
    <t>SPEXTRA MULTIBIZ PRIVATE LIMITED</t>
  </si>
  <si>
    <t>AGROFTER VENTURES PRIVATE LIMITED</t>
  </si>
  <si>
    <t>SHRIPARASRAMHOLDINGPVTLTD</t>
  </si>
  <si>
    <t>PARAG COMMOSALES</t>
  </si>
  <si>
    <t>ABHINAV COMMOSALES</t>
  </si>
  <si>
    <t>PRAVEG</t>
  </si>
  <si>
    <t>SAGEONE-FLAGSHIP GROWTH 2 FUND</t>
  </si>
  <si>
    <t>SAGEONE INVESTMENT MANAGERS LLP</t>
  </si>
  <si>
    <t>PROBI FINCAP PRIVATE LIMITED</t>
  </si>
  <si>
    <t>JAYESH ISHWARLAL PATEL</t>
  </si>
  <si>
    <t>PVVINFRA</t>
  </si>
  <si>
    <t>AARYA FINCORP</t>
  </si>
  <si>
    <t>QGO</t>
  </si>
  <si>
    <t>VENKATESH P GUPTA</t>
  </si>
  <si>
    <t>SAGARPROD</t>
  </si>
  <si>
    <t>TEJAL PARAG DATTANI</t>
  </si>
  <si>
    <t>PAVAN BHARATBHAI SONI</t>
  </si>
  <si>
    <t>SHASHIJIT</t>
  </si>
  <si>
    <t>SW CAPITAL PRIVATE LIMITED</t>
  </si>
  <si>
    <t>MALTI SALVI</t>
  </si>
  <si>
    <t>BRIJESH PAREKH HUF</t>
  </si>
  <si>
    <t>STARHFL</t>
  </si>
  <si>
    <t>AKME BUILD ESTATE LIMITED</t>
  </si>
  <si>
    <t>KAVISH JAIN</t>
  </si>
  <si>
    <t>SYLPH</t>
  </si>
  <si>
    <t>DEEPALI AGGARWAL</t>
  </si>
  <si>
    <t>BAPNA TRUST</t>
  </si>
  <si>
    <t>TIGERLOGS</t>
  </si>
  <si>
    <t>TIGER SOFTECH INDIA PRIVATE LIMITED</t>
  </si>
  <si>
    <t>SILVERTOSS SHOPPERS PRIVATE LIMITED</t>
  </si>
  <si>
    <t>VEL</t>
  </si>
  <si>
    <t>VINCENTCLEMENTLASRADO</t>
  </si>
  <si>
    <t>VKAL</t>
  </si>
  <si>
    <t>AJAY SALVI</t>
  </si>
  <si>
    <t>ARENTERP</t>
  </si>
  <si>
    <t>Rajdharshan Inds Ltd</t>
  </si>
  <si>
    <t>PRASHANT EQUITY MANAGEMENT PRIVATE LIMITED</t>
  </si>
  <si>
    <t>RS SECURITIES</t>
  </si>
  <si>
    <t>SHRI MUKTA SHARES</t>
  </si>
  <si>
    <t>AJIT KUMAR THAKUR</t>
  </si>
  <si>
    <t>CLSEL</t>
  </si>
  <si>
    <t>Chaman Lal Setia Exp Ltd</t>
  </si>
  <si>
    <t>GATECHDVR</t>
  </si>
  <si>
    <t>GACM Technologies Limited</t>
  </si>
  <si>
    <t>L7 HITECH PRIVATE LIMITED</t>
  </si>
  <si>
    <t>HBSL</t>
  </si>
  <si>
    <t>HB Stockholdings Limited</t>
  </si>
  <si>
    <t>BRONZE SECURITIES PVT LTD</t>
  </si>
  <si>
    <t>IFCI</t>
  </si>
  <si>
    <t>IFCI Ltd.</t>
  </si>
  <si>
    <t>ISFT</t>
  </si>
  <si>
    <t>Intrasoft Tech. Ltd</t>
  </si>
  <si>
    <t>SALSET VINIMAY PVT.LTD.</t>
  </si>
  <si>
    <t>JAYSREETEA</t>
  </si>
  <si>
    <t>Jayashree Tea Ltd.</t>
  </si>
  <si>
    <t>MONOPHARMA</t>
  </si>
  <si>
    <t>Mono Pharmacare Limited</t>
  </si>
  <si>
    <t>CHHEDA ASHOK BHAWANJI</t>
  </si>
  <si>
    <t>VARSHA JITENDRA KAMNANI</t>
  </si>
  <si>
    <t>JEETENDRA RAMCHAND KAMNANI</t>
  </si>
  <si>
    <t>AMIT  SONI</t>
  </si>
  <si>
    <t>AKSHAY JAYESH ZAVERI</t>
  </si>
  <si>
    <t>ISHWARKUMAR MEGHJIBHAI VADIA</t>
  </si>
  <si>
    <t>MANOJ  KUMAR</t>
  </si>
  <si>
    <t>PRECISION</t>
  </si>
  <si>
    <t>Precision Metaliks Ltd</t>
  </si>
  <si>
    <t>MITTAL RIMPY</t>
  </si>
  <si>
    <t>RRKABEL</t>
  </si>
  <si>
    <t>R R Kabel Limited</t>
  </si>
  <si>
    <t>NORGES BANK ON ACCOUNT OF THE GOVERNMENT PENSION FUND GLOBAL</t>
  </si>
  <si>
    <t>SAROJA</t>
  </si>
  <si>
    <t>Saroja Pharma Indus Ind L</t>
  </si>
  <si>
    <t>SUMIT KUMAR SRIVASTAVA</t>
  </si>
  <si>
    <t>SHANTI</t>
  </si>
  <si>
    <t>Shanti Overseas (Ind) Ltd</t>
  </si>
  <si>
    <t>VINOD KUMAR LODHA</t>
  </si>
  <si>
    <t>SWELECTES</t>
  </si>
  <si>
    <t>Swelect Energy Sys Ltd</t>
  </si>
  <si>
    <t>TARSONS</t>
  </si>
  <si>
    <t>Tarsons Products Limited</t>
  </si>
  <si>
    <t>PLUTUS WEALTH MANAGEMENT LLP</t>
  </si>
  <si>
    <t>VETO</t>
  </si>
  <si>
    <t>Veto Switchgear Cable Ltd</t>
  </si>
  <si>
    <t>MALLCOM</t>
  </si>
  <si>
    <t>Mallcom (India) Limited</t>
  </si>
  <si>
    <t>JAY KUMAR DAGA</t>
  </si>
  <si>
    <t>SHRI BEERESHWAR SOUHARD CREDIT SAHAKARI LTD</t>
  </si>
  <si>
    <t>JOLLE UDYOG SAMUHA EXAMBA</t>
  </si>
  <si>
    <t>PRESSMN</t>
  </si>
  <si>
    <t>Nucent Finance Ltd.</t>
  </si>
  <si>
    <t>ARYAN MINING AND TRADING CORPORATION LTD</t>
  </si>
  <si>
    <t>NARESH KUMAR BHARGAVA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</si>
</sst>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</borders>
  <cellStyleXfs count="92">
    <xf numFmtId="0" fontId="0" fillId="0" borderId="0"/>
    <xf numFmtId="0" fontId="2" fillId="0" borderId="24"/>
    <xf numFmtId="0" fontId="2" fillId="0" borderId="24"/>
    <xf numFmtId="0" fontId="40" fillId="0" borderId="34" applyNumberFormat="0" applyFill="0" applyAlignment="0" applyProtection="0"/>
    <xf numFmtId="0" fontId="41" fillId="0" borderId="35" applyNumberFormat="0" applyFill="0" applyAlignment="0" applyProtection="0"/>
    <xf numFmtId="0" fontId="42" fillId="0" borderId="36" applyNumberFormat="0" applyFill="0" applyAlignment="0" applyProtection="0"/>
    <xf numFmtId="0" fontId="46" fillId="20" borderId="37" applyNumberFormat="0" applyAlignment="0" applyProtection="0"/>
    <xf numFmtId="0" fontId="47" fillId="21" borderId="38" applyNumberFormat="0" applyAlignment="0" applyProtection="0"/>
    <xf numFmtId="0" fontId="48" fillId="21" borderId="37" applyNumberFormat="0" applyAlignment="0" applyProtection="0"/>
    <xf numFmtId="0" fontId="49" fillId="0" borderId="39" applyNumberFormat="0" applyFill="0" applyAlignment="0" applyProtection="0"/>
    <xf numFmtId="0" fontId="50" fillId="22" borderId="40" applyNumberFormat="0" applyAlignment="0" applyProtection="0"/>
    <xf numFmtId="0" fontId="53" fillId="0" borderId="42" applyNumberFormat="0" applyFill="0" applyAlignment="0" applyProtection="0"/>
    <xf numFmtId="0" fontId="1" fillId="0" borderId="24"/>
    <xf numFmtId="0" fontId="1" fillId="25" borderId="24" applyNumberFormat="0" applyBorder="0" applyAlignment="0" applyProtection="0"/>
    <xf numFmtId="0" fontId="1" fillId="29" borderId="24" applyNumberFormat="0" applyBorder="0" applyAlignment="0" applyProtection="0"/>
    <xf numFmtId="0" fontId="1" fillId="33" borderId="24" applyNumberFormat="0" applyBorder="0" applyAlignment="0" applyProtection="0"/>
    <xf numFmtId="0" fontId="1" fillId="37" borderId="24" applyNumberFormat="0" applyBorder="0" applyAlignment="0" applyProtection="0"/>
    <xf numFmtId="0" fontId="1" fillId="41" borderId="24" applyNumberFormat="0" applyBorder="0" applyAlignment="0" applyProtection="0"/>
    <xf numFmtId="0" fontId="1" fillId="45" borderId="24" applyNumberFormat="0" applyBorder="0" applyAlignment="0" applyProtection="0"/>
    <xf numFmtId="0" fontId="1" fillId="26" borderId="24" applyNumberFormat="0" applyBorder="0" applyAlignment="0" applyProtection="0"/>
    <xf numFmtId="0" fontId="1" fillId="30" borderId="24" applyNumberFormat="0" applyBorder="0" applyAlignment="0" applyProtection="0"/>
    <xf numFmtId="0" fontId="1" fillId="34" borderId="24" applyNumberFormat="0" applyBorder="0" applyAlignment="0" applyProtection="0"/>
    <xf numFmtId="0" fontId="1" fillId="38" borderId="24" applyNumberFormat="0" applyBorder="0" applyAlignment="0" applyProtection="0"/>
    <xf numFmtId="0" fontId="1" fillId="42" borderId="24" applyNumberFormat="0" applyBorder="0" applyAlignment="0" applyProtection="0"/>
    <xf numFmtId="0" fontId="1" fillId="46" borderId="24" applyNumberFormat="0" applyBorder="0" applyAlignment="0" applyProtection="0"/>
    <xf numFmtId="0" fontId="54" fillId="27" borderId="24" applyNumberFormat="0" applyBorder="0" applyAlignment="0" applyProtection="0"/>
    <xf numFmtId="0" fontId="54" fillId="31" borderId="24" applyNumberFormat="0" applyBorder="0" applyAlignment="0" applyProtection="0"/>
    <xf numFmtId="0" fontId="54" fillId="35" borderId="24" applyNumberFormat="0" applyBorder="0" applyAlignment="0" applyProtection="0"/>
    <xf numFmtId="0" fontId="54" fillId="39" borderId="24" applyNumberFormat="0" applyBorder="0" applyAlignment="0" applyProtection="0"/>
    <xf numFmtId="0" fontId="54" fillId="43" borderId="24" applyNumberFormat="0" applyBorder="0" applyAlignment="0" applyProtection="0"/>
    <xf numFmtId="0" fontId="54" fillId="47" borderId="24" applyNumberFormat="0" applyBorder="0" applyAlignment="0" applyProtection="0"/>
    <xf numFmtId="0" fontId="54" fillId="24" borderId="24" applyNumberFormat="0" applyBorder="0" applyAlignment="0" applyProtection="0"/>
    <xf numFmtId="0" fontId="54" fillId="28" borderId="24" applyNumberFormat="0" applyBorder="0" applyAlignment="0" applyProtection="0"/>
    <xf numFmtId="0" fontId="54" fillId="32" borderId="24" applyNumberFormat="0" applyBorder="0" applyAlignment="0" applyProtection="0"/>
    <xf numFmtId="0" fontId="54" fillId="36" borderId="24" applyNumberFormat="0" applyBorder="0" applyAlignment="0" applyProtection="0"/>
    <xf numFmtId="0" fontId="54" fillId="40" borderId="24" applyNumberFormat="0" applyBorder="0" applyAlignment="0" applyProtection="0"/>
    <xf numFmtId="0" fontId="54" fillId="44" borderId="24" applyNumberFormat="0" applyBorder="0" applyAlignment="0" applyProtection="0"/>
    <xf numFmtId="0" fontId="44" fillId="18" borderId="24" applyNumberFormat="0" applyBorder="0" applyAlignment="0" applyProtection="0"/>
    <xf numFmtId="0" fontId="52" fillId="0" borderId="24" applyNumberFormat="0" applyFill="0" applyBorder="0" applyAlignment="0" applyProtection="0"/>
    <xf numFmtId="0" fontId="43" fillId="17" borderId="24" applyNumberFormat="0" applyBorder="0" applyAlignment="0" applyProtection="0"/>
    <xf numFmtId="0" fontId="42" fillId="0" borderId="24" applyNumberFormat="0" applyFill="0" applyBorder="0" applyAlignment="0" applyProtection="0"/>
    <xf numFmtId="0" fontId="55" fillId="0" borderId="24" applyNumberFormat="0" applyFill="0" applyBorder="0" applyAlignment="0" applyProtection="0">
      <alignment vertical="top"/>
      <protection locked="0"/>
    </xf>
    <xf numFmtId="0" fontId="56" fillId="19" borderId="24" applyNumberFormat="0" applyBorder="0" applyAlignment="0" applyProtection="0"/>
    <xf numFmtId="0" fontId="2" fillId="0" borderId="24"/>
    <xf numFmtId="0" fontId="2" fillId="0" borderId="24"/>
    <xf numFmtId="0" fontId="1" fillId="23" borderId="41" applyNumberFormat="0" applyFont="0" applyAlignment="0" applyProtection="0"/>
    <xf numFmtId="9" fontId="1" fillId="0" borderId="24" applyFont="0" applyFill="0" applyBorder="0" applyAlignment="0" applyProtection="0"/>
    <xf numFmtId="0" fontId="57" fillId="0" borderId="24" applyNumberFormat="0" applyFill="0" applyBorder="0" applyAlignment="0" applyProtection="0"/>
    <xf numFmtId="0" fontId="51" fillId="0" borderId="24" applyNumberFormat="0" applyFill="0" applyBorder="0" applyAlignment="0" applyProtection="0"/>
    <xf numFmtId="0" fontId="2" fillId="0" borderId="24"/>
    <xf numFmtId="0" fontId="2" fillId="0" borderId="24"/>
    <xf numFmtId="0" fontId="2" fillId="0" borderId="24"/>
    <xf numFmtId="43" fontId="1" fillId="0" borderId="24" applyFont="0" applyFill="0" applyBorder="0" applyAlignment="0" applyProtection="0"/>
    <xf numFmtId="0" fontId="1" fillId="23" borderId="41" applyNumberFormat="0" applyFont="0" applyAlignment="0" applyProtection="0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39" fillId="0" borderId="24" applyNumberFormat="0" applyFill="0" applyBorder="0" applyAlignment="0" applyProtection="0"/>
    <xf numFmtId="0" fontId="45" fillId="19" borderId="24" applyNumberFormat="0" applyBorder="0" applyAlignment="0" applyProtection="0"/>
    <xf numFmtId="0" fontId="1" fillId="27" borderId="24" applyNumberFormat="0" applyBorder="0" applyAlignment="0" applyProtection="0"/>
    <xf numFmtId="0" fontId="1" fillId="31" borderId="24" applyNumberFormat="0" applyBorder="0" applyAlignment="0" applyProtection="0"/>
    <xf numFmtId="0" fontId="1" fillId="35" borderId="24" applyNumberFormat="0" applyBorder="0" applyAlignment="0" applyProtection="0"/>
    <xf numFmtId="0" fontId="1" fillId="39" borderId="24" applyNumberFormat="0" applyBorder="0" applyAlignment="0" applyProtection="0"/>
    <xf numFmtId="0" fontId="1" fillId="43" borderId="24" applyNumberFormat="0" applyBorder="0" applyAlignment="0" applyProtection="0"/>
    <xf numFmtId="0" fontId="1" fillId="47" borderId="24" applyNumberFormat="0" applyBorder="0" applyAlignment="0" applyProtection="0"/>
    <xf numFmtId="43" fontId="1" fillId="0" borderId="24" applyFont="0" applyFill="0" applyBorder="0" applyAlignment="0" applyProtection="0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43" fontId="1" fillId="0" borderId="24" applyFont="0" applyFill="0" applyBorder="0" applyAlignment="0" applyProtection="0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2" fillId="0" borderId="24"/>
    <xf numFmtId="0" fontId="58" fillId="0" borderId="24"/>
  </cellStyleXfs>
  <cellXfs count="374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15" fontId="5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8" fillId="0" borderId="2" xfId="0" applyFont="1" applyBorder="1"/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9" fillId="0" borderId="7" xfId="0" applyFont="1" applyBorder="1"/>
    <xf numFmtId="0" fontId="2" fillId="2" borderId="2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2" xfId="0" applyFont="1" applyFill="1" applyBorder="1"/>
    <xf numFmtId="10" fontId="2" fillId="2" borderId="1" xfId="0" applyNumberFormat="1" applyFont="1" applyFill="1" applyBorder="1"/>
    <xf numFmtId="0" fontId="2" fillId="3" borderId="1" xfId="0" applyFont="1" applyFill="1" applyBorder="1"/>
    <xf numFmtId="0" fontId="10" fillId="5" borderId="1" xfId="0" applyFont="1" applyFill="1" applyBorder="1" applyAlignment="1">
      <alignment wrapText="1"/>
    </xf>
    <xf numFmtId="0" fontId="5" fillId="2" borderId="1" xfId="0" applyFont="1" applyFill="1" applyBorder="1"/>
    <xf numFmtId="0" fontId="11" fillId="2" borderId="1" xfId="0" applyFont="1" applyFill="1" applyBorder="1"/>
    <xf numFmtId="0" fontId="5" fillId="4" borderId="11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20" xfId="0" applyFont="1" applyBorder="1"/>
    <xf numFmtId="2" fontId="5" fillId="0" borderId="2" xfId="0" applyNumberFormat="1" applyFont="1" applyBorder="1"/>
    <xf numFmtId="0" fontId="5" fillId="0" borderId="2" xfId="0" applyFont="1" applyBorder="1"/>
    <xf numFmtId="2" fontId="2" fillId="0" borderId="2" xfId="0" applyNumberFormat="1" applyFont="1" applyBorder="1"/>
    <xf numFmtId="0" fontId="2" fillId="0" borderId="0" xfId="0" applyFont="1"/>
    <xf numFmtId="15" fontId="2" fillId="0" borderId="0" xfId="0" applyNumberFormat="1" applyFont="1"/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2" fillId="2" borderId="1" xfId="0" applyNumberFormat="1" applyFont="1" applyFill="1" applyBorder="1"/>
    <xf numFmtId="2" fontId="2" fillId="3" borderId="1" xfId="0" applyNumberFormat="1" applyFont="1" applyFill="1" applyBorder="1"/>
    <xf numFmtId="2" fontId="5" fillId="4" borderId="15" xfId="0" applyNumberFormat="1" applyFont="1" applyFill="1" applyBorder="1" applyAlignment="1">
      <alignment horizontal="center" vertical="center" wrapText="1"/>
    </xf>
    <xf numFmtId="2" fontId="5" fillId="4" borderId="19" xfId="0" applyNumberFormat="1" applyFont="1" applyFill="1" applyBorder="1" applyAlignment="1">
      <alignment horizontal="center"/>
    </xf>
    <xf numFmtId="2" fontId="5" fillId="4" borderId="19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14" fillId="0" borderId="2" xfId="0" applyFont="1" applyBorder="1"/>
    <xf numFmtId="0" fontId="2" fillId="0" borderId="1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5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5" fillId="4" borderId="2" xfId="0" applyNumberFormat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left"/>
    </xf>
    <xf numFmtId="3" fontId="2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3" fillId="5" borderId="1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left"/>
    </xf>
    <xf numFmtId="15" fontId="5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5" fillId="4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2" fontId="36" fillId="0" borderId="17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43" fontId="2" fillId="0" borderId="0" xfId="0" applyNumberFormat="1" applyFont="1"/>
    <xf numFmtId="0" fontId="5" fillId="2" borderId="1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1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2" fillId="0" borderId="0" xfId="0" applyNumberFormat="1" applyFont="1" applyAlignment="1">
      <alignment horizontal="center" vertical="top"/>
    </xf>
    <xf numFmtId="0" fontId="2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2" fontId="5" fillId="4" borderId="8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right"/>
    </xf>
    <xf numFmtId="0" fontId="30" fillId="0" borderId="28" xfId="0" applyFont="1" applyBorder="1"/>
    <xf numFmtId="0" fontId="5" fillId="4" borderId="3" xfId="0" applyFont="1" applyFill="1" applyBorder="1" applyAlignment="1">
      <alignment horizontal="center" wrapText="1"/>
    </xf>
    <xf numFmtId="0" fontId="35" fillId="0" borderId="0" xfId="0" applyFont="1"/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0" fontId="35" fillId="0" borderId="2" xfId="0" applyFont="1" applyBorder="1"/>
    <xf numFmtId="16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6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center" vertical="center" wrapText="1"/>
    </xf>
    <xf numFmtId="1" fontId="2" fillId="9" borderId="2" xfId="0" applyNumberFormat="1" applyFont="1" applyFill="1" applyBorder="1" applyAlignment="1">
      <alignment horizontal="center" vertical="center"/>
    </xf>
    <xf numFmtId="167" fontId="2" fillId="9" borderId="2" xfId="0" applyNumberFormat="1" applyFont="1" applyFill="1" applyBorder="1" applyAlignment="1">
      <alignment horizontal="center" vertical="center"/>
    </xf>
    <xf numFmtId="167" fontId="2" fillId="9" borderId="2" xfId="0" applyNumberFormat="1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2" fontId="2" fillId="9" borderId="2" xfId="0" applyNumberFormat="1" applyFont="1" applyFill="1" applyBorder="1" applyAlignment="1">
      <alignment horizontal="center" vertical="center"/>
    </xf>
    <xf numFmtId="2" fontId="2" fillId="9" borderId="2" xfId="0" applyNumberFormat="1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2" fontId="2" fillId="9" borderId="2" xfId="0" applyNumberFormat="1" applyFont="1" applyFill="1" applyBorder="1" applyAlignment="1">
      <alignment horizontal="center" vertical="center" wrapText="1"/>
    </xf>
    <xf numFmtId="10" fontId="2" fillId="9" borderId="2" xfId="0" applyNumberFormat="1" applyFont="1" applyFill="1" applyBorder="1" applyAlignment="1">
      <alignment horizontal="center" vertical="center" wrapText="1"/>
    </xf>
    <xf numFmtId="167" fontId="2" fillId="9" borderId="2" xfId="0" applyNumberFormat="1" applyFont="1" applyFill="1" applyBorder="1" applyAlignment="1">
      <alignment horizontal="center" vertical="center" wrapText="1"/>
    </xf>
    <xf numFmtId="1" fontId="2" fillId="10" borderId="2" xfId="0" applyNumberFormat="1" applyFont="1" applyFill="1" applyBorder="1" applyAlignment="1">
      <alignment horizontal="center" vertical="center" wrapText="1"/>
    </xf>
    <xf numFmtId="167" fontId="2" fillId="10" borderId="2" xfId="0" applyNumberFormat="1" applyFont="1" applyFill="1" applyBorder="1" applyAlignment="1">
      <alignment horizontal="center" vertical="center" wrapText="1"/>
    </xf>
    <xf numFmtId="167" fontId="2" fillId="10" borderId="2" xfId="0" applyNumberFormat="1" applyFont="1" applyFill="1" applyBorder="1" applyAlignment="1">
      <alignment horizontal="left"/>
    </xf>
    <xf numFmtId="1" fontId="2" fillId="10" borderId="2" xfId="0" applyNumberFormat="1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2" fontId="2" fillId="10" borderId="2" xfId="0" applyNumberFormat="1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2" fontId="2" fillId="10" borderId="2" xfId="0" applyNumberFormat="1" applyFont="1" applyFill="1" applyBorder="1" applyAlignment="1">
      <alignment horizontal="center" vertical="center" wrapText="1"/>
    </xf>
    <xf numFmtId="10" fontId="2" fillId="10" borderId="2" xfId="0" applyNumberFormat="1" applyFont="1" applyFill="1" applyBorder="1" applyAlignment="1">
      <alignment horizontal="center" vertical="center" wrapText="1"/>
    </xf>
    <xf numFmtId="0" fontId="2" fillId="10" borderId="2" xfId="0" applyFont="1" applyFill="1" applyBorder="1"/>
    <xf numFmtId="9" fontId="2" fillId="10" borderId="2" xfId="0" applyNumberFormat="1" applyFont="1" applyFill="1" applyBorder="1" applyAlignment="1">
      <alignment horizontal="center"/>
    </xf>
    <xf numFmtId="168" fontId="2" fillId="10" borderId="2" xfId="0" applyNumberFormat="1" applyFont="1" applyFill="1" applyBorder="1" applyAlignment="1">
      <alignment horizontal="center" vertical="center" wrapText="1"/>
    </xf>
    <xf numFmtId="15" fontId="2" fillId="10" borderId="2" xfId="0" applyNumberFormat="1" applyFont="1" applyFill="1" applyBorder="1"/>
    <xf numFmtId="1" fontId="2" fillId="8" borderId="2" xfId="0" applyNumberFormat="1" applyFont="1" applyFill="1" applyBorder="1" applyAlignment="1">
      <alignment horizontal="center" vertical="center" wrapText="1"/>
    </xf>
    <xf numFmtId="167" fontId="2" fillId="8" borderId="2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/>
    <xf numFmtId="0" fontId="2" fillId="8" borderId="2" xfId="0" applyFont="1" applyFill="1" applyBorder="1" applyAlignment="1">
      <alignment horizontal="center"/>
    </xf>
    <xf numFmtId="2" fontId="2" fillId="8" borderId="2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2" fontId="2" fillId="8" borderId="2" xfId="0" applyNumberFormat="1" applyFont="1" applyFill="1" applyBorder="1" applyAlignment="1">
      <alignment horizontal="center" vertical="center" wrapText="1"/>
    </xf>
    <xf numFmtId="9" fontId="2" fillId="8" borderId="2" xfId="0" applyNumberFormat="1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 vertical="center"/>
    </xf>
    <xf numFmtId="167" fontId="2" fillId="9" borderId="3" xfId="0" applyNumberFormat="1" applyFont="1" applyFill="1" applyBorder="1" applyAlignment="1">
      <alignment horizontal="center" vertical="center"/>
    </xf>
    <xf numFmtId="167" fontId="2" fillId="9" borderId="3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2" fontId="2" fillId="9" borderId="3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10" fontId="2" fillId="9" borderId="3" xfId="0" applyNumberFormat="1" applyFont="1" applyFill="1" applyBorder="1" applyAlignment="1">
      <alignment horizontal="center" vertical="center" wrapText="1"/>
    </xf>
    <xf numFmtId="167" fontId="2" fillId="9" borderId="3" xfId="0" applyNumberFormat="1" applyFont="1" applyFill="1" applyBorder="1" applyAlignment="1">
      <alignment horizontal="center" vertical="center" wrapText="1"/>
    </xf>
    <xf numFmtId="1" fontId="2" fillId="10" borderId="2" xfId="0" applyNumberFormat="1" applyFont="1" applyFill="1" applyBorder="1" applyAlignment="1">
      <alignment horizontal="center" vertical="center"/>
    </xf>
    <xf numFmtId="167" fontId="2" fillId="10" borderId="2" xfId="0" applyNumberFormat="1" applyFont="1" applyFill="1" applyBorder="1" applyAlignment="1">
      <alignment horizontal="center" vertical="center"/>
    </xf>
    <xf numFmtId="2" fontId="2" fillId="10" borderId="2" xfId="0" applyNumberFormat="1" applyFont="1" applyFill="1" applyBorder="1" applyAlignment="1">
      <alignment horizontal="center" vertical="center"/>
    </xf>
    <xf numFmtId="2" fontId="2" fillId="9" borderId="3" xfId="0" applyNumberFormat="1" applyFont="1" applyFill="1" applyBorder="1" applyAlignment="1">
      <alignment horizontal="center" vertical="center" wrapText="1"/>
    </xf>
    <xf numFmtId="1" fontId="2" fillId="10" borderId="3" xfId="0" applyNumberFormat="1" applyFont="1" applyFill="1" applyBorder="1" applyAlignment="1">
      <alignment horizontal="center" vertical="center"/>
    </xf>
    <xf numFmtId="167" fontId="2" fillId="10" borderId="3" xfId="0" applyNumberFormat="1" applyFont="1" applyFill="1" applyBorder="1" applyAlignment="1">
      <alignment horizontal="center" vertical="center"/>
    </xf>
    <xf numFmtId="0" fontId="2" fillId="10" borderId="3" xfId="0" applyFont="1" applyFill="1" applyBorder="1"/>
    <xf numFmtId="0" fontId="2" fillId="10" borderId="3" xfId="0" applyFont="1" applyFill="1" applyBorder="1" applyAlignment="1">
      <alignment horizontal="center"/>
    </xf>
    <xf numFmtId="2" fontId="2" fillId="10" borderId="3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 vertical="center" wrapText="1"/>
    </xf>
    <xf numFmtId="167" fontId="2" fillId="2" borderId="3" xfId="0" applyNumberFormat="1" applyFont="1" applyFill="1" applyBorder="1" applyAlignment="1">
      <alignment horizontal="center" vertical="center"/>
    </xf>
    <xf numFmtId="167" fontId="2" fillId="2" borderId="3" xfId="0" applyNumberFormat="1" applyFont="1" applyFill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2" fontId="2" fillId="0" borderId="29" xfId="0" applyNumberFormat="1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67" fontId="2" fillId="2" borderId="2" xfId="0" applyNumberFormat="1" applyFont="1" applyFill="1" applyBorder="1" applyAlignment="1">
      <alignment horizontal="center" vertical="center"/>
    </xf>
    <xf numFmtId="167" fontId="2" fillId="2" borderId="2" xfId="0" applyNumberFormat="1" applyFont="1" applyFill="1" applyBorder="1" applyAlignment="1">
      <alignment horizontal="left"/>
    </xf>
    <xf numFmtId="2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2" fontId="2" fillId="2" borderId="30" xfId="0" applyNumberFormat="1" applyFont="1" applyFill="1" applyBorder="1" applyAlignment="1">
      <alignment horizontal="center" vertical="center"/>
    </xf>
    <xf numFmtId="167" fontId="2" fillId="0" borderId="2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5" fillId="11" borderId="2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165" fontId="35" fillId="0" borderId="31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5" fillId="11" borderId="31" xfId="0" applyFont="1" applyFill="1" applyBorder="1" applyAlignment="1">
      <alignment horizontal="center" vertical="center"/>
    </xf>
    <xf numFmtId="165" fontId="35" fillId="11" borderId="31" xfId="0" applyNumberFormat="1" applyFont="1" applyFill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16" fontId="36" fillId="6" borderId="31" xfId="0" applyNumberFormat="1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5" fontId="2" fillId="0" borderId="31" xfId="0" applyNumberFormat="1" applyFont="1" applyBorder="1" applyAlignment="1">
      <alignment horizontal="center" vertical="center"/>
    </xf>
    <xf numFmtId="0" fontId="38" fillId="0" borderId="31" xfId="0" applyFont="1" applyBorder="1" applyAlignment="1">
      <alignment horizontal="left"/>
    </xf>
    <xf numFmtId="43" fontId="35" fillId="0" borderId="31" xfId="0" applyNumberFormat="1" applyFont="1" applyBorder="1" applyAlignment="1">
      <alignment horizontal="center" vertical="top"/>
    </xf>
    <xf numFmtId="10" fontId="36" fillId="0" borderId="31" xfId="0" applyNumberFormat="1" applyFont="1" applyBorder="1" applyAlignment="1">
      <alignment horizontal="center" vertical="center" wrapText="1"/>
    </xf>
    <xf numFmtId="16" fontId="36" fillId="0" borderId="31" xfId="0" applyNumberFormat="1" applyFont="1" applyBorder="1" applyAlignment="1">
      <alignment horizontal="center" vertical="center"/>
    </xf>
    <xf numFmtId="0" fontId="35" fillId="0" borderId="31" xfId="0" applyFont="1" applyBorder="1" applyAlignment="1">
      <alignment horizontal="left"/>
    </xf>
    <xf numFmtId="2" fontId="35" fillId="0" borderId="31" xfId="0" applyNumberFormat="1" applyFont="1" applyBorder="1" applyAlignment="1">
      <alignment horizontal="center" vertical="center"/>
    </xf>
    <xf numFmtId="166" fontId="35" fillId="0" borderId="31" xfId="0" applyNumberFormat="1" applyFont="1" applyBorder="1" applyAlignment="1">
      <alignment horizontal="center" vertical="center"/>
    </xf>
    <xf numFmtId="15" fontId="2" fillId="11" borderId="31" xfId="0" applyNumberFormat="1" applyFont="1" applyFill="1" applyBorder="1" applyAlignment="1">
      <alignment horizontal="center" vertical="center"/>
    </xf>
    <xf numFmtId="43" fontId="35" fillId="11" borderId="31" xfId="0" applyNumberFormat="1" applyFont="1" applyFill="1" applyBorder="1" applyAlignment="1">
      <alignment horizontal="center" vertical="top"/>
    </xf>
    <xf numFmtId="0" fontId="5" fillId="4" borderId="25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wrapText="1"/>
    </xf>
    <xf numFmtId="0" fontId="5" fillId="4" borderId="31" xfId="0" applyFont="1" applyFill="1" applyBorder="1" applyAlignment="1">
      <alignment horizontal="center" vertical="center" wrapText="1"/>
    </xf>
    <xf numFmtId="0" fontId="35" fillId="12" borderId="31" xfId="0" applyFont="1" applyFill="1" applyBorder="1" applyAlignment="1">
      <alignment horizontal="center" vertical="center"/>
    </xf>
    <xf numFmtId="165" fontId="35" fillId="12" borderId="31" xfId="0" applyNumberFormat="1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left" vertical="center"/>
    </xf>
    <xf numFmtId="49" fontId="36" fillId="12" borderId="31" xfId="0" applyNumberFormat="1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0" fontId="35" fillId="12" borderId="2" xfId="0" applyFont="1" applyFill="1" applyBorder="1" applyAlignment="1">
      <alignment horizontal="center" vertical="center"/>
    </xf>
    <xf numFmtId="2" fontId="35" fillId="12" borderId="2" xfId="0" applyNumberFormat="1" applyFont="1" applyFill="1" applyBorder="1" applyAlignment="1">
      <alignment horizontal="center" vertical="center"/>
    </xf>
    <xf numFmtId="166" fontId="35" fillId="12" borderId="2" xfId="0" applyNumberFormat="1" applyFont="1" applyFill="1" applyBorder="1" applyAlignment="1">
      <alignment horizontal="center" vertical="center"/>
    </xf>
    <xf numFmtId="0" fontId="36" fillId="13" borderId="7" xfId="0" applyFont="1" applyFill="1" applyBorder="1" applyAlignment="1">
      <alignment horizontal="center" vertical="center"/>
    </xf>
    <xf numFmtId="165" fontId="35" fillId="12" borderId="7" xfId="0" applyNumberFormat="1" applyFont="1" applyFill="1" applyBorder="1" applyAlignment="1">
      <alignment horizontal="center" vertical="center"/>
    </xf>
    <xf numFmtId="165" fontId="35" fillId="11" borderId="2" xfId="0" applyNumberFormat="1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15" fontId="2" fillId="11" borderId="2" xfId="0" applyNumberFormat="1" applyFont="1" applyFill="1" applyBorder="1" applyAlignment="1">
      <alignment horizontal="center" vertical="center"/>
    </xf>
    <xf numFmtId="0" fontId="35" fillId="11" borderId="31" xfId="0" applyFont="1" applyFill="1" applyBorder="1" applyAlignment="1">
      <alignment horizontal="left"/>
    </xf>
    <xf numFmtId="0" fontId="35" fillId="11" borderId="2" xfId="0" applyFont="1" applyFill="1" applyBorder="1" applyAlignment="1">
      <alignment horizontal="left"/>
    </xf>
    <xf numFmtId="0" fontId="36" fillId="6" borderId="27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166" fontId="35" fillId="6" borderId="2" xfId="0" applyNumberFormat="1" applyFont="1" applyFill="1" applyBorder="1" applyAlignment="1">
      <alignment horizontal="center" vertical="center"/>
    </xf>
    <xf numFmtId="165" fontId="35" fillId="6" borderId="2" xfId="0" applyNumberFormat="1" applyFont="1" applyFill="1" applyBorder="1" applyAlignment="1">
      <alignment horizontal="center" vertical="center"/>
    </xf>
    <xf numFmtId="16" fontId="35" fillId="11" borderId="2" xfId="0" applyNumberFormat="1" applyFont="1" applyFill="1" applyBorder="1" applyAlignment="1">
      <alignment horizontal="center" vertical="center"/>
    </xf>
    <xf numFmtId="0" fontId="35" fillId="11" borderId="2" xfId="0" applyFont="1" applyFill="1" applyBorder="1"/>
    <xf numFmtId="0" fontId="2" fillId="11" borderId="31" xfId="0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left" vertical="center"/>
    </xf>
    <xf numFmtId="49" fontId="36" fillId="11" borderId="31" xfId="0" applyNumberFormat="1" applyFont="1" applyFill="1" applyBorder="1" applyAlignment="1">
      <alignment horizontal="center" vertical="center"/>
    </xf>
    <xf numFmtId="0" fontId="35" fillId="12" borderId="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right" vertical="top"/>
    </xf>
    <xf numFmtId="2" fontId="28" fillId="2" borderId="24" xfId="0" applyNumberFormat="1" applyFont="1" applyFill="1" applyBorder="1" applyAlignment="1">
      <alignment horizontal="center" vertical="center" wrapText="1"/>
    </xf>
    <xf numFmtId="164" fontId="28" fillId="2" borderId="24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/>
    <xf numFmtId="2" fontId="35" fillId="11" borderId="2" xfId="0" applyNumberFormat="1" applyFont="1" applyFill="1" applyBorder="1" applyAlignment="1">
      <alignment horizontal="center" vertical="center"/>
    </xf>
    <xf numFmtId="0" fontId="35" fillId="14" borderId="31" xfId="0" applyFont="1" applyFill="1" applyBorder="1" applyAlignment="1">
      <alignment horizontal="center" vertical="center"/>
    </xf>
    <xf numFmtId="165" fontId="35" fillId="14" borderId="31" xfId="0" applyNumberFormat="1" applyFont="1" applyFill="1" applyBorder="1" applyAlignment="1">
      <alignment horizontal="center" vertical="center"/>
    </xf>
    <xf numFmtId="0" fontId="36" fillId="14" borderId="31" xfId="0" applyFont="1" applyFill="1" applyBorder="1" applyAlignment="1">
      <alignment horizontal="center" vertical="center"/>
    </xf>
    <xf numFmtId="0" fontId="36" fillId="14" borderId="31" xfId="0" applyFont="1" applyFill="1" applyBorder="1" applyAlignment="1">
      <alignment horizontal="left" vertical="center"/>
    </xf>
    <xf numFmtId="49" fontId="36" fillId="14" borderId="31" xfId="0" applyNumberFormat="1" applyFont="1" applyFill="1" applyBorder="1" applyAlignment="1">
      <alignment horizontal="center" vertical="center"/>
    </xf>
    <xf numFmtId="0" fontId="35" fillId="14" borderId="5" xfId="0" applyFont="1" applyFill="1" applyBorder="1" applyAlignment="1">
      <alignment horizontal="center" vertical="center"/>
    </xf>
    <xf numFmtId="2" fontId="35" fillId="14" borderId="2" xfId="0" applyNumberFormat="1" applyFont="1" applyFill="1" applyBorder="1" applyAlignment="1">
      <alignment horizontal="center" vertical="center"/>
    </xf>
    <xf numFmtId="166" fontId="35" fillId="14" borderId="2" xfId="0" applyNumberFormat="1" applyFont="1" applyFill="1" applyBorder="1" applyAlignment="1">
      <alignment horizontal="center" vertical="center"/>
    </xf>
    <xf numFmtId="0" fontId="35" fillId="14" borderId="2" xfId="0" applyFont="1" applyFill="1" applyBorder="1" applyAlignment="1">
      <alignment horizontal="center" vertical="center"/>
    </xf>
    <xf numFmtId="0" fontId="36" fillId="15" borderId="7" xfId="0" applyFont="1" applyFill="1" applyBorder="1" applyAlignment="1">
      <alignment horizontal="center" vertical="center"/>
    </xf>
    <xf numFmtId="165" fontId="35" fillId="14" borderId="7" xfId="0" applyNumberFormat="1" applyFont="1" applyFill="1" applyBorder="1" applyAlignment="1">
      <alignment horizontal="center" vertical="center"/>
    </xf>
    <xf numFmtId="16" fontId="35" fillId="14" borderId="2" xfId="0" applyNumberFormat="1" applyFont="1" applyFill="1" applyBorder="1" applyAlignment="1">
      <alignment horizontal="center" vertical="center"/>
    </xf>
    <xf numFmtId="0" fontId="35" fillId="14" borderId="2" xfId="0" applyFont="1" applyFill="1" applyBorder="1"/>
    <xf numFmtId="0" fontId="36" fillId="14" borderId="2" xfId="0" applyFont="1" applyFill="1" applyBorder="1" applyAlignment="1">
      <alignment horizontal="center" vertical="center"/>
    </xf>
    <xf numFmtId="0" fontId="36" fillId="16" borderId="27" xfId="0" applyFont="1" applyFill="1" applyBorder="1" applyAlignment="1">
      <alignment horizontal="center" vertical="center"/>
    </xf>
    <xf numFmtId="0" fontId="35" fillId="16" borderId="2" xfId="0" applyFont="1" applyFill="1" applyBorder="1" applyAlignment="1">
      <alignment horizontal="center" vertical="center"/>
    </xf>
    <xf numFmtId="2" fontId="36" fillId="16" borderId="2" xfId="0" applyNumberFormat="1" applyFont="1" applyFill="1" applyBorder="1" applyAlignment="1">
      <alignment horizontal="center" vertical="center"/>
    </xf>
    <xf numFmtId="166" fontId="35" fillId="16" borderId="2" xfId="0" applyNumberFormat="1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165" fontId="35" fillId="16" borderId="2" xfId="0" applyNumberFormat="1" applyFont="1" applyFill="1" applyBorder="1" applyAlignment="1">
      <alignment horizontal="center" vertical="center"/>
    </xf>
    <xf numFmtId="0" fontId="36" fillId="12" borderId="27" xfId="0" applyFont="1" applyFill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16" fontId="35" fillId="0" borderId="7" xfId="0" applyNumberFormat="1" applyFont="1" applyBorder="1" applyAlignment="1">
      <alignment horizontal="center" vertical="center"/>
    </xf>
    <xf numFmtId="0" fontId="35" fillId="0" borderId="7" xfId="0" applyFont="1" applyBorder="1"/>
    <xf numFmtId="0" fontId="36" fillId="0" borderId="7" xfId="0" applyFont="1" applyBorder="1" applyAlignment="1">
      <alignment horizontal="center" vertical="center"/>
    </xf>
    <xf numFmtId="2" fontId="36" fillId="0" borderId="7" xfId="0" applyNumberFormat="1" applyFont="1" applyBorder="1" applyAlignment="1">
      <alignment horizontal="center" vertical="center"/>
    </xf>
    <xf numFmtId="166" fontId="35" fillId="0" borderId="7" xfId="0" applyNumberFormat="1" applyFont="1" applyBorder="1" applyAlignment="1">
      <alignment horizontal="center" vertical="center"/>
    </xf>
    <xf numFmtId="165" fontId="35" fillId="0" borderId="7" xfId="0" applyNumberFormat="1" applyFont="1" applyBorder="1" applyAlignment="1">
      <alignment horizontal="center" vertical="center"/>
    </xf>
    <xf numFmtId="16" fontId="35" fillId="0" borderId="31" xfId="0" applyNumberFormat="1" applyFont="1" applyBorder="1" applyAlignment="1">
      <alignment horizontal="center" vertical="center"/>
    </xf>
    <xf numFmtId="0" fontId="35" fillId="0" borderId="31" xfId="0" applyFont="1" applyBorder="1"/>
    <xf numFmtId="0" fontId="35" fillId="11" borderId="7" xfId="0" applyFont="1" applyFill="1" applyBorder="1" applyAlignment="1">
      <alignment horizontal="center" vertical="center"/>
    </xf>
    <xf numFmtId="16" fontId="35" fillId="11" borderId="7" xfId="0" applyNumberFormat="1" applyFont="1" applyFill="1" applyBorder="1" applyAlignment="1">
      <alignment horizontal="center" vertical="center"/>
    </xf>
    <xf numFmtId="0" fontId="35" fillId="11" borderId="7" xfId="0" applyFont="1" applyFill="1" applyBorder="1"/>
    <xf numFmtId="0" fontId="36" fillId="11" borderId="7" xfId="0" applyFont="1" applyFill="1" applyBorder="1" applyAlignment="1">
      <alignment horizontal="center" vertical="center"/>
    </xf>
    <xf numFmtId="2" fontId="35" fillId="11" borderId="7" xfId="0" applyNumberFormat="1" applyFont="1" applyFill="1" applyBorder="1" applyAlignment="1">
      <alignment horizontal="center" vertical="center"/>
    </xf>
    <xf numFmtId="166" fontId="35" fillId="11" borderId="7" xfId="0" applyNumberFormat="1" applyFont="1" applyFill="1" applyBorder="1" applyAlignment="1">
      <alignment horizontal="center" vertical="center"/>
    </xf>
    <xf numFmtId="165" fontId="35" fillId="11" borderId="7" xfId="0" applyNumberFormat="1" applyFont="1" applyFill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6" fillId="6" borderId="30" xfId="0" applyFont="1" applyFill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2" fillId="0" borderId="25" xfId="0" applyFont="1" applyBorder="1"/>
    <xf numFmtId="0" fontId="14" fillId="0" borderId="7" xfId="0" applyFont="1" applyBorder="1"/>
    <xf numFmtId="2" fontId="2" fillId="0" borderId="7" xfId="0" applyNumberFormat="1" applyFont="1" applyBorder="1"/>
    <xf numFmtId="0" fontId="2" fillId="0" borderId="7" xfId="0" applyFont="1" applyBorder="1"/>
    <xf numFmtId="0" fontId="36" fillId="11" borderId="25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0" fontId="36" fillId="11" borderId="20" xfId="0" applyFont="1" applyFill="1" applyBorder="1" applyAlignment="1">
      <alignment horizontal="center" vertical="center"/>
    </xf>
    <xf numFmtId="49" fontId="36" fillId="12" borderId="33" xfId="0" applyNumberFormat="1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center" vertical="center"/>
    </xf>
    <xf numFmtId="0" fontId="36" fillId="6" borderId="31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left"/>
    </xf>
    <xf numFmtId="0" fontId="1" fillId="0" borderId="31" xfId="12" applyBorder="1"/>
    <xf numFmtId="0" fontId="2" fillId="0" borderId="31" xfId="1" applyBorder="1"/>
    <xf numFmtId="2" fontId="2" fillId="0" borderId="31" xfId="1" applyNumberFormat="1" applyBorder="1" applyAlignment="1">
      <alignment horizontal="right"/>
    </xf>
    <xf numFmtId="2" fontId="2" fillId="0" borderId="31" xfId="1" applyNumberFormat="1" applyBorder="1"/>
    <xf numFmtId="0" fontId="5" fillId="0" borderId="31" xfId="1" applyFont="1" applyBorder="1"/>
    <xf numFmtId="2" fontId="5" fillId="0" borderId="31" xfId="1" applyNumberFormat="1" applyFont="1" applyBorder="1" applyAlignment="1">
      <alignment horizontal="right"/>
    </xf>
    <xf numFmtId="2" fontId="5" fillId="0" borderId="31" xfId="1" applyNumberFormat="1" applyFont="1" applyBorder="1"/>
    <xf numFmtId="10" fontId="5" fillId="0" borderId="31" xfId="46" applyNumberFormat="1" applyFont="1" applyBorder="1"/>
    <xf numFmtId="0" fontId="1" fillId="0" borderId="31" xfId="12" applyBorder="1" applyAlignment="1">
      <alignment horizontal="left"/>
    </xf>
    <xf numFmtId="49" fontId="1" fillId="0" borderId="31" xfId="12" applyNumberFormat="1" applyBorder="1"/>
    <xf numFmtId="0" fontId="2" fillId="0" borderId="20" xfId="0" applyFont="1" applyBorder="1" applyAlignment="1">
      <alignment horizontal="left"/>
    </xf>
    <xf numFmtId="0" fontId="35" fillId="12" borderId="7" xfId="0" applyFont="1" applyFill="1" applyBorder="1" applyAlignment="1">
      <alignment horizontal="center" vertical="center"/>
    </xf>
    <xf numFmtId="16" fontId="35" fillId="12" borderId="7" xfId="0" applyNumberFormat="1" applyFont="1" applyFill="1" applyBorder="1" applyAlignment="1">
      <alignment horizontal="center" vertical="center"/>
    </xf>
    <xf numFmtId="0" fontId="35" fillId="12" borderId="7" xfId="0" applyFont="1" applyFill="1" applyBorder="1"/>
    <xf numFmtId="0" fontId="36" fillId="12" borderId="25" xfId="0" applyFont="1" applyFill="1" applyBorder="1" applyAlignment="1">
      <alignment horizontal="center" vertical="center"/>
    </xf>
    <xf numFmtId="16" fontId="35" fillId="11" borderId="31" xfId="0" applyNumberFormat="1" applyFont="1" applyFill="1" applyBorder="1" applyAlignment="1">
      <alignment horizontal="center" vertical="center"/>
    </xf>
    <xf numFmtId="0" fontId="35" fillId="11" borderId="31" xfId="0" applyFont="1" applyFill="1" applyBorder="1"/>
    <xf numFmtId="16" fontId="35" fillId="12" borderId="31" xfId="0" applyNumberFormat="1" applyFont="1" applyFill="1" applyBorder="1" applyAlignment="1">
      <alignment horizontal="center" vertical="center"/>
    </xf>
    <xf numFmtId="0" fontId="35" fillId="12" borderId="31" xfId="0" applyFont="1" applyFill="1" applyBorder="1"/>
    <xf numFmtId="0" fontId="36" fillId="6" borderId="29" xfId="0" applyFont="1" applyFill="1" applyBorder="1" applyAlignment="1">
      <alignment horizontal="center" vertical="center"/>
    </xf>
    <xf numFmtId="10" fontId="36" fillId="0" borderId="20" xfId="0" applyNumberFormat="1" applyFont="1" applyBorder="1" applyAlignment="1">
      <alignment horizontal="center" vertical="center" wrapText="1"/>
    </xf>
    <xf numFmtId="165" fontId="35" fillId="0" borderId="5" xfId="0" applyNumberFormat="1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12" fillId="0" borderId="13" xfId="0" applyFont="1" applyBorder="1"/>
    <xf numFmtId="0" fontId="12" fillId="0" borderId="14" xfId="0" applyFont="1" applyBorder="1"/>
    <xf numFmtId="0" fontId="5" fillId="4" borderId="9" xfId="0" applyFont="1" applyFill="1" applyBorder="1" applyAlignment="1">
      <alignment horizontal="center" vertical="center" wrapText="1"/>
    </xf>
    <xf numFmtId="0" fontId="12" fillId="0" borderId="16" xfId="0" applyFont="1" applyBorder="1"/>
    <xf numFmtId="0" fontId="5" fillId="4" borderId="10" xfId="0" applyFont="1" applyFill="1" applyBorder="1" applyAlignment="1">
      <alignment horizontal="left" vertical="center" wrapText="1"/>
    </xf>
    <xf numFmtId="0" fontId="12" fillId="0" borderId="17" xfId="0" applyFont="1" applyBorder="1"/>
    <xf numFmtId="0" fontId="12" fillId="0" borderId="30" xfId="0" applyFont="1" applyBorder="1"/>
    <xf numFmtId="0" fontId="12" fillId="0" borderId="22" xfId="0" applyFont="1" applyBorder="1"/>
    <xf numFmtId="0" fontId="12" fillId="0" borderId="21" xfId="0" applyFont="1" applyBorder="1"/>
    <xf numFmtId="0" fontId="5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2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0" fontId="2" fillId="0" borderId="43" xfId="0" applyFont="1" applyBorder="1" applyAlignment="1">
      <alignment horizontal="left"/>
    </xf>
    <xf numFmtId="15" fontId="1" fillId="0" borderId="31" xfId="12" applyNumberFormat="1" applyBorder="1"/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217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510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9" sqref="B19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45190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7" sqref="C17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45190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61" t="s">
        <v>16</v>
      </c>
      <c r="B9" s="363" t="s">
        <v>17</v>
      </c>
      <c r="C9" s="363" t="s">
        <v>18</v>
      </c>
      <c r="D9" s="363" t="s">
        <v>19</v>
      </c>
      <c r="E9" s="26" t="s">
        <v>20</v>
      </c>
      <c r="F9" s="26" t="s">
        <v>21</v>
      </c>
      <c r="G9" s="358" t="s">
        <v>22</v>
      </c>
      <c r="H9" s="359"/>
      <c r="I9" s="360"/>
      <c r="J9" s="358" t="s">
        <v>23</v>
      </c>
      <c r="K9" s="359"/>
      <c r="L9" s="360"/>
      <c r="M9" s="26"/>
      <c r="N9" s="27"/>
      <c r="O9" s="27"/>
      <c r="P9" s="27"/>
    </row>
    <row r="10" spans="1:16" ht="38.25">
      <c r="A10" s="362"/>
      <c r="B10" s="364"/>
      <c r="C10" s="365"/>
      <c r="D10" s="365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862</v>
      </c>
    </row>
    <row r="11" spans="1:16" ht="12.75" customHeight="1">
      <c r="A11" s="31">
        <v>1</v>
      </c>
      <c r="B11" s="346" t="s">
        <v>34</v>
      </c>
      <c r="C11" s="342" t="s">
        <v>35</v>
      </c>
      <c r="D11" s="373">
        <v>45197</v>
      </c>
      <c r="E11" s="342">
        <v>19972.05</v>
      </c>
      <c r="F11" s="342">
        <v>20021.016666666666</v>
      </c>
      <c r="G11" s="341">
        <v>19882.033333333333</v>
      </c>
      <c r="H11" s="341">
        <v>19792.016666666666</v>
      </c>
      <c r="I11" s="341">
        <v>19653.033333333333</v>
      </c>
      <c r="J11" s="341">
        <v>20111.033333333333</v>
      </c>
      <c r="K11" s="341">
        <v>20250.016666666663</v>
      </c>
      <c r="L11" s="341">
        <v>20340.033333333333</v>
      </c>
      <c r="M11" s="340">
        <v>20160</v>
      </c>
      <c r="N11" s="340">
        <v>19931</v>
      </c>
      <c r="O11" s="340">
        <v>11385400</v>
      </c>
      <c r="P11" s="343">
        <v>-7.5897893754311913E-2</v>
      </c>
    </row>
    <row r="12" spans="1:16" ht="12.75" customHeight="1">
      <c r="A12" s="31">
        <v>2</v>
      </c>
      <c r="B12" s="346" t="s">
        <v>34</v>
      </c>
      <c r="C12" s="342" t="s">
        <v>36</v>
      </c>
      <c r="D12" s="373">
        <v>45197</v>
      </c>
      <c r="E12" s="342">
        <v>45557.45</v>
      </c>
      <c r="F12" s="339">
        <v>45612.450000000004</v>
      </c>
      <c r="G12" s="338">
        <v>45385.000000000007</v>
      </c>
      <c r="H12" s="338">
        <v>45212.55</v>
      </c>
      <c r="I12" s="338">
        <v>44985.100000000006</v>
      </c>
      <c r="J12" s="338">
        <v>45784.900000000009</v>
      </c>
      <c r="K12" s="338">
        <v>46012.350000000006</v>
      </c>
      <c r="L12" s="338">
        <v>46184.80000000001</v>
      </c>
      <c r="M12" s="340">
        <v>45839.9</v>
      </c>
      <c r="N12" s="340">
        <v>45440</v>
      </c>
      <c r="O12" s="340">
        <v>1923540</v>
      </c>
      <c r="P12" s="343">
        <v>3.2153334637199295E-3</v>
      </c>
    </row>
    <row r="13" spans="1:16" ht="12.75" customHeight="1">
      <c r="A13" s="31">
        <v>3</v>
      </c>
      <c r="B13" s="346" t="s">
        <v>34</v>
      </c>
      <c r="C13" s="336" t="s">
        <v>37</v>
      </c>
      <c r="D13" s="373">
        <v>45195</v>
      </c>
      <c r="E13" s="342">
        <v>20146.2</v>
      </c>
      <c r="F13" s="339">
        <v>20180.583333333332</v>
      </c>
      <c r="G13" s="338">
        <v>20060.616666666665</v>
      </c>
      <c r="H13" s="338">
        <v>19975.033333333333</v>
      </c>
      <c r="I13" s="338">
        <v>19855.066666666666</v>
      </c>
      <c r="J13" s="338">
        <v>20266.166666666664</v>
      </c>
      <c r="K13" s="338">
        <v>20386.133333333331</v>
      </c>
      <c r="L13" s="338">
        <v>20471.716666666664</v>
      </c>
      <c r="M13" s="340">
        <v>20300.55</v>
      </c>
      <c r="N13" s="340">
        <v>20095</v>
      </c>
      <c r="O13" s="340">
        <v>61640</v>
      </c>
      <c r="P13" s="343">
        <v>-5.6338028169014086E-2</v>
      </c>
    </row>
    <row r="14" spans="1:16" ht="12.75" customHeight="1">
      <c r="A14" s="31">
        <v>4</v>
      </c>
      <c r="B14" s="346" t="s">
        <v>34</v>
      </c>
      <c r="C14" s="336" t="s">
        <v>38</v>
      </c>
      <c r="D14" s="373">
        <v>45194</v>
      </c>
      <c r="E14" s="342">
        <v>9147.35</v>
      </c>
      <c r="F14" s="339">
        <v>9125.8833333333332</v>
      </c>
      <c r="G14" s="338">
        <v>9051.4666666666672</v>
      </c>
      <c r="H14" s="338">
        <v>8955.5833333333339</v>
      </c>
      <c r="I14" s="338">
        <v>8881.1666666666679</v>
      </c>
      <c r="J14" s="338">
        <v>9221.7666666666664</v>
      </c>
      <c r="K14" s="338">
        <v>9296.1833333333343</v>
      </c>
      <c r="L14" s="338">
        <v>9392.0666666666657</v>
      </c>
      <c r="M14" s="340">
        <v>9200.2999999999993</v>
      </c>
      <c r="N14" s="340">
        <v>9030</v>
      </c>
      <c r="O14" s="340">
        <v>326250</v>
      </c>
      <c r="P14" s="343">
        <v>0.1744060475161987</v>
      </c>
    </row>
    <row r="15" spans="1:16" ht="12.75" customHeight="1">
      <c r="A15" s="31">
        <v>5</v>
      </c>
      <c r="B15" s="346" t="s">
        <v>39</v>
      </c>
      <c r="C15" s="339" t="s">
        <v>40</v>
      </c>
      <c r="D15" s="373">
        <v>45197</v>
      </c>
      <c r="E15" s="342">
        <v>508.25</v>
      </c>
      <c r="F15" s="339">
        <v>509.26666666666665</v>
      </c>
      <c r="G15" s="338">
        <v>503.23333333333335</v>
      </c>
      <c r="H15" s="338">
        <v>498.2166666666667</v>
      </c>
      <c r="I15" s="338">
        <v>492.18333333333339</v>
      </c>
      <c r="J15" s="338">
        <v>514.2833333333333</v>
      </c>
      <c r="K15" s="338">
        <v>520.31666666666661</v>
      </c>
      <c r="L15" s="338">
        <v>525.33333333333326</v>
      </c>
      <c r="M15" s="340">
        <v>515.29999999999995</v>
      </c>
      <c r="N15" s="340">
        <v>504.25</v>
      </c>
      <c r="O15" s="340">
        <v>14911000</v>
      </c>
      <c r="P15" s="343">
        <v>-1.0049577917727456E-3</v>
      </c>
    </row>
    <row r="16" spans="1:16" ht="12.75" customHeight="1">
      <c r="A16" s="31">
        <v>6</v>
      </c>
      <c r="B16" s="346" t="s">
        <v>41</v>
      </c>
      <c r="C16" s="344" t="s">
        <v>42</v>
      </c>
      <c r="D16" s="373">
        <v>45197</v>
      </c>
      <c r="E16" s="342">
        <v>4343.25</v>
      </c>
      <c r="F16" s="339">
        <v>4358.083333333333</v>
      </c>
      <c r="G16" s="338">
        <v>4281.1666666666661</v>
      </c>
      <c r="H16" s="338">
        <v>4219.083333333333</v>
      </c>
      <c r="I16" s="338">
        <v>4142.1666666666661</v>
      </c>
      <c r="J16" s="338">
        <v>4420.1666666666661</v>
      </c>
      <c r="K16" s="338">
        <v>4497.0833333333321</v>
      </c>
      <c r="L16" s="338">
        <v>4559.1666666666661</v>
      </c>
      <c r="M16" s="340">
        <v>4435</v>
      </c>
      <c r="N16" s="340">
        <v>4296</v>
      </c>
      <c r="O16" s="340">
        <v>1308000</v>
      </c>
      <c r="P16" s="343">
        <v>-2.2786701531565184E-2</v>
      </c>
    </row>
    <row r="17" spans="1:16" ht="12.75" customHeight="1">
      <c r="A17" s="31">
        <v>7</v>
      </c>
      <c r="B17" s="346" t="s">
        <v>43</v>
      </c>
      <c r="C17" s="344" t="s">
        <v>44</v>
      </c>
      <c r="D17" s="373">
        <v>45197</v>
      </c>
      <c r="E17" s="342">
        <v>23300.9</v>
      </c>
      <c r="F17" s="339">
        <v>23323.716666666664</v>
      </c>
      <c r="G17" s="338">
        <v>23200.333333333328</v>
      </c>
      <c r="H17" s="338">
        <v>23099.766666666666</v>
      </c>
      <c r="I17" s="338">
        <v>22976.383333333331</v>
      </c>
      <c r="J17" s="338">
        <v>23424.283333333326</v>
      </c>
      <c r="K17" s="338">
        <v>23547.666666666664</v>
      </c>
      <c r="L17" s="338">
        <v>23648.233333333323</v>
      </c>
      <c r="M17" s="340">
        <v>23447.1</v>
      </c>
      <c r="N17" s="340">
        <v>23223.15</v>
      </c>
      <c r="O17" s="340">
        <v>85280</v>
      </c>
      <c r="P17" s="343">
        <v>-1.1131725417439703E-2</v>
      </c>
    </row>
    <row r="18" spans="1:16" ht="12.75" customHeight="1">
      <c r="A18" s="31">
        <v>8</v>
      </c>
      <c r="B18" s="346" t="s">
        <v>45</v>
      </c>
      <c r="C18" s="345" t="s">
        <v>46</v>
      </c>
      <c r="D18" s="373">
        <v>45197</v>
      </c>
      <c r="E18" s="342">
        <v>180.75</v>
      </c>
      <c r="F18" s="339">
        <v>181.76666666666665</v>
      </c>
      <c r="G18" s="338">
        <v>179.1333333333333</v>
      </c>
      <c r="H18" s="338">
        <v>177.51666666666665</v>
      </c>
      <c r="I18" s="338">
        <v>174.8833333333333</v>
      </c>
      <c r="J18" s="338">
        <v>183.3833333333333</v>
      </c>
      <c r="K18" s="338">
        <v>186.01666666666662</v>
      </c>
      <c r="L18" s="338">
        <v>187.6333333333333</v>
      </c>
      <c r="M18" s="340">
        <v>184.4</v>
      </c>
      <c r="N18" s="340">
        <v>180.15</v>
      </c>
      <c r="O18" s="340">
        <v>39700800</v>
      </c>
      <c r="P18" s="343">
        <v>4.1507295650942057E-2</v>
      </c>
    </row>
    <row r="19" spans="1:16" ht="12.75" customHeight="1">
      <c r="A19" s="31">
        <v>9</v>
      </c>
      <c r="B19" s="346" t="s">
        <v>47</v>
      </c>
      <c r="C19" s="337" t="s">
        <v>48</v>
      </c>
      <c r="D19" s="373">
        <v>45197</v>
      </c>
      <c r="E19" s="342">
        <v>222.35</v>
      </c>
      <c r="F19" s="339">
        <v>223.08333333333334</v>
      </c>
      <c r="G19" s="338">
        <v>220.81666666666669</v>
      </c>
      <c r="H19" s="338">
        <v>219.28333333333336</v>
      </c>
      <c r="I19" s="338">
        <v>217.01666666666671</v>
      </c>
      <c r="J19" s="338">
        <v>224.61666666666667</v>
      </c>
      <c r="K19" s="338">
        <v>226.88333333333333</v>
      </c>
      <c r="L19" s="338">
        <v>228.41666666666666</v>
      </c>
      <c r="M19" s="340">
        <v>225.35</v>
      </c>
      <c r="N19" s="340">
        <v>221.55</v>
      </c>
      <c r="O19" s="340">
        <v>31337800</v>
      </c>
      <c r="P19" s="343">
        <v>3.7709857942315968E-2</v>
      </c>
    </row>
    <row r="20" spans="1:16" ht="12.75" customHeight="1">
      <c r="A20" s="31">
        <v>10</v>
      </c>
      <c r="B20" s="346" t="s">
        <v>49</v>
      </c>
      <c r="C20" s="339" t="s">
        <v>50</v>
      </c>
      <c r="D20" s="373">
        <v>45197</v>
      </c>
      <c r="E20" s="342">
        <v>1982.75</v>
      </c>
      <c r="F20" s="339">
        <v>1987.8999999999999</v>
      </c>
      <c r="G20" s="338">
        <v>1963.8499999999997</v>
      </c>
      <c r="H20" s="338">
        <v>1944.9499999999998</v>
      </c>
      <c r="I20" s="338">
        <v>1920.8999999999996</v>
      </c>
      <c r="J20" s="338">
        <v>2006.7999999999997</v>
      </c>
      <c r="K20" s="338">
        <v>2030.85</v>
      </c>
      <c r="L20" s="338">
        <v>2049.75</v>
      </c>
      <c r="M20" s="340">
        <v>2011.95</v>
      </c>
      <c r="N20" s="340">
        <v>1969</v>
      </c>
      <c r="O20" s="340">
        <v>6162300</v>
      </c>
      <c r="P20" s="343">
        <v>2.3060065743599961E-2</v>
      </c>
    </row>
    <row r="21" spans="1:16" ht="12.75" customHeight="1">
      <c r="A21" s="31">
        <v>11</v>
      </c>
      <c r="B21" s="346" t="s">
        <v>45</v>
      </c>
      <c r="C21" s="339" t="s">
        <v>51</v>
      </c>
      <c r="D21" s="373">
        <v>45197</v>
      </c>
      <c r="E21" s="342">
        <v>2477.6999999999998</v>
      </c>
      <c r="F21" s="339">
        <v>2493.9833333333331</v>
      </c>
      <c r="G21" s="338">
        <v>2445.4666666666662</v>
      </c>
      <c r="H21" s="338">
        <v>2413.2333333333331</v>
      </c>
      <c r="I21" s="338">
        <v>2364.7166666666662</v>
      </c>
      <c r="J21" s="338">
        <v>2526.2166666666662</v>
      </c>
      <c r="K21" s="338">
        <v>2574.7333333333336</v>
      </c>
      <c r="L21" s="338">
        <v>2606.9666666666662</v>
      </c>
      <c r="M21" s="340">
        <v>2542.5</v>
      </c>
      <c r="N21" s="340">
        <v>2461.75</v>
      </c>
      <c r="O21" s="340">
        <v>10135800</v>
      </c>
      <c r="P21" s="343">
        <v>9.3508200639321245E-3</v>
      </c>
    </row>
    <row r="22" spans="1:16" ht="12.75" customHeight="1">
      <c r="A22" s="31">
        <v>12</v>
      </c>
      <c r="B22" s="346" t="s">
        <v>45</v>
      </c>
      <c r="C22" s="339" t="s">
        <v>52</v>
      </c>
      <c r="D22" s="373">
        <v>45197</v>
      </c>
      <c r="E22" s="342">
        <v>821.35</v>
      </c>
      <c r="F22" s="339">
        <v>826.03333333333342</v>
      </c>
      <c r="G22" s="338">
        <v>812.26666666666688</v>
      </c>
      <c r="H22" s="338">
        <v>803.18333333333351</v>
      </c>
      <c r="I22" s="338">
        <v>789.41666666666697</v>
      </c>
      <c r="J22" s="338">
        <v>835.11666666666679</v>
      </c>
      <c r="K22" s="338">
        <v>848.88333333333344</v>
      </c>
      <c r="L22" s="338">
        <v>857.9666666666667</v>
      </c>
      <c r="M22" s="340">
        <v>839.8</v>
      </c>
      <c r="N22" s="340">
        <v>816.95</v>
      </c>
      <c r="O22" s="340">
        <v>50546400</v>
      </c>
      <c r="P22" s="343">
        <v>3.4303682881509363E-3</v>
      </c>
    </row>
    <row r="23" spans="1:16" ht="12.75" customHeight="1">
      <c r="A23" s="31">
        <v>13</v>
      </c>
      <c r="B23" s="346" t="s">
        <v>43</v>
      </c>
      <c r="C23" s="339" t="s">
        <v>53</v>
      </c>
      <c r="D23" s="373">
        <v>45197</v>
      </c>
      <c r="E23" s="342">
        <v>3695.2</v>
      </c>
      <c r="F23" s="339">
        <v>3675.2833333333328</v>
      </c>
      <c r="G23" s="338">
        <v>3649.8666666666659</v>
      </c>
      <c r="H23" s="338">
        <v>3604.5333333333328</v>
      </c>
      <c r="I23" s="338">
        <v>3579.1166666666659</v>
      </c>
      <c r="J23" s="338">
        <v>3720.6166666666659</v>
      </c>
      <c r="K23" s="338">
        <v>3746.0333333333328</v>
      </c>
      <c r="L23" s="338">
        <v>3791.3666666666659</v>
      </c>
      <c r="M23" s="340">
        <v>3700.7</v>
      </c>
      <c r="N23" s="340">
        <v>3629.95</v>
      </c>
      <c r="O23" s="340">
        <v>870600</v>
      </c>
      <c r="P23" s="343">
        <v>-1.6055045871559634E-3</v>
      </c>
    </row>
    <row r="24" spans="1:16" ht="12.75" customHeight="1">
      <c r="A24" s="31">
        <v>14</v>
      </c>
      <c r="B24" s="346" t="s">
        <v>49</v>
      </c>
      <c r="C24" s="339" t="s">
        <v>54</v>
      </c>
      <c r="D24" s="373">
        <v>45197</v>
      </c>
      <c r="E24" s="342">
        <v>428.8</v>
      </c>
      <c r="F24" s="339">
        <v>430.83333333333331</v>
      </c>
      <c r="G24" s="338">
        <v>423.16666666666663</v>
      </c>
      <c r="H24" s="338">
        <v>417.5333333333333</v>
      </c>
      <c r="I24" s="338">
        <v>409.86666666666662</v>
      </c>
      <c r="J24" s="338">
        <v>436.46666666666664</v>
      </c>
      <c r="K24" s="338">
        <v>444.13333333333327</v>
      </c>
      <c r="L24" s="338">
        <v>449.76666666666665</v>
      </c>
      <c r="M24" s="340">
        <v>438.5</v>
      </c>
      <c r="N24" s="340">
        <v>425.2</v>
      </c>
      <c r="O24" s="340">
        <v>68968800</v>
      </c>
      <c r="P24" s="343">
        <v>6.3560434942480431E-3</v>
      </c>
    </row>
    <row r="25" spans="1:16" ht="12.75" customHeight="1">
      <c r="A25" s="31">
        <v>15</v>
      </c>
      <c r="B25" s="372" t="s">
        <v>45</v>
      </c>
      <c r="C25" s="339" t="s">
        <v>55</v>
      </c>
      <c r="D25" s="373">
        <v>45197</v>
      </c>
      <c r="E25" s="342">
        <v>5019.8</v>
      </c>
      <c r="F25" s="339">
        <v>5021.5666666666666</v>
      </c>
      <c r="G25" s="338">
        <v>4943.2833333333328</v>
      </c>
      <c r="H25" s="338">
        <v>4866.7666666666664</v>
      </c>
      <c r="I25" s="338">
        <v>4788.4833333333327</v>
      </c>
      <c r="J25" s="338">
        <v>5098.083333333333</v>
      </c>
      <c r="K25" s="338">
        <v>5176.3666666666677</v>
      </c>
      <c r="L25" s="338">
        <v>5252.8833333333332</v>
      </c>
      <c r="M25" s="340">
        <v>5099.8500000000004</v>
      </c>
      <c r="N25" s="340">
        <v>4945.05</v>
      </c>
      <c r="O25" s="340">
        <v>2357750</v>
      </c>
      <c r="P25" s="343">
        <v>-1.3906315349226265E-2</v>
      </c>
    </row>
    <row r="26" spans="1:16" ht="12.75" customHeight="1">
      <c r="A26" s="31">
        <v>16</v>
      </c>
      <c r="B26" s="346" t="s">
        <v>56</v>
      </c>
      <c r="C26" s="339" t="s">
        <v>57</v>
      </c>
      <c r="D26" s="373">
        <v>45197</v>
      </c>
      <c r="E26" s="342">
        <v>379.45</v>
      </c>
      <c r="F26" s="339">
        <v>377.36666666666662</v>
      </c>
      <c r="G26" s="338">
        <v>374.23333333333323</v>
      </c>
      <c r="H26" s="338">
        <v>369.01666666666659</v>
      </c>
      <c r="I26" s="338">
        <v>365.88333333333321</v>
      </c>
      <c r="J26" s="338">
        <v>382.58333333333326</v>
      </c>
      <c r="K26" s="338">
        <v>385.71666666666658</v>
      </c>
      <c r="L26" s="338">
        <v>390.93333333333328</v>
      </c>
      <c r="M26" s="340">
        <v>380.5</v>
      </c>
      <c r="N26" s="340">
        <v>372.15</v>
      </c>
      <c r="O26" s="340">
        <v>13248100</v>
      </c>
      <c r="P26" s="343">
        <v>-3.2045708607626379E-2</v>
      </c>
    </row>
    <row r="27" spans="1:16" ht="12.75" customHeight="1">
      <c r="A27" s="31">
        <v>17</v>
      </c>
      <c r="B27" s="346" t="s">
        <v>56</v>
      </c>
      <c r="C27" s="339" t="s">
        <v>58</v>
      </c>
      <c r="D27" s="373">
        <v>45197</v>
      </c>
      <c r="E27" s="342">
        <v>182.55</v>
      </c>
      <c r="F27" s="339">
        <v>182.66666666666666</v>
      </c>
      <c r="G27" s="338">
        <v>181.23333333333332</v>
      </c>
      <c r="H27" s="338">
        <v>179.91666666666666</v>
      </c>
      <c r="I27" s="338">
        <v>178.48333333333332</v>
      </c>
      <c r="J27" s="338">
        <v>183.98333333333332</v>
      </c>
      <c r="K27" s="338">
        <v>185.41666666666666</v>
      </c>
      <c r="L27" s="338">
        <v>186.73333333333332</v>
      </c>
      <c r="M27" s="340">
        <v>184.1</v>
      </c>
      <c r="N27" s="340">
        <v>181.35</v>
      </c>
      <c r="O27" s="340">
        <v>85315000</v>
      </c>
      <c r="P27" s="343">
        <v>-2.1785243364100211E-2</v>
      </c>
    </row>
    <row r="28" spans="1:16" ht="12.75" customHeight="1">
      <c r="A28" s="31">
        <v>18</v>
      </c>
      <c r="B28" s="346" t="s">
        <v>59</v>
      </c>
      <c r="C28" s="339" t="s">
        <v>60</v>
      </c>
      <c r="D28" s="373">
        <v>45197</v>
      </c>
      <c r="E28" s="342">
        <v>3218.9</v>
      </c>
      <c r="F28" s="339">
        <v>3216.1</v>
      </c>
      <c r="G28" s="338">
        <v>3206.25</v>
      </c>
      <c r="H28" s="338">
        <v>3193.6</v>
      </c>
      <c r="I28" s="338">
        <v>3183.75</v>
      </c>
      <c r="J28" s="338">
        <v>3228.75</v>
      </c>
      <c r="K28" s="338">
        <v>3238.5999999999995</v>
      </c>
      <c r="L28" s="338">
        <v>3251.25</v>
      </c>
      <c r="M28" s="340">
        <v>3225.95</v>
      </c>
      <c r="N28" s="340">
        <v>3203.45</v>
      </c>
      <c r="O28" s="340">
        <v>5431600</v>
      </c>
      <c r="P28" s="343">
        <v>-1.615707868424866E-2</v>
      </c>
    </row>
    <row r="29" spans="1:16" ht="12.75" customHeight="1">
      <c r="A29" s="31">
        <v>19</v>
      </c>
      <c r="B29" s="346" t="s">
        <v>45</v>
      </c>
      <c r="C29" s="339" t="s">
        <v>61</v>
      </c>
      <c r="D29" s="373">
        <v>45197</v>
      </c>
      <c r="E29" s="342">
        <v>1890.85</v>
      </c>
      <c r="F29" s="339">
        <v>1893.2166666666665</v>
      </c>
      <c r="G29" s="338">
        <v>1873.7333333333329</v>
      </c>
      <c r="H29" s="338">
        <v>1856.6166666666663</v>
      </c>
      <c r="I29" s="338">
        <v>1837.1333333333328</v>
      </c>
      <c r="J29" s="338">
        <v>1910.333333333333</v>
      </c>
      <c r="K29" s="338">
        <v>1929.8166666666666</v>
      </c>
      <c r="L29" s="338">
        <v>1946.9333333333332</v>
      </c>
      <c r="M29" s="340">
        <v>1912.7</v>
      </c>
      <c r="N29" s="340">
        <v>1876.1</v>
      </c>
      <c r="O29" s="340">
        <v>3926533</v>
      </c>
      <c r="P29" s="343">
        <v>-1.6545638385881054E-2</v>
      </c>
    </row>
    <row r="30" spans="1:16" ht="12.75" customHeight="1">
      <c r="A30" s="31">
        <v>20</v>
      </c>
      <c r="B30" s="346" t="s">
        <v>45</v>
      </c>
      <c r="C30" s="344" t="s">
        <v>62</v>
      </c>
      <c r="D30" s="373">
        <v>45197</v>
      </c>
      <c r="E30" s="342">
        <v>7142.4</v>
      </c>
      <c r="F30" s="339">
        <v>7151.9000000000005</v>
      </c>
      <c r="G30" s="338">
        <v>7047.0500000000011</v>
      </c>
      <c r="H30" s="338">
        <v>6951.7000000000007</v>
      </c>
      <c r="I30" s="338">
        <v>6846.8500000000013</v>
      </c>
      <c r="J30" s="338">
        <v>7247.2500000000009</v>
      </c>
      <c r="K30" s="338">
        <v>7352.1000000000013</v>
      </c>
      <c r="L30" s="338">
        <v>7447.4500000000007</v>
      </c>
      <c r="M30" s="340">
        <v>7256.75</v>
      </c>
      <c r="N30" s="340">
        <v>7056.55</v>
      </c>
      <c r="O30" s="340">
        <v>368250</v>
      </c>
      <c r="P30" s="343">
        <v>5.5293876715134136E-3</v>
      </c>
    </row>
    <row r="31" spans="1:16" ht="12.75" customHeight="1">
      <c r="A31" s="31">
        <v>21</v>
      </c>
      <c r="B31" s="346" t="s">
        <v>63</v>
      </c>
      <c r="C31" s="339" t="s">
        <v>64</v>
      </c>
      <c r="D31" s="373">
        <v>45197</v>
      </c>
      <c r="E31" s="342">
        <v>755.55</v>
      </c>
      <c r="F31" s="339">
        <v>746.15</v>
      </c>
      <c r="G31" s="338">
        <v>733.69999999999993</v>
      </c>
      <c r="H31" s="338">
        <v>711.84999999999991</v>
      </c>
      <c r="I31" s="338">
        <v>699.39999999999986</v>
      </c>
      <c r="J31" s="338">
        <v>768</v>
      </c>
      <c r="K31" s="338">
        <v>780.45</v>
      </c>
      <c r="L31" s="338">
        <v>802.30000000000007</v>
      </c>
      <c r="M31" s="340">
        <v>758.6</v>
      </c>
      <c r="N31" s="340">
        <v>724.3</v>
      </c>
      <c r="O31" s="340">
        <v>13524000</v>
      </c>
      <c r="P31" s="343">
        <v>2.7659574468085105E-2</v>
      </c>
    </row>
    <row r="32" spans="1:16" ht="12.75" customHeight="1">
      <c r="A32" s="31">
        <v>22</v>
      </c>
      <c r="B32" s="346" t="s">
        <v>43</v>
      </c>
      <c r="C32" s="339" t="s">
        <v>65</v>
      </c>
      <c r="D32" s="373">
        <v>45197</v>
      </c>
      <c r="E32" s="342">
        <v>893.3</v>
      </c>
      <c r="F32" s="339">
        <v>894.63333333333333</v>
      </c>
      <c r="G32" s="338">
        <v>888.16666666666663</v>
      </c>
      <c r="H32" s="338">
        <v>883.0333333333333</v>
      </c>
      <c r="I32" s="338">
        <v>876.56666666666661</v>
      </c>
      <c r="J32" s="338">
        <v>899.76666666666665</v>
      </c>
      <c r="K32" s="338">
        <v>906.23333333333335</v>
      </c>
      <c r="L32" s="338">
        <v>911.36666666666667</v>
      </c>
      <c r="M32" s="340">
        <v>901.1</v>
      </c>
      <c r="N32" s="340">
        <v>889.5</v>
      </c>
      <c r="O32" s="340">
        <v>14472700</v>
      </c>
      <c r="P32" s="343">
        <v>1.2310533199969224E-2</v>
      </c>
    </row>
    <row r="33" spans="1:16" ht="12.75" customHeight="1">
      <c r="A33" s="31">
        <v>23</v>
      </c>
      <c r="B33" s="346" t="s">
        <v>63</v>
      </c>
      <c r="C33" s="339" t="s">
        <v>66</v>
      </c>
      <c r="D33" s="373">
        <v>45197</v>
      </c>
      <c r="E33" s="342">
        <v>1030.4000000000001</v>
      </c>
      <c r="F33" s="339">
        <v>1031.8</v>
      </c>
      <c r="G33" s="338">
        <v>1015.8</v>
      </c>
      <c r="H33" s="338">
        <v>1001.2</v>
      </c>
      <c r="I33" s="338">
        <v>985.2</v>
      </c>
      <c r="J33" s="338">
        <v>1046.3999999999999</v>
      </c>
      <c r="K33" s="338">
        <v>1062.3999999999999</v>
      </c>
      <c r="L33" s="338">
        <v>1076.9999999999998</v>
      </c>
      <c r="M33" s="340">
        <v>1047.8</v>
      </c>
      <c r="N33" s="340">
        <v>1017.2</v>
      </c>
      <c r="O33" s="340">
        <v>39043125</v>
      </c>
      <c r="P33" s="343">
        <v>3.2391875588755392E-2</v>
      </c>
    </row>
    <row r="34" spans="1:16" ht="12.75" customHeight="1">
      <c r="A34" s="31">
        <v>24</v>
      </c>
      <c r="B34" s="346" t="s">
        <v>56</v>
      </c>
      <c r="C34" s="339" t="s">
        <v>67</v>
      </c>
      <c r="D34" s="373">
        <v>45197</v>
      </c>
      <c r="E34" s="342">
        <v>5198.8999999999996</v>
      </c>
      <c r="F34" s="339">
        <v>5211.25</v>
      </c>
      <c r="G34" s="338">
        <v>5160.5</v>
      </c>
      <c r="H34" s="338">
        <v>5122.1000000000004</v>
      </c>
      <c r="I34" s="338">
        <v>5071.3500000000004</v>
      </c>
      <c r="J34" s="338">
        <v>5249.65</v>
      </c>
      <c r="K34" s="338">
        <v>5300.4</v>
      </c>
      <c r="L34" s="338">
        <v>5338.7999999999993</v>
      </c>
      <c r="M34" s="340">
        <v>5262</v>
      </c>
      <c r="N34" s="340">
        <v>5172.8500000000004</v>
      </c>
      <c r="O34" s="340">
        <v>2498750</v>
      </c>
      <c r="P34" s="343">
        <v>-3.3552504351189325E-2</v>
      </c>
    </row>
    <row r="35" spans="1:16" ht="12.75" customHeight="1">
      <c r="A35" s="31">
        <v>25</v>
      </c>
      <c r="B35" s="346" t="s">
        <v>68</v>
      </c>
      <c r="C35" s="339" t="s">
        <v>69</v>
      </c>
      <c r="D35" s="373">
        <v>45197</v>
      </c>
      <c r="E35" s="342">
        <v>1554.6</v>
      </c>
      <c r="F35" s="339">
        <v>1558.7166666666665</v>
      </c>
      <c r="G35" s="338">
        <v>1546.083333333333</v>
      </c>
      <c r="H35" s="338">
        <v>1537.5666666666666</v>
      </c>
      <c r="I35" s="338">
        <v>1524.9333333333332</v>
      </c>
      <c r="J35" s="338">
        <v>1567.2333333333329</v>
      </c>
      <c r="K35" s="338">
        <v>1579.8666666666666</v>
      </c>
      <c r="L35" s="338">
        <v>1588.3833333333328</v>
      </c>
      <c r="M35" s="340">
        <v>1571.35</v>
      </c>
      <c r="N35" s="340">
        <v>1550.2</v>
      </c>
      <c r="O35" s="340">
        <v>11749000</v>
      </c>
      <c r="P35" s="343">
        <v>3.8877258939633442E-3</v>
      </c>
    </row>
    <row r="36" spans="1:16" ht="12.75" customHeight="1">
      <c r="A36" s="31">
        <v>26</v>
      </c>
      <c r="B36" s="346" t="s">
        <v>68</v>
      </c>
      <c r="C36" s="339" t="s">
        <v>70</v>
      </c>
      <c r="D36" s="373">
        <v>45197</v>
      </c>
      <c r="E36" s="342">
        <v>7561.9</v>
      </c>
      <c r="F36" s="339">
        <v>7574.083333333333</v>
      </c>
      <c r="G36" s="338">
        <v>7496.1666666666661</v>
      </c>
      <c r="H36" s="338">
        <v>7430.4333333333334</v>
      </c>
      <c r="I36" s="338">
        <v>7352.5166666666664</v>
      </c>
      <c r="J36" s="338">
        <v>7639.8166666666657</v>
      </c>
      <c r="K36" s="338">
        <v>7717.7333333333318</v>
      </c>
      <c r="L36" s="338">
        <v>7783.4666666666653</v>
      </c>
      <c r="M36" s="340">
        <v>7652</v>
      </c>
      <c r="N36" s="340">
        <v>7508.35</v>
      </c>
      <c r="O36" s="340">
        <v>4248250</v>
      </c>
      <c r="P36" s="343">
        <v>-3.2554183652520751E-3</v>
      </c>
    </row>
    <row r="37" spans="1:16" ht="12.75" customHeight="1">
      <c r="A37" s="31">
        <v>27</v>
      </c>
      <c r="B37" s="346" t="s">
        <v>56</v>
      </c>
      <c r="C37" s="339" t="s">
        <v>71</v>
      </c>
      <c r="D37" s="373">
        <v>45197</v>
      </c>
      <c r="E37" s="342">
        <v>2544.9</v>
      </c>
      <c r="F37" s="339">
        <v>2543.0166666666669</v>
      </c>
      <c r="G37" s="338">
        <v>2511.6333333333337</v>
      </c>
      <c r="H37" s="338">
        <v>2478.3666666666668</v>
      </c>
      <c r="I37" s="338">
        <v>2446.9833333333336</v>
      </c>
      <c r="J37" s="338">
        <v>2576.2833333333338</v>
      </c>
      <c r="K37" s="338">
        <v>2607.666666666667</v>
      </c>
      <c r="L37" s="338">
        <v>2640.9333333333338</v>
      </c>
      <c r="M37" s="340">
        <v>2574.4</v>
      </c>
      <c r="N37" s="340">
        <v>2509.75</v>
      </c>
      <c r="O37" s="340">
        <v>1931700</v>
      </c>
      <c r="P37" s="343">
        <v>7.5105617274291974E-3</v>
      </c>
    </row>
    <row r="38" spans="1:16" ht="12.75" customHeight="1">
      <c r="A38" s="31">
        <v>28</v>
      </c>
      <c r="B38" s="346" t="s">
        <v>45</v>
      </c>
      <c r="C38" s="345" t="s">
        <v>72</v>
      </c>
      <c r="D38" s="373">
        <v>45197</v>
      </c>
      <c r="E38" s="342">
        <v>440.9</v>
      </c>
      <c r="F38" s="339">
        <v>440.13333333333338</v>
      </c>
      <c r="G38" s="338">
        <v>435.76666666666677</v>
      </c>
      <c r="H38" s="338">
        <v>430.63333333333338</v>
      </c>
      <c r="I38" s="338">
        <v>426.26666666666677</v>
      </c>
      <c r="J38" s="338">
        <v>445.26666666666677</v>
      </c>
      <c r="K38" s="338">
        <v>449.63333333333344</v>
      </c>
      <c r="L38" s="338">
        <v>454.76666666666677</v>
      </c>
      <c r="M38" s="340">
        <v>444.5</v>
      </c>
      <c r="N38" s="340">
        <v>435</v>
      </c>
      <c r="O38" s="340">
        <v>12579200</v>
      </c>
      <c r="P38" s="343">
        <v>-2.9382716049382716E-2</v>
      </c>
    </row>
    <row r="39" spans="1:16" ht="12.75" customHeight="1">
      <c r="A39" s="31">
        <v>29</v>
      </c>
      <c r="B39" s="346" t="s">
        <v>63</v>
      </c>
      <c r="C39" s="339" t="s">
        <v>73</v>
      </c>
      <c r="D39" s="373">
        <v>45197</v>
      </c>
      <c r="E39" s="342">
        <v>245.35</v>
      </c>
      <c r="F39" s="339">
        <v>246.20000000000002</v>
      </c>
      <c r="G39" s="338">
        <v>242.90000000000003</v>
      </c>
      <c r="H39" s="338">
        <v>240.45000000000002</v>
      </c>
      <c r="I39" s="338">
        <v>237.15000000000003</v>
      </c>
      <c r="J39" s="338">
        <v>248.65000000000003</v>
      </c>
      <c r="K39" s="338">
        <v>251.95000000000005</v>
      </c>
      <c r="L39" s="338">
        <v>254.40000000000003</v>
      </c>
      <c r="M39" s="340">
        <v>249.5</v>
      </c>
      <c r="N39" s="340">
        <v>243.75</v>
      </c>
      <c r="O39" s="340">
        <v>74377500</v>
      </c>
      <c r="P39" s="343">
        <v>-1.8442758165621909E-2</v>
      </c>
    </row>
    <row r="40" spans="1:16" ht="12.75" customHeight="1">
      <c r="A40" s="31">
        <v>30</v>
      </c>
      <c r="B40" s="346" t="s">
        <v>63</v>
      </c>
      <c r="C40" s="339" t="s">
        <v>74</v>
      </c>
      <c r="D40" s="373">
        <v>45197</v>
      </c>
      <c r="E40" s="342">
        <v>214.35</v>
      </c>
      <c r="F40" s="339">
        <v>215.41666666666666</v>
      </c>
      <c r="G40" s="338">
        <v>212.73333333333332</v>
      </c>
      <c r="H40" s="338">
        <v>211.11666666666667</v>
      </c>
      <c r="I40" s="338">
        <v>208.43333333333334</v>
      </c>
      <c r="J40" s="338">
        <v>217.0333333333333</v>
      </c>
      <c r="K40" s="338">
        <v>219.71666666666664</v>
      </c>
      <c r="L40" s="338">
        <v>221.33333333333329</v>
      </c>
      <c r="M40" s="340">
        <v>218.1</v>
      </c>
      <c r="N40" s="340">
        <v>213.8</v>
      </c>
      <c r="O40" s="340">
        <v>109102500</v>
      </c>
      <c r="P40" s="343">
        <v>-1.406216959187989E-2</v>
      </c>
    </row>
    <row r="41" spans="1:16" ht="12.75" customHeight="1">
      <c r="A41" s="31">
        <v>31</v>
      </c>
      <c r="B41" s="346" t="s">
        <v>59</v>
      </c>
      <c r="C41" s="339" t="s">
        <v>75</v>
      </c>
      <c r="D41" s="373">
        <v>45197</v>
      </c>
      <c r="E41" s="342">
        <v>1664</v>
      </c>
      <c r="F41" s="339">
        <v>1663.4833333333333</v>
      </c>
      <c r="G41" s="338">
        <v>1655.5166666666667</v>
      </c>
      <c r="H41" s="338">
        <v>1647.0333333333333</v>
      </c>
      <c r="I41" s="338">
        <v>1639.0666666666666</v>
      </c>
      <c r="J41" s="338">
        <v>1671.9666666666667</v>
      </c>
      <c r="K41" s="338">
        <v>1679.9333333333334</v>
      </c>
      <c r="L41" s="338">
        <v>1688.4166666666667</v>
      </c>
      <c r="M41" s="340">
        <v>1671.45</v>
      </c>
      <c r="N41" s="340">
        <v>1655</v>
      </c>
      <c r="O41" s="340">
        <v>1485000</v>
      </c>
      <c r="P41" s="343">
        <v>-2.0044543429844099E-2</v>
      </c>
    </row>
    <row r="42" spans="1:16" ht="12.75" customHeight="1">
      <c r="A42" s="31">
        <v>32</v>
      </c>
      <c r="B42" s="346" t="s">
        <v>41</v>
      </c>
      <c r="C42" s="339" t="s">
        <v>76</v>
      </c>
      <c r="D42" s="373">
        <v>45197</v>
      </c>
      <c r="E42" s="342">
        <v>137.55000000000001</v>
      </c>
      <c r="F42" s="339">
        <v>138.18333333333334</v>
      </c>
      <c r="G42" s="338">
        <v>136.11666666666667</v>
      </c>
      <c r="H42" s="338">
        <v>134.68333333333334</v>
      </c>
      <c r="I42" s="338">
        <v>132.61666666666667</v>
      </c>
      <c r="J42" s="338">
        <v>139.61666666666667</v>
      </c>
      <c r="K42" s="338">
        <v>141.68333333333334</v>
      </c>
      <c r="L42" s="338">
        <v>143.11666666666667</v>
      </c>
      <c r="M42" s="340">
        <v>140.25</v>
      </c>
      <c r="N42" s="340">
        <v>136.75</v>
      </c>
      <c r="O42" s="340">
        <v>80090700</v>
      </c>
      <c r="P42" s="343">
        <v>3.5445836403831983E-2</v>
      </c>
    </row>
    <row r="43" spans="1:16" ht="12.75" customHeight="1">
      <c r="A43" s="31">
        <v>33</v>
      </c>
      <c r="B43" s="346" t="s">
        <v>59</v>
      </c>
      <c r="C43" s="339" t="s">
        <v>77</v>
      </c>
      <c r="D43" s="373">
        <v>45197</v>
      </c>
      <c r="E43" s="342">
        <v>689.05</v>
      </c>
      <c r="F43" s="339">
        <v>692.16666666666663</v>
      </c>
      <c r="G43" s="338">
        <v>682.08333333333326</v>
      </c>
      <c r="H43" s="338">
        <v>675.11666666666667</v>
      </c>
      <c r="I43" s="338">
        <v>665.0333333333333</v>
      </c>
      <c r="J43" s="338">
        <v>699.13333333333321</v>
      </c>
      <c r="K43" s="338">
        <v>709.21666666666647</v>
      </c>
      <c r="L43" s="338">
        <v>716.18333333333317</v>
      </c>
      <c r="M43" s="340">
        <v>702.25</v>
      </c>
      <c r="N43" s="340">
        <v>685.2</v>
      </c>
      <c r="O43" s="340">
        <v>10873500</v>
      </c>
      <c r="P43" s="343">
        <v>7.2591145833333329E-2</v>
      </c>
    </row>
    <row r="44" spans="1:16" ht="12.75" customHeight="1">
      <c r="A44" s="31">
        <v>34</v>
      </c>
      <c r="B44" s="346" t="s">
        <v>56</v>
      </c>
      <c r="C44" s="339" t="s">
        <v>78</v>
      </c>
      <c r="D44" s="373">
        <v>45197</v>
      </c>
      <c r="E44" s="342">
        <v>1131.8</v>
      </c>
      <c r="F44" s="339">
        <v>1126.9666666666667</v>
      </c>
      <c r="G44" s="338">
        <v>1115.9333333333334</v>
      </c>
      <c r="H44" s="338">
        <v>1100.0666666666666</v>
      </c>
      <c r="I44" s="338">
        <v>1089.0333333333333</v>
      </c>
      <c r="J44" s="338">
        <v>1142.8333333333335</v>
      </c>
      <c r="K44" s="338">
        <v>1153.8666666666668</v>
      </c>
      <c r="L44" s="338">
        <v>1169.7333333333336</v>
      </c>
      <c r="M44" s="340">
        <v>1138</v>
      </c>
      <c r="N44" s="340">
        <v>1111.0999999999999</v>
      </c>
      <c r="O44" s="340">
        <v>8956000</v>
      </c>
      <c r="P44" s="343">
        <v>-4.2650988776055589E-2</v>
      </c>
    </row>
    <row r="45" spans="1:16" ht="12.75" customHeight="1">
      <c r="A45" s="31">
        <v>35</v>
      </c>
      <c r="B45" s="346" t="s">
        <v>79</v>
      </c>
      <c r="C45" s="339" t="s">
        <v>80</v>
      </c>
      <c r="D45" s="373">
        <v>45197</v>
      </c>
      <c r="E45" s="342">
        <v>913</v>
      </c>
      <c r="F45" s="339">
        <v>913.18333333333339</v>
      </c>
      <c r="G45" s="338">
        <v>906.86666666666679</v>
      </c>
      <c r="H45" s="338">
        <v>900.73333333333335</v>
      </c>
      <c r="I45" s="338">
        <v>894.41666666666674</v>
      </c>
      <c r="J45" s="338">
        <v>919.31666666666683</v>
      </c>
      <c r="K45" s="338">
        <v>925.63333333333344</v>
      </c>
      <c r="L45" s="338">
        <v>931.76666666666688</v>
      </c>
      <c r="M45" s="340">
        <v>919.5</v>
      </c>
      <c r="N45" s="340">
        <v>907.05</v>
      </c>
      <c r="O45" s="340">
        <v>46209900</v>
      </c>
      <c r="P45" s="343">
        <v>-7.1642887759475844E-3</v>
      </c>
    </row>
    <row r="46" spans="1:16" ht="12.75" customHeight="1">
      <c r="A46" s="31">
        <v>36</v>
      </c>
      <c r="B46" s="346" t="s">
        <v>41</v>
      </c>
      <c r="C46" s="339" t="s">
        <v>81</v>
      </c>
      <c r="D46" s="373">
        <v>45197</v>
      </c>
      <c r="E46" s="342">
        <v>124.3</v>
      </c>
      <c r="F46" s="339">
        <v>125.18333333333334</v>
      </c>
      <c r="G46" s="338">
        <v>122.86666666666667</v>
      </c>
      <c r="H46" s="338">
        <v>121.43333333333334</v>
      </c>
      <c r="I46" s="338">
        <v>119.11666666666667</v>
      </c>
      <c r="J46" s="338">
        <v>126.61666666666667</v>
      </c>
      <c r="K46" s="338">
        <v>128.93333333333334</v>
      </c>
      <c r="L46" s="338">
        <v>130.36666666666667</v>
      </c>
      <c r="M46" s="340">
        <v>127.5</v>
      </c>
      <c r="N46" s="340">
        <v>123.75</v>
      </c>
      <c r="O46" s="340">
        <v>85134000</v>
      </c>
      <c r="P46" s="343">
        <v>-3.0839110686110446E-2</v>
      </c>
    </row>
    <row r="47" spans="1:16" ht="12.75" customHeight="1">
      <c r="A47" s="31">
        <v>37</v>
      </c>
      <c r="B47" s="346" t="s">
        <v>43</v>
      </c>
      <c r="C47" s="339" t="s">
        <v>82</v>
      </c>
      <c r="D47" s="373">
        <v>45197</v>
      </c>
      <c r="E47" s="342">
        <v>274.25</v>
      </c>
      <c r="F47" s="339">
        <v>272.84999999999997</v>
      </c>
      <c r="G47" s="338">
        <v>269.94999999999993</v>
      </c>
      <c r="H47" s="338">
        <v>265.64999999999998</v>
      </c>
      <c r="I47" s="338">
        <v>262.74999999999994</v>
      </c>
      <c r="J47" s="338">
        <v>277.14999999999992</v>
      </c>
      <c r="K47" s="338">
        <v>280.0499999999999</v>
      </c>
      <c r="L47" s="338">
        <v>284.34999999999991</v>
      </c>
      <c r="M47" s="340">
        <v>275.75</v>
      </c>
      <c r="N47" s="340">
        <v>268.55</v>
      </c>
      <c r="O47" s="340">
        <v>30472500</v>
      </c>
      <c r="P47" s="343">
        <v>-2.2534081796311146E-2</v>
      </c>
    </row>
    <row r="48" spans="1:16" ht="12.75" customHeight="1">
      <c r="A48" s="31">
        <v>38</v>
      </c>
      <c r="B48" s="346" t="s">
        <v>56</v>
      </c>
      <c r="C48" s="339" t="s">
        <v>83</v>
      </c>
      <c r="D48" s="373">
        <v>45197</v>
      </c>
      <c r="E48" s="342">
        <v>19404.5</v>
      </c>
      <c r="F48" s="339">
        <v>19484.233333333334</v>
      </c>
      <c r="G48" s="338">
        <v>19276.316666666666</v>
      </c>
      <c r="H48" s="338">
        <v>19148.133333333331</v>
      </c>
      <c r="I48" s="338">
        <v>18940.216666666664</v>
      </c>
      <c r="J48" s="338">
        <v>19612.416666666668</v>
      </c>
      <c r="K48" s="338">
        <v>19820.333333333332</v>
      </c>
      <c r="L48" s="338">
        <v>19948.51666666667</v>
      </c>
      <c r="M48" s="340">
        <v>19692.150000000001</v>
      </c>
      <c r="N48" s="340">
        <v>19356.05</v>
      </c>
      <c r="O48" s="340">
        <v>115300</v>
      </c>
      <c r="P48" s="343">
        <v>5.2968036529680365E-2</v>
      </c>
    </row>
    <row r="49" spans="1:16" ht="12.75" customHeight="1">
      <c r="A49" s="31">
        <v>39</v>
      </c>
      <c r="B49" s="346" t="s">
        <v>84</v>
      </c>
      <c r="C49" s="339" t="s">
        <v>85</v>
      </c>
      <c r="D49" s="373">
        <v>45197</v>
      </c>
      <c r="E49" s="342">
        <v>354.05</v>
      </c>
      <c r="F49" s="339">
        <v>354.45000000000005</v>
      </c>
      <c r="G49" s="338">
        <v>351.30000000000007</v>
      </c>
      <c r="H49" s="338">
        <v>348.55</v>
      </c>
      <c r="I49" s="338">
        <v>345.40000000000003</v>
      </c>
      <c r="J49" s="338">
        <v>357.2000000000001</v>
      </c>
      <c r="K49" s="338">
        <v>360.35000000000008</v>
      </c>
      <c r="L49" s="338">
        <v>363.10000000000014</v>
      </c>
      <c r="M49" s="340">
        <v>357.6</v>
      </c>
      <c r="N49" s="340">
        <v>351.7</v>
      </c>
      <c r="O49" s="340">
        <v>28486800</v>
      </c>
      <c r="P49" s="343">
        <v>5.7392931115119929E-2</v>
      </c>
    </row>
    <row r="50" spans="1:16" ht="12.75" customHeight="1">
      <c r="A50" s="31">
        <v>40</v>
      </c>
      <c r="B50" s="346" t="s">
        <v>59</v>
      </c>
      <c r="C50" s="339" t="s">
        <v>86</v>
      </c>
      <c r="D50" s="373">
        <v>45197</v>
      </c>
      <c r="E50" s="342">
        <v>4542.1000000000004</v>
      </c>
      <c r="F50" s="339">
        <v>4552.7833333333338</v>
      </c>
      <c r="G50" s="338">
        <v>4511.0166666666673</v>
      </c>
      <c r="H50" s="338">
        <v>4479.9333333333334</v>
      </c>
      <c r="I50" s="338">
        <v>4438.166666666667</v>
      </c>
      <c r="J50" s="338">
        <v>4583.8666666666677</v>
      </c>
      <c r="K50" s="338">
        <v>4625.6333333333341</v>
      </c>
      <c r="L50" s="338">
        <v>4656.7166666666681</v>
      </c>
      <c r="M50" s="340">
        <v>4594.55</v>
      </c>
      <c r="N50" s="340">
        <v>4521.7</v>
      </c>
      <c r="O50" s="340">
        <v>2174600</v>
      </c>
      <c r="P50" s="343">
        <v>9.7511144130757801E-3</v>
      </c>
    </row>
    <row r="51" spans="1:16" ht="12.75" customHeight="1">
      <c r="A51" s="31">
        <v>41</v>
      </c>
      <c r="B51" s="346" t="s">
        <v>87</v>
      </c>
      <c r="C51" s="344" t="s">
        <v>88</v>
      </c>
      <c r="D51" s="373">
        <v>45197</v>
      </c>
      <c r="E51" s="342">
        <v>486.45</v>
      </c>
      <c r="F51" s="339">
        <v>488.23333333333335</v>
      </c>
      <c r="G51" s="338">
        <v>481.41666666666669</v>
      </c>
      <c r="H51" s="338">
        <v>476.38333333333333</v>
      </c>
      <c r="I51" s="338">
        <v>469.56666666666666</v>
      </c>
      <c r="J51" s="338">
        <v>493.26666666666671</v>
      </c>
      <c r="K51" s="338">
        <v>500.08333333333331</v>
      </c>
      <c r="L51" s="338">
        <v>505.11666666666673</v>
      </c>
      <c r="M51" s="340">
        <v>495.05</v>
      </c>
      <c r="N51" s="340">
        <v>483.2</v>
      </c>
      <c r="O51" s="340">
        <v>9336000</v>
      </c>
      <c r="P51" s="343">
        <v>3.5722209895717776E-2</v>
      </c>
    </row>
    <row r="52" spans="1:16" ht="12.75" customHeight="1">
      <c r="A52" s="31">
        <v>42</v>
      </c>
      <c r="B52" s="346" t="s">
        <v>63</v>
      </c>
      <c r="C52" s="339" t="s">
        <v>89</v>
      </c>
      <c r="D52" s="373">
        <v>45197</v>
      </c>
      <c r="E52" s="342">
        <v>372</v>
      </c>
      <c r="F52" s="339">
        <v>371.9666666666667</v>
      </c>
      <c r="G52" s="338">
        <v>367.23333333333341</v>
      </c>
      <c r="H52" s="338">
        <v>362.4666666666667</v>
      </c>
      <c r="I52" s="338">
        <v>357.73333333333341</v>
      </c>
      <c r="J52" s="338">
        <v>376.73333333333341</v>
      </c>
      <c r="K52" s="338">
        <v>381.46666666666675</v>
      </c>
      <c r="L52" s="338">
        <v>386.23333333333341</v>
      </c>
      <c r="M52" s="340">
        <v>376.7</v>
      </c>
      <c r="N52" s="340">
        <v>367.2</v>
      </c>
      <c r="O52" s="340">
        <v>59880600</v>
      </c>
      <c r="P52" s="343">
        <v>-1.163153438210259E-2</v>
      </c>
    </row>
    <row r="53" spans="1:16" ht="12.75" customHeight="1">
      <c r="A53" s="31">
        <v>43</v>
      </c>
      <c r="B53" s="346" t="s">
        <v>68</v>
      </c>
      <c r="C53" s="336" t="s">
        <v>90</v>
      </c>
      <c r="D53" s="373">
        <v>45197</v>
      </c>
      <c r="E53" s="342">
        <v>775</v>
      </c>
      <c r="F53" s="339">
        <v>775.56666666666661</v>
      </c>
      <c r="G53" s="338">
        <v>765.23333333333323</v>
      </c>
      <c r="H53" s="338">
        <v>755.46666666666658</v>
      </c>
      <c r="I53" s="338">
        <v>745.13333333333321</v>
      </c>
      <c r="J53" s="338">
        <v>785.33333333333326</v>
      </c>
      <c r="K53" s="338">
        <v>795.66666666666674</v>
      </c>
      <c r="L53" s="338">
        <v>805.43333333333328</v>
      </c>
      <c r="M53" s="340">
        <v>785.9</v>
      </c>
      <c r="N53" s="340">
        <v>765.8</v>
      </c>
      <c r="O53" s="340">
        <v>4446000</v>
      </c>
      <c r="P53" s="343">
        <v>5.512679162072767E-3</v>
      </c>
    </row>
    <row r="54" spans="1:16" ht="12.75" customHeight="1">
      <c r="A54" s="31">
        <v>44</v>
      </c>
      <c r="B54" s="346" t="s">
        <v>45</v>
      </c>
      <c r="C54" s="344" t="s">
        <v>91</v>
      </c>
      <c r="D54" s="373">
        <v>45197</v>
      </c>
      <c r="E54" s="342">
        <v>282.60000000000002</v>
      </c>
      <c r="F54" s="339">
        <v>280.33333333333331</v>
      </c>
      <c r="G54" s="338">
        <v>277.31666666666661</v>
      </c>
      <c r="H54" s="338">
        <v>272.0333333333333</v>
      </c>
      <c r="I54" s="338">
        <v>269.01666666666659</v>
      </c>
      <c r="J54" s="338">
        <v>285.61666666666662</v>
      </c>
      <c r="K54" s="338">
        <v>288.63333333333338</v>
      </c>
      <c r="L54" s="338">
        <v>293.91666666666663</v>
      </c>
      <c r="M54" s="340">
        <v>283.35000000000002</v>
      </c>
      <c r="N54" s="340">
        <v>275.05</v>
      </c>
      <c r="O54" s="340">
        <v>13856700</v>
      </c>
      <c r="P54" s="343">
        <v>-3.0057188455911689E-2</v>
      </c>
    </row>
    <row r="55" spans="1:16" ht="12.75" customHeight="1">
      <c r="A55" s="31">
        <v>45</v>
      </c>
      <c r="B55" s="346" t="s">
        <v>68</v>
      </c>
      <c r="C55" s="339" t="s">
        <v>92</v>
      </c>
      <c r="D55" s="373">
        <v>45197</v>
      </c>
      <c r="E55" s="342">
        <v>1201.25</v>
      </c>
      <c r="F55" s="339">
        <v>1196.8666666666668</v>
      </c>
      <c r="G55" s="338">
        <v>1179.9333333333336</v>
      </c>
      <c r="H55" s="338">
        <v>1158.6166666666668</v>
      </c>
      <c r="I55" s="338">
        <v>1141.6833333333336</v>
      </c>
      <c r="J55" s="338">
        <v>1218.1833333333336</v>
      </c>
      <c r="K55" s="338">
        <v>1235.116666666667</v>
      </c>
      <c r="L55" s="338">
        <v>1256.4333333333336</v>
      </c>
      <c r="M55" s="340">
        <v>1213.8</v>
      </c>
      <c r="N55" s="340">
        <v>1175.55</v>
      </c>
      <c r="O55" s="340">
        <v>13407500</v>
      </c>
      <c r="P55" s="343">
        <v>1.4087170275125271E-2</v>
      </c>
    </row>
    <row r="56" spans="1:16" ht="12.75" customHeight="1">
      <c r="A56" s="31">
        <v>46</v>
      </c>
      <c r="B56" s="346" t="s">
        <v>43</v>
      </c>
      <c r="C56" s="339" t="s">
        <v>93</v>
      </c>
      <c r="D56" s="373">
        <v>45197</v>
      </c>
      <c r="E56" s="342">
        <v>1243.1500000000001</v>
      </c>
      <c r="F56" s="339">
        <v>1245.6499999999999</v>
      </c>
      <c r="G56" s="338">
        <v>1237.4999999999998</v>
      </c>
      <c r="H56" s="338">
        <v>1231.8499999999999</v>
      </c>
      <c r="I56" s="338">
        <v>1223.6999999999998</v>
      </c>
      <c r="J56" s="338">
        <v>1251.2999999999997</v>
      </c>
      <c r="K56" s="338">
        <v>1259.4499999999998</v>
      </c>
      <c r="L56" s="338">
        <v>1265.0999999999997</v>
      </c>
      <c r="M56" s="340">
        <v>1253.8</v>
      </c>
      <c r="N56" s="340">
        <v>1240</v>
      </c>
      <c r="O56" s="340">
        <v>10848500</v>
      </c>
      <c r="P56" s="343">
        <v>-9.9655949697473011E-3</v>
      </c>
    </row>
    <row r="57" spans="1:16" ht="12.75" customHeight="1">
      <c r="A57" s="31">
        <v>47</v>
      </c>
      <c r="B57" s="346" t="s">
        <v>45</v>
      </c>
      <c r="C57" s="339" t="s">
        <v>94</v>
      </c>
      <c r="D57" s="373">
        <v>45197</v>
      </c>
      <c r="E57" s="342">
        <v>285.05</v>
      </c>
      <c r="F57" s="339">
        <v>284.40000000000003</v>
      </c>
      <c r="G57" s="338">
        <v>280.65000000000009</v>
      </c>
      <c r="H57" s="338">
        <v>276.25000000000006</v>
      </c>
      <c r="I57" s="338">
        <v>272.50000000000011</v>
      </c>
      <c r="J57" s="338">
        <v>288.80000000000007</v>
      </c>
      <c r="K57" s="338">
        <v>292.54999999999995</v>
      </c>
      <c r="L57" s="338">
        <v>296.95000000000005</v>
      </c>
      <c r="M57" s="340">
        <v>288.14999999999998</v>
      </c>
      <c r="N57" s="340">
        <v>280</v>
      </c>
      <c r="O57" s="340">
        <v>87133200</v>
      </c>
      <c r="P57" s="343">
        <v>1.6014496302463391E-2</v>
      </c>
    </row>
    <row r="58" spans="1:16" ht="12.75" customHeight="1">
      <c r="A58" s="31">
        <v>48</v>
      </c>
      <c r="B58" s="346" t="s">
        <v>87</v>
      </c>
      <c r="C58" s="339" t="s">
        <v>95</v>
      </c>
      <c r="D58" s="373">
        <v>45197</v>
      </c>
      <c r="E58" s="342">
        <v>5438.25</v>
      </c>
      <c r="F58" s="339">
        <v>5470.9833333333336</v>
      </c>
      <c r="G58" s="338">
        <v>5394.9666666666672</v>
      </c>
      <c r="H58" s="338">
        <v>5351.6833333333334</v>
      </c>
      <c r="I58" s="338">
        <v>5275.666666666667</v>
      </c>
      <c r="J58" s="338">
        <v>5514.2666666666673</v>
      </c>
      <c r="K58" s="338">
        <v>5590.2833333333338</v>
      </c>
      <c r="L58" s="338">
        <v>5633.5666666666675</v>
      </c>
      <c r="M58" s="340">
        <v>5547</v>
      </c>
      <c r="N58" s="340">
        <v>5427.7</v>
      </c>
      <c r="O58" s="340">
        <v>1442700</v>
      </c>
      <c r="P58" s="343">
        <v>-1.1104256631708822E-2</v>
      </c>
    </row>
    <row r="59" spans="1:16" ht="12.75" customHeight="1">
      <c r="A59" s="31">
        <v>49</v>
      </c>
      <c r="B59" s="346" t="s">
        <v>59</v>
      </c>
      <c r="C59" s="339" t="s">
        <v>96</v>
      </c>
      <c r="D59" s="373">
        <v>45197</v>
      </c>
      <c r="E59" s="342">
        <v>2007.2</v>
      </c>
      <c r="F59" s="339">
        <v>1997.3</v>
      </c>
      <c r="G59" s="338">
        <v>1983.8999999999999</v>
      </c>
      <c r="H59" s="338">
        <v>1960.6</v>
      </c>
      <c r="I59" s="338">
        <v>1947.1999999999998</v>
      </c>
      <c r="J59" s="338">
        <v>2020.6</v>
      </c>
      <c r="K59" s="338">
        <v>2034</v>
      </c>
      <c r="L59" s="338">
        <v>2057.3000000000002</v>
      </c>
      <c r="M59" s="340">
        <v>2010.7</v>
      </c>
      <c r="N59" s="340">
        <v>1974</v>
      </c>
      <c r="O59" s="340">
        <v>2668400</v>
      </c>
      <c r="P59" s="343">
        <v>2.9991894082680357E-2</v>
      </c>
    </row>
    <row r="60" spans="1:16" ht="12.75" customHeight="1">
      <c r="A60" s="31">
        <v>50</v>
      </c>
      <c r="B60" s="346" t="s">
        <v>45</v>
      </c>
      <c r="C60" s="339" t="s">
        <v>97</v>
      </c>
      <c r="D60" s="373">
        <v>45197</v>
      </c>
      <c r="E60" s="342">
        <v>742.6</v>
      </c>
      <c r="F60" s="339">
        <v>738.08333333333337</v>
      </c>
      <c r="G60" s="338">
        <v>730.4666666666667</v>
      </c>
      <c r="H60" s="338">
        <v>718.33333333333337</v>
      </c>
      <c r="I60" s="338">
        <v>710.7166666666667</v>
      </c>
      <c r="J60" s="338">
        <v>750.2166666666667</v>
      </c>
      <c r="K60" s="338">
        <v>757.83333333333326</v>
      </c>
      <c r="L60" s="338">
        <v>769.9666666666667</v>
      </c>
      <c r="M60" s="340">
        <v>745.7</v>
      </c>
      <c r="N60" s="340">
        <v>725.95</v>
      </c>
      <c r="O60" s="340">
        <v>6706000</v>
      </c>
      <c r="P60" s="343">
        <v>-1.9447287615148412E-2</v>
      </c>
    </row>
    <row r="61" spans="1:16" ht="12.75" customHeight="1">
      <c r="A61" s="31">
        <v>51</v>
      </c>
      <c r="B61" s="346" t="s">
        <v>45</v>
      </c>
      <c r="C61" s="336" t="s">
        <v>98</v>
      </c>
      <c r="D61" s="373">
        <v>45197</v>
      </c>
      <c r="E61" s="342">
        <v>1096.2</v>
      </c>
      <c r="F61" s="339">
        <v>1101.0166666666667</v>
      </c>
      <c r="G61" s="338">
        <v>1088.2833333333333</v>
      </c>
      <c r="H61" s="338">
        <v>1080.3666666666666</v>
      </c>
      <c r="I61" s="338">
        <v>1067.6333333333332</v>
      </c>
      <c r="J61" s="338">
        <v>1108.9333333333334</v>
      </c>
      <c r="K61" s="338">
        <v>1121.6666666666665</v>
      </c>
      <c r="L61" s="338">
        <v>1129.5833333333335</v>
      </c>
      <c r="M61" s="340">
        <v>1113.75</v>
      </c>
      <c r="N61" s="340">
        <v>1093.0999999999999</v>
      </c>
      <c r="O61" s="340">
        <v>1407000</v>
      </c>
      <c r="P61" s="343">
        <v>-3.1325301204819279E-2</v>
      </c>
    </row>
    <row r="62" spans="1:16" ht="12.75" customHeight="1">
      <c r="A62" s="31">
        <v>52</v>
      </c>
      <c r="B62" s="346" t="s">
        <v>41</v>
      </c>
      <c r="C62" s="344" t="s">
        <v>99</v>
      </c>
      <c r="D62" s="373">
        <v>45197</v>
      </c>
      <c r="E62" s="342">
        <v>306.14999999999998</v>
      </c>
      <c r="F62" s="339">
        <v>304.75</v>
      </c>
      <c r="G62" s="338">
        <v>303</v>
      </c>
      <c r="H62" s="338">
        <v>299.85000000000002</v>
      </c>
      <c r="I62" s="338">
        <v>298.10000000000002</v>
      </c>
      <c r="J62" s="338">
        <v>307.89999999999998</v>
      </c>
      <c r="K62" s="338">
        <v>309.64999999999998</v>
      </c>
      <c r="L62" s="338">
        <v>312.79999999999995</v>
      </c>
      <c r="M62" s="340">
        <v>306.5</v>
      </c>
      <c r="N62" s="340">
        <v>301.60000000000002</v>
      </c>
      <c r="O62" s="340">
        <v>12369600</v>
      </c>
      <c r="P62" s="343">
        <v>-4.6349942062572421E-3</v>
      </c>
    </row>
    <row r="63" spans="1:16" ht="12.75" customHeight="1">
      <c r="A63" s="31">
        <v>53</v>
      </c>
      <c r="B63" s="346" t="s">
        <v>63</v>
      </c>
      <c r="C63" s="339" t="s">
        <v>100</v>
      </c>
      <c r="D63" s="373">
        <v>45197</v>
      </c>
      <c r="E63" s="342">
        <v>131.30000000000001</v>
      </c>
      <c r="F63" s="339">
        <v>131.85</v>
      </c>
      <c r="G63" s="338">
        <v>130.19999999999999</v>
      </c>
      <c r="H63" s="338">
        <v>129.1</v>
      </c>
      <c r="I63" s="338">
        <v>127.44999999999999</v>
      </c>
      <c r="J63" s="338">
        <v>132.94999999999999</v>
      </c>
      <c r="K63" s="338">
        <v>134.60000000000002</v>
      </c>
      <c r="L63" s="338">
        <v>135.69999999999999</v>
      </c>
      <c r="M63" s="340">
        <v>133.5</v>
      </c>
      <c r="N63" s="340">
        <v>130.75</v>
      </c>
      <c r="O63" s="340">
        <v>42300000</v>
      </c>
      <c r="P63" s="343">
        <v>2.2109459949256977E-2</v>
      </c>
    </row>
    <row r="64" spans="1:16" ht="12.75" customHeight="1">
      <c r="A64" s="31">
        <v>54</v>
      </c>
      <c r="B64" s="346" t="s">
        <v>41</v>
      </c>
      <c r="C64" s="339" t="s">
        <v>101</v>
      </c>
      <c r="D64" s="373">
        <v>45197</v>
      </c>
      <c r="E64" s="342">
        <v>1729.65</v>
      </c>
      <c r="F64" s="339">
        <v>1731.8833333333334</v>
      </c>
      <c r="G64" s="338">
        <v>1708.8166666666668</v>
      </c>
      <c r="H64" s="338">
        <v>1687.9833333333333</v>
      </c>
      <c r="I64" s="338">
        <v>1664.9166666666667</v>
      </c>
      <c r="J64" s="338">
        <v>1752.7166666666669</v>
      </c>
      <c r="K64" s="338">
        <v>1775.7833333333335</v>
      </c>
      <c r="L64" s="338">
        <v>1796.616666666667</v>
      </c>
      <c r="M64" s="340">
        <v>1754.95</v>
      </c>
      <c r="N64" s="340">
        <v>1711.05</v>
      </c>
      <c r="O64" s="340">
        <v>5993400</v>
      </c>
      <c r="P64" s="343">
        <v>-5.5749128919860627E-3</v>
      </c>
    </row>
    <row r="65" spans="1:16" ht="12.75" customHeight="1">
      <c r="A65" s="31">
        <v>55</v>
      </c>
      <c r="B65" s="346" t="s">
        <v>59</v>
      </c>
      <c r="C65" s="339" t="s">
        <v>102</v>
      </c>
      <c r="D65" s="373">
        <v>45197</v>
      </c>
      <c r="E65" s="342">
        <v>563.04999999999995</v>
      </c>
      <c r="F65" s="339">
        <v>561.76666666666665</v>
      </c>
      <c r="G65" s="338">
        <v>556.0333333333333</v>
      </c>
      <c r="H65" s="338">
        <v>549.01666666666665</v>
      </c>
      <c r="I65" s="338">
        <v>543.2833333333333</v>
      </c>
      <c r="J65" s="338">
        <v>568.7833333333333</v>
      </c>
      <c r="K65" s="338">
        <v>574.51666666666665</v>
      </c>
      <c r="L65" s="338">
        <v>581.5333333333333</v>
      </c>
      <c r="M65" s="340">
        <v>567.5</v>
      </c>
      <c r="N65" s="340">
        <v>554.75</v>
      </c>
      <c r="O65" s="340">
        <v>18432500</v>
      </c>
      <c r="P65" s="343">
        <v>1.3331500824628917E-2</v>
      </c>
    </row>
    <row r="66" spans="1:16" ht="12.75" customHeight="1">
      <c r="A66" s="31">
        <v>56</v>
      </c>
      <c r="B66" s="346" t="s">
        <v>49</v>
      </c>
      <c r="C66" s="344" t="s">
        <v>103</v>
      </c>
      <c r="D66" s="373">
        <v>45197</v>
      </c>
      <c r="E66" s="342">
        <v>2321.25</v>
      </c>
      <c r="F66" s="339">
        <v>2332.1</v>
      </c>
      <c r="G66" s="338">
        <v>2289.35</v>
      </c>
      <c r="H66" s="338">
        <v>2257.4499999999998</v>
      </c>
      <c r="I66" s="338">
        <v>2214.6999999999998</v>
      </c>
      <c r="J66" s="338">
        <v>2364</v>
      </c>
      <c r="K66" s="338">
        <v>2406.75</v>
      </c>
      <c r="L66" s="338">
        <v>2438.65</v>
      </c>
      <c r="M66" s="340">
        <v>2374.85</v>
      </c>
      <c r="N66" s="340">
        <v>2300.1999999999998</v>
      </c>
      <c r="O66" s="340">
        <v>1351500</v>
      </c>
      <c r="P66" s="343">
        <v>-2.9094827586206896E-2</v>
      </c>
    </row>
    <row r="67" spans="1:16" ht="12.75" customHeight="1">
      <c r="A67" s="31">
        <v>57</v>
      </c>
      <c r="B67" s="346" t="s">
        <v>39</v>
      </c>
      <c r="C67" s="339" t="s">
        <v>104</v>
      </c>
      <c r="D67" s="373">
        <v>45197</v>
      </c>
      <c r="E67" s="342">
        <v>2223.3000000000002</v>
      </c>
      <c r="F67" s="339">
        <v>2237.0666666666671</v>
      </c>
      <c r="G67" s="338">
        <v>2203.483333333334</v>
      </c>
      <c r="H67" s="338">
        <v>2183.666666666667</v>
      </c>
      <c r="I67" s="338">
        <v>2150.0833333333339</v>
      </c>
      <c r="J67" s="338">
        <v>2256.8833333333341</v>
      </c>
      <c r="K67" s="338">
        <v>2290.4666666666672</v>
      </c>
      <c r="L67" s="338">
        <v>2310.2833333333342</v>
      </c>
      <c r="M67" s="340">
        <v>2270.65</v>
      </c>
      <c r="N67" s="340">
        <v>2217.25</v>
      </c>
      <c r="O67" s="340">
        <v>2588100</v>
      </c>
      <c r="P67" s="343">
        <v>9.2818192365703674E-4</v>
      </c>
    </row>
    <row r="68" spans="1:16" ht="12.75" customHeight="1">
      <c r="A68" s="31">
        <v>58</v>
      </c>
      <c r="B68" s="346" t="s">
        <v>45</v>
      </c>
      <c r="C68" s="344" t="s">
        <v>105</v>
      </c>
      <c r="D68" s="373">
        <v>45197</v>
      </c>
      <c r="E68" s="342">
        <v>177</v>
      </c>
      <c r="F68" s="339">
        <v>176.4</v>
      </c>
      <c r="G68" s="338">
        <v>175.25</v>
      </c>
      <c r="H68" s="338">
        <v>173.5</v>
      </c>
      <c r="I68" s="338">
        <v>172.35</v>
      </c>
      <c r="J68" s="338">
        <v>178.15</v>
      </c>
      <c r="K68" s="338">
        <v>179.30000000000004</v>
      </c>
      <c r="L68" s="338">
        <v>181.05</v>
      </c>
      <c r="M68" s="340">
        <v>177.55</v>
      </c>
      <c r="N68" s="340">
        <v>174.65</v>
      </c>
      <c r="O68" s="340">
        <v>17900400</v>
      </c>
      <c r="P68" s="343">
        <v>-3.7778446718844068E-2</v>
      </c>
    </row>
    <row r="69" spans="1:16" ht="12.75" customHeight="1">
      <c r="A69" s="31">
        <v>59</v>
      </c>
      <c r="B69" s="346" t="s">
        <v>43</v>
      </c>
      <c r="C69" s="339" t="s">
        <v>106</v>
      </c>
      <c r="D69" s="373">
        <v>45197</v>
      </c>
      <c r="E69" s="342">
        <v>3793.4</v>
      </c>
      <c r="F69" s="339">
        <v>3794.1166666666663</v>
      </c>
      <c r="G69" s="338">
        <v>3770.2333333333327</v>
      </c>
      <c r="H69" s="338">
        <v>3747.0666666666662</v>
      </c>
      <c r="I69" s="338">
        <v>3723.1833333333325</v>
      </c>
      <c r="J69" s="338">
        <v>3817.2833333333328</v>
      </c>
      <c r="K69" s="338">
        <v>3841.166666666667</v>
      </c>
      <c r="L69" s="338">
        <v>3864.333333333333</v>
      </c>
      <c r="M69" s="340">
        <v>3818</v>
      </c>
      <c r="N69" s="340">
        <v>3770.95</v>
      </c>
      <c r="O69" s="340">
        <v>2289000</v>
      </c>
      <c r="P69" s="343">
        <v>-2.5127768313458261E-2</v>
      </c>
    </row>
    <row r="70" spans="1:16" ht="12.75" customHeight="1">
      <c r="A70" s="31">
        <v>60</v>
      </c>
      <c r="B70" s="346" t="s">
        <v>45</v>
      </c>
      <c r="C70" s="336" t="s">
        <v>107</v>
      </c>
      <c r="D70" s="373">
        <v>45197</v>
      </c>
      <c r="E70" s="342">
        <v>4883.95</v>
      </c>
      <c r="F70" s="339">
        <v>4894.05</v>
      </c>
      <c r="G70" s="338">
        <v>4840.1500000000005</v>
      </c>
      <c r="H70" s="338">
        <v>4796.3500000000004</v>
      </c>
      <c r="I70" s="338">
        <v>4742.4500000000007</v>
      </c>
      <c r="J70" s="338">
        <v>4937.8500000000004</v>
      </c>
      <c r="K70" s="338">
        <v>4991.75</v>
      </c>
      <c r="L70" s="338">
        <v>5035.55</v>
      </c>
      <c r="M70" s="340">
        <v>4947.95</v>
      </c>
      <c r="N70" s="340">
        <v>4850.25</v>
      </c>
      <c r="O70" s="340">
        <v>1332800</v>
      </c>
      <c r="P70" s="343">
        <v>2.0208205756276791E-2</v>
      </c>
    </row>
    <row r="71" spans="1:16" ht="12.75" customHeight="1">
      <c r="A71" s="31">
        <v>61</v>
      </c>
      <c r="B71" s="346" t="s">
        <v>108</v>
      </c>
      <c r="C71" s="339" t="s">
        <v>109</v>
      </c>
      <c r="D71" s="373">
        <v>45197</v>
      </c>
      <c r="E71" s="342">
        <v>524.04999999999995</v>
      </c>
      <c r="F71" s="339">
        <v>526.34999999999991</v>
      </c>
      <c r="G71" s="338">
        <v>519.04999999999984</v>
      </c>
      <c r="H71" s="338">
        <v>514.04999999999995</v>
      </c>
      <c r="I71" s="338">
        <v>506.74999999999989</v>
      </c>
      <c r="J71" s="338">
        <v>531.3499999999998</v>
      </c>
      <c r="K71" s="338">
        <v>538.65</v>
      </c>
      <c r="L71" s="338">
        <v>543.64999999999975</v>
      </c>
      <c r="M71" s="340">
        <v>533.65</v>
      </c>
      <c r="N71" s="340">
        <v>521.35</v>
      </c>
      <c r="O71" s="340">
        <v>33146850</v>
      </c>
      <c r="P71" s="343">
        <v>-2.5322740814299901E-3</v>
      </c>
    </row>
    <row r="72" spans="1:16" ht="12.75" customHeight="1">
      <c r="A72" s="31">
        <v>62</v>
      </c>
      <c r="B72" s="346" t="s">
        <v>43</v>
      </c>
      <c r="C72" s="339" t="s">
        <v>110</v>
      </c>
      <c r="D72" s="373">
        <v>45197</v>
      </c>
      <c r="E72" s="342">
        <v>5634.05</v>
      </c>
      <c r="F72" s="339">
        <v>5658.75</v>
      </c>
      <c r="G72" s="338">
        <v>5596.3</v>
      </c>
      <c r="H72" s="338">
        <v>5558.55</v>
      </c>
      <c r="I72" s="338">
        <v>5496.1</v>
      </c>
      <c r="J72" s="338">
        <v>5696.5</v>
      </c>
      <c r="K72" s="338">
        <v>5758.9500000000007</v>
      </c>
      <c r="L72" s="338">
        <v>5796.7</v>
      </c>
      <c r="M72" s="340">
        <v>5721.2</v>
      </c>
      <c r="N72" s="340">
        <v>5621</v>
      </c>
      <c r="O72" s="340">
        <v>2671000</v>
      </c>
      <c r="P72" s="343">
        <v>2.5805846197156663E-3</v>
      </c>
    </row>
    <row r="73" spans="1:16" ht="12.75" customHeight="1">
      <c r="A73" s="31">
        <v>63</v>
      </c>
      <c r="B73" s="346" t="s">
        <v>56</v>
      </c>
      <c r="C73" s="339" t="s">
        <v>111</v>
      </c>
      <c r="D73" s="373">
        <v>45197</v>
      </c>
      <c r="E73" s="342">
        <v>3444.6</v>
      </c>
      <c r="F73" s="339">
        <v>3427.2000000000003</v>
      </c>
      <c r="G73" s="338">
        <v>3397.6500000000005</v>
      </c>
      <c r="H73" s="338">
        <v>3350.7000000000003</v>
      </c>
      <c r="I73" s="338">
        <v>3321.1500000000005</v>
      </c>
      <c r="J73" s="338">
        <v>3474.1500000000005</v>
      </c>
      <c r="K73" s="338">
        <v>3503.7000000000007</v>
      </c>
      <c r="L73" s="338">
        <v>3550.6500000000005</v>
      </c>
      <c r="M73" s="340">
        <v>3456.75</v>
      </c>
      <c r="N73" s="340">
        <v>3380.25</v>
      </c>
      <c r="O73" s="340">
        <v>3916500</v>
      </c>
      <c r="P73" s="343">
        <v>-3.3428349313293602E-2</v>
      </c>
    </row>
    <row r="74" spans="1:16" ht="12.75" customHeight="1">
      <c r="A74" s="31">
        <v>64</v>
      </c>
      <c r="B74" s="346" t="s">
        <v>56</v>
      </c>
      <c r="C74" s="339" t="s">
        <v>112</v>
      </c>
      <c r="D74" s="373">
        <v>45197</v>
      </c>
      <c r="E74" s="342">
        <v>3151.45</v>
      </c>
      <c r="F74" s="339">
        <v>3153.7833333333333</v>
      </c>
      <c r="G74" s="338">
        <v>3123.4166666666665</v>
      </c>
      <c r="H74" s="338">
        <v>3095.3833333333332</v>
      </c>
      <c r="I74" s="338">
        <v>3065.0166666666664</v>
      </c>
      <c r="J74" s="338">
        <v>3181.8166666666666</v>
      </c>
      <c r="K74" s="338">
        <v>3212.1833333333334</v>
      </c>
      <c r="L74" s="338">
        <v>3240.2166666666667</v>
      </c>
      <c r="M74" s="340">
        <v>3184.15</v>
      </c>
      <c r="N74" s="340">
        <v>3125.75</v>
      </c>
      <c r="O74" s="340">
        <v>1621125</v>
      </c>
      <c r="P74" s="343">
        <v>-1.4708340297509611E-2</v>
      </c>
    </row>
    <row r="75" spans="1:16" ht="12.75" customHeight="1">
      <c r="A75" s="31">
        <v>65</v>
      </c>
      <c r="B75" s="346" t="s">
        <v>56</v>
      </c>
      <c r="C75" s="339" t="s">
        <v>113</v>
      </c>
      <c r="D75" s="373">
        <v>45197</v>
      </c>
      <c r="E75" s="342">
        <v>262.8</v>
      </c>
      <c r="F75" s="339">
        <v>263.51666666666671</v>
      </c>
      <c r="G75" s="338">
        <v>260.18333333333339</v>
      </c>
      <c r="H75" s="338">
        <v>257.56666666666666</v>
      </c>
      <c r="I75" s="338">
        <v>254.23333333333335</v>
      </c>
      <c r="J75" s="338">
        <v>266.13333333333344</v>
      </c>
      <c r="K75" s="338">
        <v>269.46666666666681</v>
      </c>
      <c r="L75" s="338">
        <v>272.08333333333348</v>
      </c>
      <c r="M75" s="340">
        <v>266.85000000000002</v>
      </c>
      <c r="N75" s="340">
        <v>260.89999999999998</v>
      </c>
      <c r="O75" s="340">
        <v>17503200</v>
      </c>
      <c r="P75" s="343">
        <v>-6.1664953751284688E-4</v>
      </c>
    </row>
    <row r="76" spans="1:16" ht="12.75" customHeight="1">
      <c r="A76" s="31">
        <v>66</v>
      </c>
      <c r="B76" s="346" t="s">
        <v>63</v>
      </c>
      <c r="C76" s="339" t="s">
        <v>114</v>
      </c>
      <c r="D76" s="373">
        <v>45197</v>
      </c>
      <c r="E76" s="342">
        <v>146.85</v>
      </c>
      <c r="F76" s="339">
        <v>146.31666666666666</v>
      </c>
      <c r="G76" s="338">
        <v>145.03333333333333</v>
      </c>
      <c r="H76" s="338">
        <v>143.21666666666667</v>
      </c>
      <c r="I76" s="338">
        <v>141.93333333333334</v>
      </c>
      <c r="J76" s="338">
        <v>148.13333333333333</v>
      </c>
      <c r="K76" s="338">
        <v>149.41666666666663</v>
      </c>
      <c r="L76" s="338">
        <v>151.23333333333332</v>
      </c>
      <c r="M76" s="340">
        <v>147.6</v>
      </c>
      <c r="N76" s="340">
        <v>144.5</v>
      </c>
      <c r="O76" s="340">
        <v>121725000</v>
      </c>
      <c r="P76" s="343">
        <v>1.8150641963949648E-2</v>
      </c>
    </row>
    <row r="77" spans="1:16" ht="12.75" customHeight="1">
      <c r="A77" s="31">
        <v>67</v>
      </c>
      <c r="B77" s="346" t="s">
        <v>84</v>
      </c>
      <c r="C77" s="339" t="s">
        <v>115</v>
      </c>
      <c r="D77" s="373">
        <v>45197</v>
      </c>
      <c r="E77" s="342">
        <v>124.05</v>
      </c>
      <c r="F77" s="339">
        <v>124.38333333333333</v>
      </c>
      <c r="G77" s="338">
        <v>122.61666666666665</v>
      </c>
      <c r="H77" s="338">
        <v>121.18333333333332</v>
      </c>
      <c r="I77" s="338">
        <v>119.41666666666664</v>
      </c>
      <c r="J77" s="338">
        <v>125.81666666666665</v>
      </c>
      <c r="K77" s="338">
        <v>127.58333333333333</v>
      </c>
      <c r="L77" s="338">
        <v>129.01666666666665</v>
      </c>
      <c r="M77" s="340">
        <v>126.15</v>
      </c>
      <c r="N77" s="340">
        <v>122.95</v>
      </c>
      <c r="O77" s="340">
        <v>148266600</v>
      </c>
      <c r="P77" s="343">
        <v>4.1990868754420936E-2</v>
      </c>
    </row>
    <row r="78" spans="1:16" ht="12.75" customHeight="1">
      <c r="A78" s="31">
        <v>68</v>
      </c>
      <c r="B78" s="346" t="s">
        <v>43</v>
      </c>
      <c r="C78" s="339" t="s">
        <v>116</v>
      </c>
      <c r="D78" s="373">
        <v>45197</v>
      </c>
      <c r="E78" s="342">
        <v>860.95</v>
      </c>
      <c r="F78" s="339">
        <v>856.76666666666677</v>
      </c>
      <c r="G78" s="338">
        <v>847.18333333333351</v>
      </c>
      <c r="H78" s="338">
        <v>833.41666666666674</v>
      </c>
      <c r="I78" s="338">
        <v>823.83333333333348</v>
      </c>
      <c r="J78" s="338">
        <v>870.53333333333353</v>
      </c>
      <c r="K78" s="338">
        <v>880.11666666666679</v>
      </c>
      <c r="L78" s="338">
        <v>893.88333333333355</v>
      </c>
      <c r="M78" s="340">
        <v>866.35</v>
      </c>
      <c r="N78" s="340">
        <v>843</v>
      </c>
      <c r="O78" s="340">
        <v>8847900</v>
      </c>
      <c r="P78" s="343">
        <v>8.2106756517112967E-2</v>
      </c>
    </row>
    <row r="79" spans="1:16" ht="12.75" customHeight="1">
      <c r="A79" s="31">
        <v>69</v>
      </c>
      <c r="B79" s="346" t="s">
        <v>117</v>
      </c>
      <c r="C79" s="339" t="s">
        <v>118</v>
      </c>
      <c r="D79" s="373">
        <v>45197</v>
      </c>
      <c r="E79" s="342">
        <v>60.05</v>
      </c>
      <c r="F79" s="339">
        <v>60.016666666666659</v>
      </c>
      <c r="G79" s="338">
        <v>59.133333333333319</v>
      </c>
      <c r="H79" s="338">
        <v>58.216666666666661</v>
      </c>
      <c r="I79" s="338">
        <v>57.333333333333321</v>
      </c>
      <c r="J79" s="338">
        <v>60.933333333333316</v>
      </c>
      <c r="K79" s="338">
        <v>61.816666666666656</v>
      </c>
      <c r="L79" s="338">
        <v>62.733333333333313</v>
      </c>
      <c r="M79" s="340">
        <v>60.9</v>
      </c>
      <c r="N79" s="340">
        <v>59.1</v>
      </c>
      <c r="O79" s="340">
        <v>132120000</v>
      </c>
      <c r="P79" s="343">
        <v>3.0898876404494381E-2</v>
      </c>
    </row>
    <row r="80" spans="1:16" ht="12.75" customHeight="1">
      <c r="A80" s="31">
        <v>70</v>
      </c>
      <c r="B80" s="346" t="s">
        <v>45</v>
      </c>
      <c r="C80" s="345" t="s">
        <v>119</v>
      </c>
      <c r="D80" s="373">
        <v>45197</v>
      </c>
      <c r="E80" s="342">
        <v>607.45000000000005</v>
      </c>
      <c r="F80" s="339">
        <v>610.15</v>
      </c>
      <c r="G80" s="338">
        <v>600.29999999999995</v>
      </c>
      <c r="H80" s="338">
        <v>593.15</v>
      </c>
      <c r="I80" s="338">
        <v>583.29999999999995</v>
      </c>
      <c r="J80" s="338">
        <v>617.29999999999995</v>
      </c>
      <c r="K80" s="338">
        <v>627.15000000000009</v>
      </c>
      <c r="L80" s="338">
        <v>634.29999999999995</v>
      </c>
      <c r="M80" s="340">
        <v>620</v>
      </c>
      <c r="N80" s="340">
        <v>603</v>
      </c>
      <c r="O80" s="340">
        <v>8794500</v>
      </c>
      <c r="P80" s="343">
        <v>1.5918306051959753E-2</v>
      </c>
    </row>
    <row r="81" spans="1:16" ht="12.75" customHeight="1">
      <c r="A81" s="31">
        <v>71</v>
      </c>
      <c r="B81" s="346" t="s">
        <v>59</v>
      </c>
      <c r="C81" s="339" t="s">
        <v>120</v>
      </c>
      <c r="D81" s="373">
        <v>45197</v>
      </c>
      <c r="E81" s="342">
        <v>994.45</v>
      </c>
      <c r="F81" s="339">
        <v>990.18333333333339</v>
      </c>
      <c r="G81" s="338">
        <v>982.56666666666683</v>
      </c>
      <c r="H81" s="338">
        <v>970.68333333333339</v>
      </c>
      <c r="I81" s="338">
        <v>963.06666666666683</v>
      </c>
      <c r="J81" s="338">
        <v>1002.0666666666668</v>
      </c>
      <c r="K81" s="338">
        <v>1009.6833333333334</v>
      </c>
      <c r="L81" s="338">
        <v>1021.5666666666668</v>
      </c>
      <c r="M81" s="340">
        <v>997.8</v>
      </c>
      <c r="N81" s="340">
        <v>978.3</v>
      </c>
      <c r="O81" s="340">
        <v>8813000</v>
      </c>
      <c r="P81" s="343">
        <v>1.9787086322610507E-2</v>
      </c>
    </row>
    <row r="82" spans="1:16" ht="12.75" customHeight="1">
      <c r="A82" s="31">
        <v>72</v>
      </c>
      <c r="B82" s="346" t="s">
        <v>108</v>
      </c>
      <c r="C82" s="339" t="s">
        <v>121</v>
      </c>
      <c r="D82" s="373">
        <v>45197</v>
      </c>
      <c r="E82" s="342">
        <v>1593.8</v>
      </c>
      <c r="F82" s="339">
        <v>1608.2833333333335</v>
      </c>
      <c r="G82" s="338">
        <v>1576.866666666667</v>
      </c>
      <c r="H82" s="338">
        <v>1559.9333333333334</v>
      </c>
      <c r="I82" s="338">
        <v>1528.5166666666669</v>
      </c>
      <c r="J82" s="338">
        <v>1625.2166666666672</v>
      </c>
      <c r="K82" s="338">
        <v>1656.6333333333337</v>
      </c>
      <c r="L82" s="338">
        <v>1673.5666666666673</v>
      </c>
      <c r="M82" s="340">
        <v>1639.7</v>
      </c>
      <c r="N82" s="340">
        <v>1591.35</v>
      </c>
      <c r="O82" s="340">
        <v>3515475</v>
      </c>
      <c r="P82" s="343">
        <v>2.1532091097308487E-2</v>
      </c>
    </row>
    <row r="83" spans="1:16" ht="12.75" customHeight="1">
      <c r="A83" s="31">
        <v>73</v>
      </c>
      <c r="B83" s="346" t="s">
        <v>43</v>
      </c>
      <c r="C83" s="339" t="s">
        <v>122</v>
      </c>
      <c r="D83" s="373">
        <v>45197</v>
      </c>
      <c r="E83" s="342">
        <v>332.35</v>
      </c>
      <c r="F83" s="339">
        <v>329.73333333333335</v>
      </c>
      <c r="G83" s="338">
        <v>324.9666666666667</v>
      </c>
      <c r="H83" s="338">
        <v>317.58333333333337</v>
      </c>
      <c r="I83" s="338">
        <v>312.81666666666672</v>
      </c>
      <c r="J83" s="338">
        <v>337.11666666666667</v>
      </c>
      <c r="K83" s="338">
        <v>341.88333333333333</v>
      </c>
      <c r="L83" s="338">
        <v>349.26666666666665</v>
      </c>
      <c r="M83" s="340">
        <v>334.5</v>
      </c>
      <c r="N83" s="340">
        <v>322.35000000000002</v>
      </c>
      <c r="O83" s="340">
        <v>12266000</v>
      </c>
      <c r="P83" s="343">
        <v>2.7647453083109921E-2</v>
      </c>
    </row>
    <row r="84" spans="1:16" ht="12.75" customHeight="1">
      <c r="A84" s="31">
        <v>74</v>
      </c>
      <c r="B84" s="346" t="s">
        <v>49</v>
      </c>
      <c r="C84" s="339" t="s">
        <v>123</v>
      </c>
      <c r="D84" s="373">
        <v>45197</v>
      </c>
      <c r="E84" s="342">
        <v>1949.05</v>
      </c>
      <c r="F84" s="339">
        <v>1951.1499999999999</v>
      </c>
      <c r="G84" s="338">
        <v>1935.8999999999996</v>
      </c>
      <c r="H84" s="338">
        <v>1922.7499999999998</v>
      </c>
      <c r="I84" s="338">
        <v>1907.4999999999995</v>
      </c>
      <c r="J84" s="338">
        <v>1964.2999999999997</v>
      </c>
      <c r="K84" s="338">
        <v>1979.5500000000002</v>
      </c>
      <c r="L84" s="338">
        <v>1992.6999999999998</v>
      </c>
      <c r="M84" s="340">
        <v>1966.4</v>
      </c>
      <c r="N84" s="340">
        <v>1938</v>
      </c>
      <c r="O84" s="340">
        <v>13328975</v>
      </c>
      <c r="P84" s="343">
        <v>2.8232435136873704E-3</v>
      </c>
    </row>
    <row r="85" spans="1:16" ht="12.75" customHeight="1">
      <c r="A85" s="31">
        <v>75</v>
      </c>
      <c r="B85" s="346" t="s">
        <v>84</v>
      </c>
      <c r="C85" s="339" t="s">
        <v>124</v>
      </c>
      <c r="D85" s="373">
        <v>45197</v>
      </c>
      <c r="E85" s="342">
        <v>447.75</v>
      </c>
      <c r="F85" s="339">
        <v>450.16666666666669</v>
      </c>
      <c r="G85" s="338">
        <v>444.63333333333338</v>
      </c>
      <c r="H85" s="338">
        <v>441.51666666666671</v>
      </c>
      <c r="I85" s="338">
        <v>435.98333333333341</v>
      </c>
      <c r="J85" s="338">
        <v>453.28333333333336</v>
      </c>
      <c r="K85" s="338">
        <v>458.81666666666666</v>
      </c>
      <c r="L85" s="338">
        <v>461.93333333333334</v>
      </c>
      <c r="M85" s="340">
        <v>455.7</v>
      </c>
      <c r="N85" s="340">
        <v>447.05</v>
      </c>
      <c r="O85" s="340">
        <v>10201250</v>
      </c>
      <c r="P85" s="343">
        <v>3.4609533468559835E-2</v>
      </c>
    </row>
    <row r="86" spans="1:16" ht="12.75" customHeight="1">
      <c r="A86" s="31">
        <v>76</v>
      </c>
      <c r="B86" s="346" t="s">
        <v>45</v>
      </c>
      <c r="C86" s="336" t="s">
        <v>125</v>
      </c>
      <c r="D86" s="373">
        <v>45197</v>
      </c>
      <c r="E86" s="342">
        <v>4007.7</v>
      </c>
      <c r="F86" s="339">
        <v>4008.8666666666668</v>
      </c>
      <c r="G86" s="338">
        <v>3960.2333333333336</v>
      </c>
      <c r="H86" s="338">
        <v>3912.7666666666669</v>
      </c>
      <c r="I86" s="338">
        <v>3864.1333333333337</v>
      </c>
      <c r="J86" s="338">
        <v>4056.3333333333335</v>
      </c>
      <c r="K86" s="338">
        <v>4104.9666666666672</v>
      </c>
      <c r="L86" s="338">
        <v>4152.4333333333334</v>
      </c>
      <c r="M86" s="340">
        <v>4057.5</v>
      </c>
      <c r="N86" s="340">
        <v>3961.4</v>
      </c>
      <c r="O86" s="340">
        <v>5269800</v>
      </c>
      <c r="P86" s="343">
        <v>1.0411274086856485E-2</v>
      </c>
    </row>
    <row r="87" spans="1:16" ht="12.75" customHeight="1">
      <c r="A87" s="31">
        <v>77</v>
      </c>
      <c r="B87" s="346" t="s">
        <v>41</v>
      </c>
      <c r="C87" s="339" t="s">
        <v>126</v>
      </c>
      <c r="D87" s="373">
        <v>45197</v>
      </c>
      <c r="E87" s="342">
        <v>1419.2</v>
      </c>
      <c r="F87" s="339">
        <v>1419.7166666666665</v>
      </c>
      <c r="G87" s="338">
        <v>1406.4833333333329</v>
      </c>
      <c r="H87" s="338">
        <v>1393.7666666666664</v>
      </c>
      <c r="I87" s="338">
        <v>1380.5333333333328</v>
      </c>
      <c r="J87" s="338">
        <v>1432.4333333333329</v>
      </c>
      <c r="K87" s="338">
        <v>1445.6666666666665</v>
      </c>
      <c r="L87" s="338">
        <v>1458.383333333333</v>
      </c>
      <c r="M87" s="340">
        <v>1432.95</v>
      </c>
      <c r="N87" s="340">
        <v>1407</v>
      </c>
      <c r="O87" s="340">
        <v>5535500</v>
      </c>
      <c r="P87" s="343">
        <v>-1.4684941260234959E-2</v>
      </c>
    </row>
    <row r="88" spans="1:16" ht="12.75" customHeight="1">
      <c r="A88" s="31">
        <v>78</v>
      </c>
      <c r="B88" s="346" t="s">
        <v>87</v>
      </c>
      <c r="C88" s="339" t="s">
        <v>127</v>
      </c>
      <c r="D88" s="373">
        <v>45197</v>
      </c>
      <c r="E88" s="342">
        <v>1297.2</v>
      </c>
      <c r="F88" s="339">
        <v>1299.2166666666667</v>
      </c>
      <c r="G88" s="338">
        <v>1290.8833333333334</v>
      </c>
      <c r="H88" s="338">
        <v>1284.5666666666668</v>
      </c>
      <c r="I88" s="338">
        <v>1276.2333333333336</v>
      </c>
      <c r="J88" s="338">
        <v>1305.5333333333333</v>
      </c>
      <c r="K88" s="338">
        <v>1313.8666666666663</v>
      </c>
      <c r="L88" s="338">
        <v>1320.1833333333332</v>
      </c>
      <c r="M88" s="340">
        <v>1307.55</v>
      </c>
      <c r="N88" s="340">
        <v>1292.9000000000001</v>
      </c>
      <c r="O88" s="340">
        <v>11447100</v>
      </c>
      <c r="P88" s="343">
        <v>-3.4594722238620937E-2</v>
      </c>
    </row>
    <row r="89" spans="1:16" ht="12.75" customHeight="1">
      <c r="A89" s="31">
        <v>79</v>
      </c>
      <c r="B89" s="346" t="s">
        <v>68</v>
      </c>
      <c r="C89" s="339" t="s">
        <v>128</v>
      </c>
      <c r="D89" s="373">
        <v>45197</v>
      </c>
      <c r="E89" s="342">
        <v>2649.85</v>
      </c>
      <c r="F89" s="339">
        <v>2640.8666666666663</v>
      </c>
      <c r="G89" s="338">
        <v>2599.2833333333328</v>
      </c>
      <c r="H89" s="338">
        <v>2548.7166666666667</v>
      </c>
      <c r="I89" s="338">
        <v>2507.1333333333332</v>
      </c>
      <c r="J89" s="338">
        <v>2691.4333333333325</v>
      </c>
      <c r="K89" s="338">
        <v>2733.0166666666655</v>
      </c>
      <c r="L89" s="338">
        <v>2783.5833333333321</v>
      </c>
      <c r="M89" s="340">
        <v>2682.45</v>
      </c>
      <c r="N89" s="340">
        <v>2590.3000000000002</v>
      </c>
      <c r="O89" s="340">
        <v>5322600</v>
      </c>
      <c r="P89" s="343">
        <v>-3.370407819346141E-3</v>
      </c>
    </row>
    <row r="90" spans="1:16" ht="12.75" customHeight="1">
      <c r="A90" s="31">
        <v>80</v>
      </c>
      <c r="B90" s="346" t="s">
        <v>63</v>
      </c>
      <c r="C90" s="339" t="s">
        <v>129</v>
      </c>
      <c r="D90" s="373">
        <v>45197</v>
      </c>
      <c r="E90" s="342">
        <v>1568.35</v>
      </c>
      <c r="F90" s="339">
        <v>1578.7</v>
      </c>
      <c r="G90" s="338">
        <v>1554.4</v>
      </c>
      <c r="H90" s="338">
        <v>1540.45</v>
      </c>
      <c r="I90" s="338">
        <v>1516.15</v>
      </c>
      <c r="J90" s="338">
        <v>1592.65</v>
      </c>
      <c r="K90" s="338">
        <v>1616.9499999999998</v>
      </c>
      <c r="L90" s="338">
        <v>1630.9</v>
      </c>
      <c r="M90" s="340">
        <v>1603</v>
      </c>
      <c r="N90" s="340">
        <v>1564.75</v>
      </c>
      <c r="O90" s="340">
        <v>131626000</v>
      </c>
      <c r="P90" s="343">
        <v>0.18085914756298541</v>
      </c>
    </row>
    <row r="91" spans="1:16" ht="12.75" customHeight="1">
      <c r="A91" s="31">
        <v>81</v>
      </c>
      <c r="B91" s="346" t="s">
        <v>68</v>
      </c>
      <c r="C91" s="339" t="s">
        <v>130</v>
      </c>
      <c r="D91" s="373">
        <v>45197</v>
      </c>
      <c r="E91" s="342">
        <v>649.6</v>
      </c>
      <c r="F91" s="339">
        <v>652.76666666666665</v>
      </c>
      <c r="G91" s="338">
        <v>644.88333333333333</v>
      </c>
      <c r="H91" s="338">
        <v>640.16666666666663</v>
      </c>
      <c r="I91" s="338">
        <v>632.2833333333333</v>
      </c>
      <c r="J91" s="338">
        <v>657.48333333333335</v>
      </c>
      <c r="K91" s="338">
        <v>665.36666666666656</v>
      </c>
      <c r="L91" s="338">
        <v>670.08333333333337</v>
      </c>
      <c r="M91" s="340">
        <v>660.65</v>
      </c>
      <c r="N91" s="340">
        <v>648.04999999999995</v>
      </c>
      <c r="O91" s="340">
        <v>17694600</v>
      </c>
      <c r="P91" s="343">
        <v>-1.9445291069795794E-2</v>
      </c>
    </row>
    <row r="92" spans="1:16" ht="12.75" customHeight="1">
      <c r="A92" s="31">
        <v>82</v>
      </c>
      <c r="B92" s="346" t="s">
        <v>56</v>
      </c>
      <c r="C92" s="339" t="s">
        <v>131</v>
      </c>
      <c r="D92" s="373">
        <v>45197</v>
      </c>
      <c r="E92" s="342">
        <v>3064.35</v>
      </c>
      <c r="F92" s="339">
        <v>3082.65</v>
      </c>
      <c r="G92" s="338">
        <v>3041.25</v>
      </c>
      <c r="H92" s="338">
        <v>3018.15</v>
      </c>
      <c r="I92" s="338">
        <v>2976.75</v>
      </c>
      <c r="J92" s="338">
        <v>3105.75</v>
      </c>
      <c r="K92" s="338">
        <v>3147.1500000000005</v>
      </c>
      <c r="L92" s="338">
        <v>3170.25</v>
      </c>
      <c r="M92" s="340">
        <v>3124.05</v>
      </c>
      <c r="N92" s="340">
        <v>3059.55</v>
      </c>
      <c r="O92" s="340">
        <v>4259700</v>
      </c>
      <c r="P92" s="343">
        <v>8.2653450247807847E-2</v>
      </c>
    </row>
    <row r="93" spans="1:16" ht="12.75" customHeight="1">
      <c r="A93" s="31">
        <v>83</v>
      </c>
      <c r="B93" s="346" t="s">
        <v>132</v>
      </c>
      <c r="C93" s="339" t="s">
        <v>133</v>
      </c>
      <c r="D93" s="373">
        <v>45197</v>
      </c>
      <c r="E93" s="342">
        <v>480.05</v>
      </c>
      <c r="F93" s="339">
        <v>480.98333333333329</v>
      </c>
      <c r="G93" s="338">
        <v>474.96666666666658</v>
      </c>
      <c r="H93" s="338">
        <v>469.88333333333327</v>
      </c>
      <c r="I93" s="338">
        <v>463.86666666666656</v>
      </c>
      <c r="J93" s="338">
        <v>486.06666666666661</v>
      </c>
      <c r="K93" s="338">
        <v>492.08333333333337</v>
      </c>
      <c r="L93" s="338">
        <v>497.16666666666663</v>
      </c>
      <c r="M93" s="340">
        <v>487</v>
      </c>
      <c r="N93" s="340">
        <v>475.9</v>
      </c>
      <c r="O93" s="340">
        <v>26905200</v>
      </c>
      <c r="P93" s="343">
        <v>-3.8475008755691202E-2</v>
      </c>
    </row>
    <row r="94" spans="1:16" ht="12.75" customHeight="1">
      <c r="A94" s="31">
        <v>84</v>
      </c>
      <c r="B94" s="346" t="s">
        <v>132</v>
      </c>
      <c r="C94" s="345" t="s">
        <v>134</v>
      </c>
      <c r="D94" s="373">
        <v>45197</v>
      </c>
      <c r="E94" s="342">
        <v>158.85</v>
      </c>
      <c r="F94" s="339">
        <v>159.11666666666667</v>
      </c>
      <c r="G94" s="338">
        <v>154.83333333333334</v>
      </c>
      <c r="H94" s="338">
        <v>150.81666666666666</v>
      </c>
      <c r="I94" s="338">
        <v>146.53333333333333</v>
      </c>
      <c r="J94" s="338">
        <v>163.13333333333335</v>
      </c>
      <c r="K94" s="338">
        <v>167.41666666666666</v>
      </c>
      <c r="L94" s="338">
        <v>171.43333333333337</v>
      </c>
      <c r="M94" s="340">
        <v>163.4</v>
      </c>
      <c r="N94" s="340">
        <v>155.1</v>
      </c>
      <c r="O94" s="340">
        <v>39241200</v>
      </c>
      <c r="P94" s="343">
        <v>0.19747695293546821</v>
      </c>
    </row>
    <row r="95" spans="1:16" ht="12.75" customHeight="1">
      <c r="A95" s="31">
        <v>85</v>
      </c>
      <c r="B95" s="346" t="s">
        <v>84</v>
      </c>
      <c r="C95" s="339" t="s">
        <v>135</v>
      </c>
      <c r="D95" s="373">
        <v>45197</v>
      </c>
      <c r="E95" s="342">
        <v>258.75</v>
      </c>
      <c r="F95" s="339">
        <v>257.4666666666667</v>
      </c>
      <c r="G95" s="338">
        <v>254.58333333333337</v>
      </c>
      <c r="H95" s="338">
        <v>250.41666666666669</v>
      </c>
      <c r="I95" s="338">
        <v>247.53333333333336</v>
      </c>
      <c r="J95" s="338">
        <v>261.63333333333338</v>
      </c>
      <c r="K95" s="338">
        <v>264.51666666666671</v>
      </c>
      <c r="L95" s="338">
        <v>268.68333333333339</v>
      </c>
      <c r="M95" s="340">
        <v>260.35000000000002</v>
      </c>
      <c r="N95" s="340">
        <v>253.3</v>
      </c>
      <c r="O95" s="340">
        <v>52722900</v>
      </c>
      <c r="P95" s="343">
        <v>-4.9429270281288219E-3</v>
      </c>
    </row>
    <row r="96" spans="1:16" ht="12.75" customHeight="1">
      <c r="A96" s="31">
        <v>86</v>
      </c>
      <c r="B96" s="346" t="s">
        <v>59</v>
      </c>
      <c r="C96" s="339" t="s">
        <v>136</v>
      </c>
      <c r="D96" s="373">
        <v>45197</v>
      </c>
      <c r="E96" s="342">
        <v>2475.4499999999998</v>
      </c>
      <c r="F96" s="339">
        <v>2470.1</v>
      </c>
      <c r="G96" s="338">
        <v>2455.1999999999998</v>
      </c>
      <c r="H96" s="338">
        <v>2434.9499999999998</v>
      </c>
      <c r="I96" s="338">
        <v>2420.0499999999997</v>
      </c>
      <c r="J96" s="338">
        <v>2490.35</v>
      </c>
      <c r="K96" s="338">
        <v>2505.2500000000005</v>
      </c>
      <c r="L96" s="338">
        <v>2525.5</v>
      </c>
      <c r="M96" s="340">
        <v>2485</v>
      </c>
      <c r="N96" s="340">
        <v>2449.85</v>
      </c>
      <c r="O96" s="340">
        <v>10726500</v>
      </c>
      <c r="P96" s="343">
        <v>-1.7530843843596294E-2</v>
      </c>
    </row>
    <row r="97" spans="1:16" ht="12.75" customHeight="1">
      <c r="A97" s="31">
        <v>87</v>
      </c>
      <c r="B97" s="346" t="s">
        <v>68</v>
      </c>
      <c r="C97" s="339" t="s">
        <v>137</v>
      </c>
      <c r="D97" s="373">
        <v>45197</v>
      </c>
      <c r="E97" s="342">
        <v>199.5</v>
      </c>
      <c r="F97" s="339">
        <v>198.88333333333333</v>
      </c>
      <c r="G97" s="338">
        <v>195.56666666666666</v>
      </c>
      <c r="H97" s="338">
        <v>191.63333333333333</v>
      </c>
      <c r="I97" s="338">
        <v>188.31666666666666</v>
      </c>
      <c r="J97" s="338">
        <v>202.81666666666666</v>
      </c>
      <c r="K97" s="338">
        <v>206.13333333333333</v>
      </c>
      <c r="L97" s="338">
        <v>210.06666666666666</v>
      </c>
      <c r="M97" s="340">
        <v>202.2</v>
      </c>
      <c r="N97" s="340">
        <v>194.95</v>
      </c>
      <c r="O97" s="340">
        <v>56212200</v>
      </c>
      <c r="P97" s="343">
        <v>-9.4365057967107039E-3</v>
      </c>
    </row>
    <row r="98" spans="1:16" ht="12.75" customHeight="1">
      <c r="A98" s="31">
        <v>88</v>
      </c>
      <c r="B98" s="346" t="s">
        <v>63</v>
      </c>
      <c r="C98" s="339" t="s">
        <v>138</v>
      </c>
      <c r="D98" s="373">
        <v>45197</v>
      </c>
      <c r="E98" s="342">
        <v>988.9</v>
      </c>
      <c r="F98" s="339">
        <v>989.83333333333337</v>
      </c>
      <c r="G98" s="338">
        <v>980.76666666666677</v>
      </c>
      <c r="H98" s="338">
        <v>972.63333333333344</v>
      </c>
      <c r="I98" s="338">
        <v>963.56666666666683</v>
      </c>
      <c r="J98" s="338">
        <v>997.9666666666667</v>
      </c>
      <c r="K98" s="338">
        <v>1007.0333333333333</v>
      </c>
      <c r="L98" s="338">
        <v>1015.1666666666666</v>
      </c>
      <c r="M98" s="340">
        <v>998.9</v>
      </c>
      <c r="N98" s="340">
        <v>981.7</v>
      </c>
      <c r="O98" s="340">
        <v>87367700</v>
      </c>
      <c r="P98" s="343">
        <v>-1.8952722154692598E-3</v>
      </c>
    </row>
    <row r="99" spans="1:16" ht="12.75" customHeight="1">
      <c r="A99" s="31">
        <v>89</v>
      </c>
      <c r="B99" s="346" t="s">
        <v>68</v>
      </c>
      <c r="C99" s="339" t="s">
        <v>139</v>
      </c>
      <c r="D99" s="373">
        <v>45197</v>
      </c>
      <c r="E99" s="342">
        <v>1377.5</v>
      </c>
      <c r="F99" s="339">
        <v>1376.8333333333333</v>
      </c>
      <c r="G99" s="338">
        <v>1366.6666666666665</v>
      </c>
      <c r="H99" s="338">
        <v>1355.8333333333333</v>
      </c>
      <c r="I99" s="338">
        <v>1345.6666666666665</v>
      </c>
      <c r="J99" s="338">
        <v>1387.6666666666665</v>
      </c>
      <c r="K99" s="338">
        <v>1397.833333333333</v>
      </c>
      <c r="L99" s="338">
        <v>1408.6666666666665</v>
      </c>
      <c r="M99" s="340">
        <v>1387</v>
      </c>
      <c r="N99" s="340">
        <v>1366</v>
      </c>
      <c r="O99" s="340">
        <v>2990500</v>
      </c>
      <c r="P99" s="343">
        <v>-2.9688513951979235E-2</v>
      </c>
    </row>
    <row r="100" spans="1:16" ht="12.75" customHeight="1">
      <c r="A100" s="31">
        <v>90</v>
      </c>
      <c r="B100" s="346" t="s">
        <v>68</v>
      </c>
      <c r="C100" s="339" t="s">
        <v>140</v>
      </c>
      <c r="D100" s="373">
        <v>45197</v>
      </c>
      <c r="E100" s="342">
        <v>590.04999999999995</v>
      </c>
      <c r="F100" s="339">
        <v>591.85</v>
      </c>
      <c r="G100" s="338">
        <v>586.35</v>
      </c>
      <c r="H100" s="338">
        <v>582.65</v>
      </c>
      <c r="I100" s="338">
        <v>577.15</v>
      </c>
      <c r="J100" s="338">
        <v>595.55000000000007</v>
      </c>
      <c r="K100" s="338">
        <v>601.05000000000007</v>
      </c>
      <c r="L100" s="338">
        <v>604.75000000000011</v>
      </c>
      <c r="M100" s="340">
        <v>597.35</v>
      </c>
      <c r="N100" s="340">
        <v>588.15</v>
      </c>
      <c r="O100" s="340">
        <v>6778500</v>
      </c>
      <c r="P100" s="343">
        <v>-1.4824504033137127E-2</v>
      </c>
    </row>
    <row r="101" spans="1:16" ht="12.75" customHeight="1">
      <c r="A101" s="31">
        <v>91</v>
      </c>
      <c r="B101" s="346" t="s">
        <v>79</v>
      </c>
      <c r="C101" s="339" t="s">
        <v>141</v>
      </c>
      <c r="D101" s="373">
        <v>45197</v>
      </c>
      <c r="E101" s="342">
        <v>11.05</v>
      </c>
      <c r="F101" s="339">
        <v>11.133333333333333</v>
      </c>
      <c r="G101" s="338">
        <v>10.816666666666666</v>
      </c>
      <c r="H101" s="338">
        <v>10.583333333333334</v>
      </c>
      <c r="I101" s="338">
        <v>10.266666666666667</v>
      </c>
      <c r="J101" s="338">
        <v>11.366666666666665</v>
      </c>
      <c r="K101" s="338">
        <v>11.683333333333332</v>
      </c>
      <c r="L101" s="338">
        <v>11.916666666666664</v>
      </c>
      <c r="M101" s="340">
        <v>11.45</v>
      </c>
      <c r="N101" s="340">
        <v>10.9</v>
      </c>
      <c r="O101" s="340">
        <v>1403520000</v>
      </c>
      <c r="P101" s="343">
        <v>5.572271031411722E-2</v>
      </c>
    </row>
    <row r="102" spans="1:16" ht="12.75" customHeight="1">
      <c r="A102" s="31">
        <v>92</v>
      </c>
      <c r="B102" s="346" t="s">
        <v>68</v>
      </c>
      <c r="C102" s="345" t="s">
        <v>142</v>
      </c>
      <c r="D102" s="373">
        <v>45197</v>
      </c>
      <c r="E102" s="342">
        <v>127.85</v>
      </c>
      <c r="F102" s="339">
        <v>127.26666666666665</v>
      </c>
      <c r="G102" s="338">
        <v>124.93333333333331</v>
      </c>
      <c r="H102" s="338">
        <v>122.01666666666665</v>
      </c>
      <c r="I102" s="338">
        <v>119.68333333333331</v>
      </c>
      <c r="J102" s="338">
        <v>130.18333333333331</v>
      </c>
      <c r="K102" s="338">
        <v>132.51666666666668</v>
      </c>
      <c r="L102" s="338">
        <v>135.43333333333331</v>
      </c>
      <c r="M102" s="340">
        <v>129.6</v>
      </c>
      <c r="N102" s="340">
        <v>124.35</v>
      </c>
      <c r="O102" s="340">
        <v>95840000</v>
      </c>
      <c r="P102" s="343">
        <v>-1.7529472065607381E-2</v>
      </c>
    </row>
    <row r="103" spans="1:16" ht="12.75" customHeight="1">
      <c r="A103" s="31">
        <v>93</v>
      </c>
      <c r="B103" s="346" t="s">
        <v>63</v>
      </c>
      <c r="C103" s="339" t="s">
        <v>143</v>
      </c>
      <c r="D103" s="373">
        <v>45197</v>
      </c>
      <c r="E103" s="342">
        <v>93.7</v>
      </c>
      <c r="F103" s="339">
        <v>93.616666666666674</v>
      </c>
      <c r="G103" s="338">
        <v>92.333333333333343</v>
      </c>
      <c r="H103" s="338">
        <v>90.966666666666669</v>
      </c>
      <c r="I103" s="338">
        <v>89.683333333333337</v>
      </c>
      <c r="J103" s="338">
        <v>94.983333333333348</v>
      </c>
      <c r="K103" s="338">
        <v>96.26666666666668</v>
      </c>
      <c r="L103" s="338">
        <v>97.633333333333354</v>
      </c>
      <c r="M103" s="340">
        <v>94.9</v>
      </c>
      <c r="N103" s="340">
        <v>92.25</v>
      </c>
      <c r="O103" s="340">
        <v>287310000</v>
      </c>
      <c r="P103" s="343">
        <v>-3.1158320687910978E-2</v>
      </c>
    </row>
    <row r="104" spans="1:16" ht="12.75" customHeight="1">
      <c r="A104" s="31">
        <v>94</v>
      </c>
      <c r="B104" s="346" t="s">
        <v>45</v>
      </c>
      <c r="C104" s="336" t="s">
        <v>144</v>
      </c>
      <c r="D104" s="373">
        <v>45197</v>
      </c>
      <c r="E104" s="342">
        <v>133.6</v>
      </c>
      <c r="F104" s="339">
        <v>132.76666666666668</v>
      </c>
      <c r="G104" s="338">
        <v>131.13333333333335</v>
      </c>
      <c r="H104" s="338">
        <v>128.66666666666669</v>
      </c>
      <c r="I104" s="338">
        <v>127.03333333333336</v>
      </c>
      <c r="J104" s="338">
        <v>135.23333333333335</v>
      </c>
      <c r="K104" s="338">
        <v>136.86666666666667</v>
      </c>
      <c r="L104" s="338">
        <v>139.33333333333334</v>
      </c>
      <c r="M104" s="340">
        <v>134.4</v>
      </c>
      <c r="N104" s="340">
        <v>130.30000000000001</v>
      </c>
      <c r="O104" s="340">
        <v>67196250</v>
      </c>
      <c r="P104" s="343">
        <v>-1.9587459648738852E-2</v>
      </c>
    </row>
    <row r="105" spans="1:16" ht="12.75" customHeight="1">
      <c r="A105" s="31">
        <v>95</v>
      </c>
      <c r="B105" s="346" t="s">
        <v>84</v>
      </c>
      <c r="C105" s="339" t="s">
        <v>145</v>
      </c>
      <c r="D105" s="373">
        <v>45197</v>
      </c>
      <c r="E105" s="342">
        <v>463.95</v>
      </c>
      <c r="F105" s="339">
        <v>464.91666666666669</v>
      </c>
      <c r="G105" s="338">
        <v>459.83333333333337</v>
      </c>
      <c r="H105" s="338">
        <v>455.7166666666667</v>
      </c>
      <c r="I105" s="338">
        <v>450.63333333333338</v>
      </c>
      <c r="J105" s="338">
        <v>469.03333333333336</v>
      </c>
      <c r="K105" s="338">
        <v>474.11666666666673</v>
      </c>
      <c r="L105" s="338">
        <v>478.23333333333335</v>
      </c>
      <c r="M105" s="340">
        <v>470</v>
      </c>
      <c r="N105" s="340">
        <v>460.8</v>
      </c>
      <c r="O105" s="340">
        <v>12845250</v>
      </c>
      <c r="P105" s="343">
        <v>-1.6217354675652905E-2</v>
      </c>
    </row>
    <row r="106" spans="1:16" ht="12.75" customHeight="1">
      <c r="A106" s="31">
        <v>96</v>
      </c>
      <c r="B106" s="346" t="s">
        <v>117</v>
      </c>
      <c r="C106" s="336" t="s">
        <v>146</v>
      </c>
      <c r="D106" s="373">
        <v>45197</v>
      </c>
      <c r="E106" s="342">
        <v>418.55</v>
      </c>
      <c r="F106" s="339">
        <v>418.23333333333329</v>
      </c>
      <c r="G106" s="338">
        <v>414.71666666666658</v>
      </c>
      <c r="H106" s="338">
        <v>410.88333333333327</v>
      </c>
      <c r="I106" s="338">
        <v>407.36666666666656</v>
      </c>
      <c r="J106" s="338">
        <v>422.06666666666661</v>
      </c>
      <c r="K106" s="338">
        <v>425.58333333333337</v>
      </c>
      <c r="L106" s="338">
        <v>429.41666666666663</v>
      </c>
      <c r="M106" s="340">
        <v>421.75</v>
      </c>
      <c r="N106" s="340">
        <v>414.4</v>
      </c>
      <c r="O106" s="340">
        <v>19982000</v>
      </c>
      <c r="P106" s="343">
        <v>-5.7717185789630809E-3</v>
      </c>
    </row>
    <row r="107" spans="1:16" ht="12.75" customHeight="1">
      <c r="A107" s="31">
        <v>97</v>
      </c>
      <c r="B107" s="346" t="s">
        <v>49</v>
      </c>
      <c r="C107" s="344" t="s">
        <v>147</v>
      </c>
      <c r="D107" s="373">
        <v>45197</v>
      </c>
      <c r="E107" s="342">
        <v>239.75</v>
      </c>
      <c r="F107" s="339">
        <v>240.96666666666667</v>
      </c>
      <c r="G107" s="338">
        <v>235.28333333333333</v>
      </c>
      <c r="H107" s="338">
        <v>230.81666666666666</v>
      </c>
      <c r="I107" s="338">
        <v>225.13333333333333</v>
      </c>
      <c r="J107" s="338">
        <v>245.43333333333334</v>
      </c>
      <c r="K107" s="338">
        <v>251.11666666666667</v>
      </c>
      <c r="L107" s="338">
        <v>255.58333333333334</v>
      </c>
      <c r="M107" s="340">
        <v>246.65</v>
      </c>
      <c r="N107" s="340">
        <v>236.5</v>
      </c>
      <c r="O107" s="340">
        <v>21538300</v>
      </c>
      <c r="P107" s="343">
        <v>3.4977703455964328E-2</v>
      </c>
    </row>
    <row r="108" spans="1:16" ht="12.75" customHeight="1">
      <c r="A108" s="31">
        <v>98</v>
      </c>
      <c r="B108" s="346" t="s">
        <v>45</v>
      </c>
      <c r="C108" s="336" t="s">
        <v>148</v>
      </c>
      <c r="D108" s="373">
        <v>45197</v>
      </c>
      <c r="E108" s="342">
        <v>3030</v>
      </c>
      <c r="F108" s="339">
        <v>3027.75</v>
      </c>
      <c r="G108" s="338">
        <v>3000.85</v>
      </c>
      <c r="H108" s="338">
        <v>2971.7</v>
      </c>
      <c r="I108" s="338">
        <v>2944.7999999999997</v>
      </c>
      <c r="J108" s="338">
        <v>3056.9</v>
      </c>
      <c r="K108" s="338">
        <v>3083.7999999999997</v>
      </c>
      <c r="L108" s="338">
        <v>3112.9500000000003</v>
      </c>
      <c r="M108" s="340">
        <v>3054.65</v>
      </c>
      <c r="N108" s="340">
        <v>2998.6</v>
      </c>
      <c r="O108" s="340">
        <v>651300</v>
      </c>
      <c r="P108" s="343">
        <v>1.2121212121212121E-2</v>
      </c>
    </row>
    <row r="109" spans="1:16" ht="12.75" customHeight="1">
      <c r="A109" s="31">
        <v>99</v>
      </c>
      <c r="B109" s="346" t="s">
        <v>45</v>
      </c>
      <c r="C109" s="339" t="s">
        <v>149</v>
      </c>
      <c r="D109" s="373">
        <v>45197</v>
      </c>
      <c r="E109" s="342">
        <v>2411.9499999999998</v>
      </c>
      <c r="F109" s="339">
        <v>2404.7000000000003</v>
      </c>
      <c r="G109" s="338">
        <v>2380.2500000000005</v>
      </c>
      <c r="H109" s="338">
        <v>2348.5500000000002</v>
      </c>
      <c r="I109" s="338">
        <v>2324.1000000000004</v>
      </c>
      <c r="J109" s="338">
        <v>2436.4000000000005</v>
      </c>
      <c r="K109" s="338">
        <v>2460.8500000000004</v>
      </c>
      <c r="L109" s="338">
        <v>2492.5500000000006</v>
      </c>
      <c r="M109" s="340">
        <v>2429.15</v>
      </c>
      <c r="N109" s="340">
        <v>2373</v>
      </c>
      <c r="O109" s="340">
        <v>5146500</v>
      </c>
      <c r="P109" s="343">
        <v>-1.5155864286124346E-2</v>
      </c>
    </row>
    <row r="110" spans="1:16" ht="12.75" customHeight="1">
      <c r="A110" s="31">
        <v>100</v>
      </c>
      <c r="B110" s="346" t="s">
        <v>63</v>
      </c>
      <c r="C110" s="339" t="s">
        <v>150</v>
      </c>
      <c r="D110" s="373">
        <v>45197</v>
      </c>
      <c r="E110" s="342">
        <v>1445.75</v>
      </c>
      <c r="F110" s="339">
        <v>1450.3500000000001</v>
      </c>
      <c r="G110" s="338">
        <v>1423.3000000000002</v>
      </c>
      <c r="H110" s="338">
        <v>1400.8500000000001</v>
      </c>
      <c r="I110" s="338">
        <v>1373.8000000000002</v>
      </c>
      <c r="J110" s="338">
        <v>1472.8000000000002</v>
      </c>
      <c r="K110" s="338">
        <v>1499.85</v>
      </c>
      <c r="L110" s="338">
        <v>1522.3000000000002</v>
      </c>
      <c r="M110" s="340">
        <v>1477.4</v>
      </c>
      <c r="N110" s="340">
        <v>1427.9</v>
      </c>
      <c r="O110" s="340">
        <v>21801000</v>
      </c>
      <c r="P110" s="343">
        <v>4.1739338191374986E-2</v>
      </c>
    </row>
    <row r="111" spans="1:16" ht="12.75" customHeight="1">
      <c r="A111" s="31">
        <v>101</v>
      </c>
      <c r="B111" s="346" t="s">
        <v>79</v>
      </c>
      <c r="C111" s="339" t="s">
        <v>151</v>
      </c>
      <c r="D111" s="373">
        <v>45197</v>
      </c>
      <c r="E111" s="342">
        <v>182.05</v>
      </c>
      <c r="F111" s="339">
        <v>183.25</v>
      </c>
      <c r="G111" s="338">
        <v>179</v>
      </c>
      <c r="H111" s="338">
        <v>175.95</v>
      </c>
      <c r="I111" s="338">
        <v>171.7</v>
      </c>
      <c r="J111" s="338">
        <v>186.3</v>
      </c>
      <c r="K111" s="338">
        <v>190.55</v>
      </c>
      <c r="L111" s="338">
        <v>193.60000000000002</v>
      </c>
      <c r="M111" s="340">
        <v>187.5</v>
      </c>
      <c r="N111" s="340">
        <v>180.2</v>
      </c>
      <c r="O111" s="340">
        <v>100405400</v>
      </c>
      <c r="P111" s="343">
        <v>-3.2402875755223274E-3</v>
      </c>
    </row>
    <row r="112" spans="1:16" ht="12.75" customHeight="1">
      <c r="A112" s="31">
        <v>102</v>
      </c>
      <c r="B112" s="346" t="s">
        <v>87</v>
      </c>
      <c r="C112" s="339" t="s">
        <v>152</v>
      </c>
      <c r="D112" s="373">
        <v>45197</v>
      </c>
      <c r="E112" s="342">
        <v>1492.1</v>
      </c>
      <c r="F112" s="339">
        <v>1489.8166666666666</v>
      </c>
      <c r="G112" s="338">
        <v>1482.3333333333333</v>
      </c>
      <c r="H112" s="338">
        <v>1472.5666666666666</v>
      </c>
      <c r="I112" s="338">
        <v>1465.0833333333333</v>
      </c>
      <c r="J112" s="338">
        <v>1499.5833333333333</v>
      </c>
      <c r="K112" s="338">
        <v>1507.0666666666668</v>
      </c>
      <c r="L112" s="338">
        <v>1516.8333333333333</v>
      </c>
      <c r="M112" s="340">
        <v>1497.3</v>
      </c>
      <c r="N112" s="340">
        <v>1480.05</v>
      </c>
      <c r="O112" s="340">
        <v>22661600</v>
      </c>
      <c r="P112" s="343">
        <v>-3.4295844270957623E-2</v>
      </c>
    </row>
    <row r="113" spans="1:16" ht="12.75" customHeight="1">
      <c r="A113" s="31">
        <v>103</v>
      </c>
      <c r="B113" s="346" t="s">
        <v>84</v>
      </c>
      <c r="C113" s="339" t="s">
        <v>154</v>
      </c>
      <c r="D113" s="373">
        <v>45197</v>
      </c>
      <c r="E113" s="342">
        <v>92.2</v>
      </c>
      <c r="F113" s="339">
        <v>92.266666666666666</v>
      </c>
      <c r="G113" s="338">
        <v>91.383333333333326</v>
      </c>
      <c r="H113" s="338">
        <v>90.566666666666663</v>
      </c>
      <c r="I113" s="338">
        <v>89.683333333333323</v>
      </c>
      <c r="J113" s="338">
        <v>93.083333333333329</v>
      </c>
      <c r="K113" s="338">
        <v>93.966666666666683</v>
      </c>
      <c r="L113" s="338">
        <v>94.783333333333331</v>
      </c>
      <c r="M113" s="340">
        <v>93.15</v>
      </c>
      <c r="N113" s="340">
        <v>91.45</v>
      </c>
      <c r="O113" s="340">
        <v>119710500</v>
      </c>
      <c r="P113" s="343">
        <v>-1.6894867483385378E-2</v>
      </c>
    </row>
    <row r="114" spans="1:16" ht="12.75" customHeight="1">
      <c r="A114" s="31">
        <v>104</v>
      </c>
      <c r="B114" s="346" t="s">
        <v>43</v>
      </c>
      <c r="C114" s="336" t="s">
        <v>155</v>
      </c>
      <c r="D114" s="373">
        <v>45197</v>
      </c>
      <c r="E114" s="342">
        <v>916.55</v>
      </c>
      <c r="F114" s="339">
        <v>913.91666666666663</v>
      </c>
      <c r="G114" s="338">
        <v>904.88333333333321</v>
      </c>
      <c r="H114" s="338">
        <v>893.21666666666658</v>
      </c>
      <c r="I114" s="338">
        <v>884.18333333333317</v>
      </c>
      <c r="J114" s="338">
        <v>925.58333333333326</v>
      </c>
      <c r="K114" s="338">
        <v>934.61666666666679</v>
      </c>
      <c r="L114" s="338">
        <v>946.2833333333333</v>
      </c>
      <c r="M114" s="340">
        <v>922.95</v>
      </c>
      <c r="N114" s="340">
        <v>902.25</v>
      </c>
      <c r="O114" s="340">
        <v>2218450</v>
      </c>
      <c r="P114" s="343">
        <v>-6.7741054356733138E-2</v>
      </c>
    </row>
    <row r="115" spans="1:16" ht="12.75" customHeight="1">
      <c r="A115" s="31">
        <v>105</v>
      </c>
      <c r="B115" s="346" t="s">
        <v>45</v>
      </c>
      <c r="C115" s="339" t="s">
        <v>156</v>
      </c>
      <c r="D115" s="373">
        <v>45197</v>
      </c>
      <c r="E115" s="342">
        <v>680.05</v>
      </c>
      <c r="F115" s="339">
        <v>681.6</v>
      </c>
      <c r="G115" s="338">
        <v>674.25</v>
      </c>
      <c r="H115" s="338">
        <v>668.44999999999993</v>
      </c>
      <c r="I115" s="338">
        <v>661.09999999999991</v>
      </c>
      <c r="J115" s="338">
        <v>687.40000000000009</v>
      </c>
      <c r="K115" s="338">
        <v>694.75000000000023</v>
      </c>
      <c r="L115" s="338">
        <v>700.55000000000018</v>
      </c>
      <c r="M115" s="340">
        <v>688.95</v>
      </c>
      <c r="N115" s="340">
        <v>675.8</v>
      </c>
      <c r="O115" s="340">
        <v>18273500</v>
      </c>
      <c r="P115" s="343">
        <v>6.0214846572570931E-3</v>
      </c>
    </row>
    <row r="116" spans="1:16" ht="12.75" customHeight="1">
      <c r="A116" s="31">
        <v>106</v>
      </c>
      <c r="B116" s="346" t="s">
        <v>59</v>
      </c>
      <c r="C116" s="339" t="s">
        <v>157</v>
      </c>
      <c r="D116" s="373">
        <v>45197</v>
      </c>
      <c r="E116" s="342">
        <v>454.25</v>
      </c>
      <c r="F116" s="339">
        <v>453.31666666666666</v>
      </c>
      <c r="G116" s="338">
        <v>450.93333333333334</v>
      </c>
      <c r="H116" s="338">
        <v>447.61666666666667</v>
      </c>
      <c r="I116" s="338">
        <v>445.23333333333335</v>
      </c>
      <c r="J116" s="338">
        <v>456.63333333333333</v>
      </c>
      <c r="K116" s="338">
        <v>459.01666666666665</v>
      </c>
      <c r="L116" s="338">
        <v>462.33333333333331</v>
      </c>
      <c r="M116" s="340">
        <v>455.7</v>
      </c>
      <c r="N116" s="340">
        <v>450</v>
      </c>
      <c r="O116" s="340">
        <v>75296000</v>
      </c>
      <c r="P116" s="343">
        <v>-9.6384527968348833E-3</v>
      </c>
    </row>
    <row r="117" spans="1:16" ht="12.75" customHeight="1">
      <c r="A117" s="31">
        <v>107</v>
      </c>
      <c r="B117" s="346" t="s">
        <v>132</v>
      </c>
      <c r="C117" s="339" t="s">
        <v>158</v>
      </c>
      <c r="D117" s="373">
        <v>45197</v>
      </c>
      <c r="E117" s="342">
        <v>691.7</v>
      </c>
      <c r="F117" s="339">
        <v>694.31666666666661</v>
      </c>
      <c r="G117" s="338">
        <v>683.58333333333326</v>
      </c>
      <c r="H117" s="338">
        <v>675.4666666666667</v>
      </c>
      <c r="I117" s="338">
        <v>664.73333333333335</v>
      </c>
      <c r="J117" s="338">
        <v>702.43333333333317</v>
      </c>
      <c r="K117" s="338">
        <v>713.16666666666652</v>
      </c>
      <c r="L117" s="338">
        <v>721.28333333333308</v>
      </c>
      <c r="M117" s="340">
        <v>705.05</v>
      </c>
      <c r="N117" s="340">
        <v>686.2</v>
      </c>
      <c r="O117" s="340">
        <v>23758750</v>
      </c>
      <c r="P117" s="343">
        <v>5.3422194012482807E-3</v>
      </c>
    </row>
    <row r="118" spans="1:16" ht="12.75" customHeight="1">
      <c r="A118" s="31">
        <v>108</v>
      </c>
      <c r="B118" s="346" t="s">
        <v>49</v>
      </c>
      <c r="C118" s="344" t="s">
        <v>159</v>
      </c>
      <c r="D118" s="373">
        <v>45197</v>
      </c>
      <c r="E118" s="342">
        <v>3222.25</v>
      </c>
      <c r="F118" s="339">
        <v>3239.4333333333329</v>
      </c>
      <c r="G118" s="338">
        <v>3168.4166666666661</v>
      </c>
      <c r="H118" s="338">
        <v>3114.583333333333</v>
      </c>
      <c r="I118" s="338">
        <v>3043.5666666666662</v>
      </c>
      <c r="J118" s="338">
        <v>3293.266666666666</v>
      </c>
      <c r="K118" s="338">
        <v>3364.2833333333333</v>
      </c>
      <c r="L118" s="338">
        <v>3418.1166666666659</v>
      </c>
      <c r="M118" s="340">
        <v>3310.45</v>
      </c>
      <c r="N118" s="340">
        <v>3185.6</v>
      </c>
      <c r="O118" s="340">
        <v>728250</v>
      </c>
      <c r="P118" s="343">
        <v>2.5704225352112677E-2</v>
      </c>
    </row>
    <row r="119" spans="1:16" ht="12.75" customHeight="1">
      <c r="A119" s="31">
        <v>109</v>
      </c>
      <c r="B119" s="346" t="s">
        <v>132</v>
      </c>
      <c r="C119" s="339" t="s">
        <v>160</v>
      </c>
      <c r="D119" s="373">
        <v>45197</v>
      </c>
      <c r="E119" s="342">
        <v>789.5</v>
      </c>
      <c r="F119" s="339">
        <v>796.81666666666661</v>
      </c>
      <c r="G119" s="338">
        <v>780.58333333333326</v>
      </c>
      <c r="H119" s="338">
        <v>771.66666666666663</v>
      </c>
      <c r="I119" s="338">
        <v>755.43333333333328</v>
      </c>
      <c r="J119" s="338">
        <v>805.73333333333323</v>
      </c>
      <c r="K119" s="338">
        <v>821.96666666666658</v>
      </c>
      <c r="L119" s="338">
        <v>830.88333333333321</v>
      </c>
      <c r="M119" s="340">
        <v>813.05</v>
      </c>
      <c r="N119" s="340">
        <v>787.9</v>
      </c>
      <c r="O119" s="340">
        <v>20121750</v>
      </c>
      <c r="P119" s="343">
        <v>6.1609686609686611E-2</v>
      </c>
    </row>
    <row r="120" spans="1:16" ht="12.75" customHeight="1">
      <c r="A120" s="31">
        <v>110</v>
      </c>
      <c r="B120" s="346" t="s">
        <v>45</v>
      </c>
      <c r="C120" s="339" t="s">
        <v>161</v>
      </c>
      <c r="D120" s="373">
        <v>45197</v>
      </c>
      <c r="E120" s="342">
        <v>533.1</v>
      </c>
      <c r="F120" s="339">
        <v>533.75</v>
      </c>
      <c r="G120" s="338">
        <v>528.95000000000005</v>
      </c>
      <c r="H120" s="338">
        <v>524.80000000000007</v>
      </c>
      <c r="I120" s="338">
        <v>520.00000000000011</v>
      </c>
      <c r="J120" s="338">
        <v>537.9</v>
      </c>
      <c r="K120" s="338">
        <v>542.69999999999993</v>
      </c>
      <c r="L120" s="338">
        <v>546.84999999999991</v>
      </c>
      <c r="M120" s="340">
        <v>538.54999999999995</v>
      </c>
      <c r="N120" s="340">
        <v>529.6</v>
      </c>
      <c r="O120" s="340">
        <v>19865000</v>
      </c>
      <c r="P120" s="343">
        <v>3.1814050123360603E-2</v>
      </c>
    </row>
    <row r="121" spans="1:16" ht="12.75" customHeight="1">
      <c r="A121" s="31">
        <v>111</v>
      </c>
      <c r="B121" s="346" t="s">
        <v>63</v>
      </c>
      <c r="C121" s="339" t="s">
        <v>162</v>
      </c>
      <c r="D121" s="373">
        <v>45197</v>
      </c>
      <c r="E121" s="342">
        <v>1796.2</v>
      </c>
      <c r="F121" s="339">
        <v>1793.3500000000001</v>
      </c>
      <c r="G121" s="338">
        <v>1783.0500000000002</v>
      </c>
      <c r="H121" s="338">
        <v>1769.9</v>
      </c>
      <c r="I121" s="338">
        <v>1759.6000000000001</v>
      </c>
      <c r="J121" s="338">
        <v>1806.5000000000002</v>
      </c>
      <c r="K121" s="338">
        <v>1816.8</v>
      </c>
      <c r="L121" s="338">
        <v>1829.9500000000003</v>
      </c>
      <c r="M121" s="340">
        <v>1803.65</v>
      </c>
      <c r="N121" s="340">
        <v>1780.2</v>
      </c>
      <c r="O121" s="340">
        <v>27452800</v>
      </c>
      <c r="P121" s="343">
        <v>-2.3307306840694559E-4</v>
      </c>
    </row>
    <row r="122" spans="1:16" ht="12.75" customHeight="1">
      <c r="A122" s="31">
        <v>112</v>
      </c>
      <c r="B122" s="346" t="s">
        <v>68</v>
      </c>
      <c r="C122" s="339" t="s">
        <v>163</v>
      </c>
      <c r="D122" s="373">
        <v>45197</v>
      </c>
      <c r="E122" s="342">
        <v>125.85</v>
      </c>
      <c r="F122" s="339">
        <v>126.60000000000001</v>
      </c>
      <c r="G122" s="338">
        <v>124.45000000000002</v>
      </c>
      <c r="H122" s="338">
        <v>123.05000000000001</v>
      </c>
      <c r="I122" s="338">
        <v>120.90000000000002</v>
      </c>
      <c r="J122" s="338">
        <v>128</v>
      </c>
      <c r="K122" s="338">
        <v>130.15000000000003</v>
      </c>
      <c r="L122" s="338">
        <v>131.55000000000001</v>
      </c>
      <c r="M122" s="340">
        <v>128.75</v>
      </c>
      <c r="N122" s="340">
        <v>125.2</v>
      </c>
      <c r="O122" s="340">
        <v>72935852</v>
      </c>
      <c r="P122" s="343">
        <v>2.8179645238394765E-2</v>
      </c>
    </row>
    <row r="123" spans="1:16" ht="12.75" customHeight="1">
      <c r="A123" s="31">
        <v>113</v>
      </c>
      <c r="B123" s="346" t="s">
        <v>45</v>
      </c>
      <c r="C123" s="339" t="s">
        <v>164</v>
      </c>
      <c r="D123" s="373">
        <v>45197</v>
      </c>
      <c r="E123" s="342">
        <v>2426.15</v>
      </c>
      <c r="F123" s="339">
        <v>2400.5166666666664</v>
      </c>
      <c r="G123" s="338">
        <v>2360.7833333333328</v>
      </c>
      <c r="H123" s="338">
        <v>2295.4166666666665</v>
      </c>
      <c r="I123" s="338">
        <v>2255.6833333333329</v>
      </c>
      <c r="J123" s="338">
        <v>2465.8833333333328</v>
      </c>
      <c r="K123" s="338">
        <v>2505.6166666666663</v>
      </c>
      <c r="L123" s="338">
        <v>2570.9833333333327</v>
      </c>
      <c r="M123" s="340">
        <v>2440.25</v>
      </c>
      <c r="N123" s="340">
        <v>2335.15</v>
      </c>
      <c r="O123" s="340">
        <v>1080300</v>
      </c>
      <c r="P123" s="343">
        <v>6.6331063073734084E-2</v>
      </c>
    </row>
    <row r="124" spans="1:16" ht="12.75" customHeight="1">
      <c r="A124" s="31">
        <v>114</v>
      </c>
      <c r="B124" s="346" t="s">
        <v>43</v>
      </c>
      <c r="C124" s="344" t="s">
        <v>165</v>
      </c>
      <c r="D124" s="373">
        <v>45197</v>
      </c>
      <c r="E124" s="342">
        <v>395.65</v>
      </c>
      <c r="F124" s="339">
        <v>393.59999999999997</v>
      </c>
      <c r="G124" s="338">
        <v>390.34999999999991</v>
      </c>
      <c r="H124" s="338">
        <v>385.04999999999995</v>
      </c>
      <c r="I124" s="338">
        <v>381.7999999999999</v>
      </c>
      <c r="J124" s="338">
        <v>398.89999999999992</v>
      </c>
      <c r="K124" s="338">
        <v>402.15000000000003</v>
      </c>
      <c r="L124" s="338">
        <v>407.44999999999993</v>
      </c>
      <c r="M124" s="340">
        <v>396.85</v>
      </c>
      <c r="N124" s="340">
        <v>388.3</v>
      </c>
      <c r="O124" s="340">
        <v>13414700</v>
      </c>
      <c r="P124" s="343">
        <v>1.4006682086867129E-2</v>
      </c>
    </row>
    <row r="125" spans="1:16" ht="12.75" customHeight="1">
      <c r="A125" s="31">
        <v>115</v>
      </c>
      <c r="B125" s="346" t="s">
        <v>68</v>
      </c>
      <c r="C125" s="339" t="s">
        <v>166</v>
      </c>
      <c r="D125" s="373">
        <v>45197</v>
      </c>
      <c r="E125" s="342">
        <v>458.7</v>
      </c>
      <c r="F125" s="339">
        <v>458.60000000000008</v>
      </c>
      <c r="G125" s="338">
        <v>453.70000000000016</v>
      </c>
      <c r="H125" s="338">
        <v>448.7000000000001</v>
      </c>
      <c r="I125" s="338">
        <v>443.80000000000018</v>
      </c>
      <c r="J125" s="338">
        <v>463.60000000000014</v>
      </c>
      <c r="K125" s="338">
        <v>468.50000000000011</v>
      </c>
      <c r="L125" s="338">
        <v>473.50000000000011</v>
      </c>
      <c r="M125" s="340">
        <v>463.5</v>
      </c>
      <c r="N125" s="340">
        <v>453.6</v>
      </c>
      <c r="O125" s="340">
        <v>21856000</v>
      </c>
      <c r="P125" s="343">
        <v>9.7015614894206785E-3</v>
      </c>
    </row>
    <row r="126" spans="1:16" ht="12.75" customHeight="1">
      <c r="A126" s="31">
        <v>116</v>
      </c>
      <c r="B126" s="346" t="s">
        <v>41</v>
      </c>
      <c r="C126" s="339" t="s">
        <v>167</v>
      </c>
      <c r="D126" s="373">
        <v>45197</v>
      </c>
      <c r="E126" s="342">
        <v>2900.4</v>
      </c>
      <c r="F126" s="339">
        <v>2914.9500000000003</v>
      </c>
      <c r="G126" s="338">
        <v>2881.2500000000005</v>
      </c>
      <c r="H126" s="338">
        <v>2862.1000000000004</v>
      </c>
      <c r="I126" s="338">
        <v>2828.4000000000005</v>
      </c>
      <c r="J126" s="338">
        <v>2934.1000000000004</v>
      </c>
      <c r="K126" s="338">
        <v>2967.8</v>
      </c>
      <c r="L126" s="338">
        <v>2986.9500000000003</v>
      </c>
      <c r="M126" s="340">
        <v>2948.65</v>
      </c>
      <c r="N126" s="340">
        <v>2895.8</v>
      </c>
      <c r="O126" s="340">
        <v>9055500</v>
      </c>
      <c r="P126" s="343">
        <v>-2.1746175784288307E-2</v>
      </c>
    </row>
    <row r="127" spans="1:16" ht="12.75" customHeight="1">
      <c r="A127" s="31">
        <v>117</v>
      </c>
      <c r="B127" s="346" t="s">
        <v>87</v>
      </c>
      <c r="C127" s="339" t="s">
        <v>168</v>
      </c>
      <c r="D127" s="373">
        <v>45197</v>
      </c>
      <c r="E127" s="342">
        <v>5487.6</v>
      </c>
      <c r="F127" s="339">
        <v>5500.55</v>
      </c>
      <c r="G127" s="338">
        <v>5455.55</v>
      </c>
      <c r="H127" s="338">
        <v>5423.5</v>
      </c>
      <c r="I127" s="338">
        <v>5378.5</v>
      </c>
      <c r="J127" s="338">
        <v>5532.6</v>
      </c>
      <c r="K127" s="338">
        <v>5577.6</v>
      </c>
      <c r="L127" s="338">
        <v>5609.6500000000005</v>
      </c>
      <c r="M127" s="340">
        <v>5545.55</v>
      </c>
      <c r="N127" s="340">
        <v>5468.5</v>
      </c>
      <c r="O127" s="340">
        <v>1510350</v>
      </c>
      <c r="P127" s="343">
        <v>-1.8041739808855081E-2</v>
      </c>
    </row>
    <row r="128" spans="1:16" ht="12.75" customHeight="1">
      <c r="A128" s="31">
        <v>118</v>
      </c>
      <c r="B128" s="346" t="s">
        <v>87</v>
      </c>
      <c r="C128" s="339" t="s">
        <v>169</v>
      </c>
      <c r="D128" s="373">
        <v>45197</v>
      </c>
      <c r="E128" s="342">
        <v>4614.8</v>
      </c>
      <c r="F128" s="339">
        <v>4631.45</v>
      </c>
      <c r="G128" s="338">
        <v>4589.5999999999995</v>
      </c>
      <c r="H128" s="338">
        <v>4564.3999999999996</v>
      </c>
      <c r="I128" s="338">
        <v>4522.5499999999993</v>
      </c>
      <c r="J128" s="338">
        <v>4656.6499999999996</v>
      </c>
      <c r="K128" s="338">
        <v>4698.5</v>
      </c>
      <c r="L128" s="338">
        <v>4723.7</v>
      </c>
      <c r="M128" s="340">
        <v>4673.3</v>
      </c>
      <c r="N128" s="340">
        <v>4606.25</v>
      </c>
      <c r="O128" s="340">
        <v>704000</v>
      </c>
      <c r="P128" s="343">
        <v>1.1376564277588168E-3</v>
      </c>
    </row>
    <row r="129" spans="1:16" ht="12.75" customHeight="1">
      <c r="A129" s="31">
        <v>119</v>
      </c>
      <c r="B129" s="346" t="s">
        <v>43</v>
      </c>
      <c r="C129" s="339" t="s">
        <v>170</v>
      </c>
      <c r="D129" s="373">
        <v>45197</v>
      </c>
      <c r="E129" s="342">
        <v>1153.6500000000001</v>
      </c>
      <c r="F129" s="339">
        <v>1150.0166666666667</v>
      </c>
      <c r="G129" s="338">
        <v>1138.5333333333333</v>
      </c>
      <c r="H129" s="338">
        <v>1123.4166666666667</v>
      </c>
      <c r="I129" s="338">
        <v>1111.9333333333334</v>
      </c>
      <c r="J129" s="338">
        <v>1165.1333333333332</v>
      </c>
      <c r="K129" s="338">
        <v>1176.6166666666663</v>
      </c>
      <c r="L129" s="338">
        <v>1191.7333333333331</v>
      </c>
      <c r="M129" s="340">
        <v>1161.5</v>
      </c>
      <c r="N129" s="340">
        <v>1134.9000000000001</v>
      </c>
      <c r="O129" s="340">
        <v>6257700</v>
      </c>
      <c r="P129" s="343">
        <v>-2.528796504700119E-2</v>
      </c>
    </row>
    <row r="130" spans="1:16" ht="12.75" customHeight="1">
      <c r="A130" s="31">
        <v>120</v>
      </c>
      <c r="B130" s="346" t="s">
        <v>56</v>
      </c>
      <c r="C130" s="339" t="s">
        <v>171</v>
      </c>
      <c r="D130" s="373">
        <v>45197</v>
      </c>
      <c r="E130" s="342">
        <v>1637.3</v>
      </c>
      <c r="F130" s="339">
        <v>1638.2</v>
      </c>
      <c r="G130" s="338">
        <v>1618.15</v>
      </c>
      <c r="H130" s="338">
        <v>1599</v>
      </c>
      <c r="I130" s="338">
        <v>1578.95</v>
      </c>
      <c r="J130" s="338">
        <v>1657.3500000000001</v>
      </c>
      <c r="K130" s="338">
        <v>1677.3999999999999</v>
      </c>
      <c r="L130" s="338">
        <v>1696.5500000000002</v>
      </c>
      <c r="M130" s="340">
        <v>1658.25</v>
      </c>
      <c r="N130" s="340">
        <v>1619.05</v>
      </c>
      <c r="O130" s="340">
        <v>15240400</v>
      </c>
      <c r="P130" s="343">
        <v>-7.3405370902293347E-3</v>
      </c>
    </row>
    <row r="131" spans="1:16" ht="12.75" customHeight="1">
      <c r="A131" s="31">
        <v>121</v>
      </c>
      <c r="B131" s="346" t="s">
        <v>68</v>
      </c>
      <c r="C131" s="339" t="s">
        <v>172</v>
      </c>
      <c r="D131" s="373">
        <v>45197</v>
      </c>
      <c r="E131" s="342">
        <v>306.05</v>
      </c>
      <c r="F131" s="339">
        <v>303.93333333333334</v>
      </c>
      <c r="G131" s="338">
        <v>297.41666666666669</v>
      </c>
      <c r="H131" s="338">
        <v>288.78333333333336</v>
      </c>
      <c r="I131" s="338">
        <v>282.26666666666671</v>
      </c>
      <c r="J131" s="338">
        <v>312.56666666666666</v>
      </c>
      <c r="K131" s="338">
        <v>319.08333333333331</v>
      </c>
      <c r="L131" s="338">
        <v>327.71666666666664</v>
      </c>
      <c r="M131" s="340">
        <v>310.45</v>
      </c>
      <c r="N131" s="340">
        <v>295.3</v>
      </c>
      <c r="O131" s="340">
        <v>44068000</v>
      </c>
      <c r="P131" s="343">
        <v>3.6991716867469882E-2</v>
      </c>
    </row>
    <row r="132" spans="1:16" ht="12.75" customHeight="1">
      <c r="A132" s="31">
        <v>122</v>
      </c>
      <c r="B132" s="346" t="s">
        <v>68</v>
      </c>
      <c r="C132" s="339" t="s">
        <v>173</v>
      </c>
      <c r="D132" s="373">
        <v>45197</v>
      </c>
      <c r="E132" s="342">
        <v>139.85</v>
      </c>
      <c r="F132" s="339">
        <v>140.48333333333332</v>
      </c>
      <c r="G132" s="338">
        <v>139.16666666666663</v>
      </c>
      <c r="H132" s="338">
        <v>138.48333333333332</v>
      </c>
      <c r="I132" s="338">
        <v>137.16666666666663</v>
      </c>
      <c r="J132" s="338">
        <v>141.16666666666663</v>
      </c>
      <c r="K132" s="338">
        <v>142.48333333333329</v>
      </c>
      <c r="L132" s="338">
        <v>143.16666666666663</v>
      </c>
      <c r="M132" s="340">
        <v>141.80000000000001</v>
      </c>
      <c r="N132" s="340">
        <v>139.80000000000001</v>
      </c>
      <c r="O132" s="340">
        <v>69954000</v>
      </c>
      <c r="P132" s="343">
        <v>-2.3104569570426151E-3</v>
      </c>
    </row>
    <row r="133" spans="1:16" ht="12.75" customHeight="1">
      <c r="A133" s="31">
        <v>123</v>
      </c>
      <c r="B133" s="346" t="s">
        <v>59</v>
      </c>
      <c r="C133" s="339" t="s">
        <v>174</v>
      </c>
      <c r="D133" s="373">
        <v>45197</v>
      </c>
      <c r="E133" s="342">
        <v>576.35</v>
      </c>
      <c r="F133" s="339">
        <v>578.68333333333339</v>
      </c>
      <c r="G133" s="338">
        <v>572.01666666666677</v>
      </c>
      <c r="H133" s="338">
        <v>567.68333333333339</v>
      </c>
      <c r="I133" s="338">
        <v>561.01666666666677</v>
      </c>
      <c r="J133" s="338">
        <v>583.01666666666677</v>
      </c>
      <c r="K133" s="338">
        <v>589.68333333333328</v>
      </c>
      <c r="L133" s="338">
        <v>594.01666666666677</v>
      </c>
      <c r="M133" s="340">
        <v>585.35</v>
      </c>
      <c r="N133" s="340">
        <v>574.35</v>
      </c>
      <c r="O133" s="340">
        <v>11256000</v>
      </c>
      <c r="P133" s="343">
        <v>-3.7174721189591076E-3</v>
      </c>
    </row>
    <row r="134" spans="1:16" ht="12.75" customHeight="1">
      <c r="A134" s="31">
        <v>124</v>
      </c>
      <c r="B134" s="346" t="s">
        <v>56</v>
      </c>
      <c r="C134" s="339" t="s">
        <v>175</v>
      </c>
      <c r="D134" s="373">
        <v>45197</v>
      </c>
      <c r="E134" s="342">
        <v>10383.65</v>
      </c>
      <c r="F134" s="339">
        <v>10423.383333333333</v>
      </c>
      <c r="G134" s="338">
        <v>10336.716666666667</v>
      </c>
      <c r="H134" s="338">
        <v>10289.783333333335</v>
      </c>
      <c r="I134" s="338">
        <v>10203.116666666669</v>
      </c>
      <c r="J134" s="338">
        <v>10470.316666666666</v>
      </c>
      <c r="K134" s="338">
        <v>10556.983333333334</v>
      </c>
      <c r="L134" s="338">
        <v>10603.916666666664</v>
      </c>
      <c r="M134" s="340">
        <v>10510.05</v>
      </c>
      <c r="N134" s="340">
        <v>10376.450000000001</v>
      </c>
      <c r="O134" s="340">
        <v>2931300</v>
      </c>
      <c r="P134" s="343">
        <v>-1.7298602031580006E-2</v>
      </c>
    </row>
    <row r="135" spans="1:16" ht="12.75" customHeight="1">
      <c r="A135" s="31">
        <v>125</v>
      </c>
      <c r="B135" s="346" t="s">
        <v>59</v>
      </c>
      <c r="C135" s="339" t="s">
        <v>176</v>
      </c>
      <c r="D135" s="373">
        <v>45197</v>
      </c>
      <c r="E135" s="342">
        <v>1040.6500000000001</v>
      </c>
      <c r="F135" s="339">
        <v>1038.4166666666667</v>
      </c>
      <c r="G135" s="338">
        <v>1028.8333333333335</v>
      </c>
      <c r="H135" s="338">
        <v>1017.0166666666667</v>
      </c>
      <c r="I135" s="338">
        <v>1007.4333333333334</v>
      </c>
      <c r="J135" s="338">
        <v>1050.2333333333336</v>
      </c>
      <c r="K135" s="338">
        <v>1059.8166666666671</v>
      </c>
      <c r="L135" s="338">
        <v>1071.6333333333337</v>
      </c>
      <c r="M135" s="340">
        <v>1048</v>
      </c>
      <c r="N135" s="340">
        <v>1026.5999999999999</v>
      </c>
      <c r="O135" s="340">
        <v>10644200</v>
      </c>
      <c r="P135" s="343">
        <v>-7.0523703800444036E-3</v>
      </c>
    </row>
    <row r="136" spans="1:16" ht="12.75" customHeight="1">
      <c r="A136" s="31">
        <v>126</v>
      </c>
      <c r="B136" s="346" t="s">
        <v>45</v>
      </c>
      <c r="C136" s="336" t="s">
        <v>177</v>
      </c>
      <c r="D136" s="373">
        <v>45197</v>
      </c>
      <c r="E136" s="342">
        <v>1727.8</v>
      </c>
      <c r="F136" s="339">
        <v>1727.7333333333336</v>
      </c>
      <c r="G136" s="338">
        <v>1706.4666666666672</v>
      </c>
      <c r="H136" s="338">
        <v>1685.1333333333337</v>
      </c>
      <c r="I136" s="338">
        <v>1663.8666666666672</v>
      </c>
      <c r="J136" s="338">
        <v>1749.0666666666671</v>
      </c>
      <c r="K136" s="338">
        <v>1770.3333333333335</v>
      </c>
      <c r="L136" s="338">
        <v>1791.666666666667</v>
      </c>
      <c r="M136" s="340">
        <v>1749</v>
      </c>
      <c r="N136" s="340">
        <v>1706.4</v>
      </c>
      <c r="O136" s="340">
        <v>3091200</v>
      </c>
      <c r="P136" s="343">
        <v>3.7872683319903303E-2</v>
      </c>
    </row>
    <row r="137" spans="1:16" ht="12.75" customHeight="1">
      <c r="A137" s="31">
        <v>127</v>
      </c>
      <c r="B137" s="346" t="s">
        <v>43</v>
      </c>
      <c r="C137" s="336" t="s">
        <v>178</v>
      </c>
      <c r="D137" s="373">
        <v>45197</v>
      </c>
      <c r="E137" s="342">
        <v>1469.05</v>
      </c>
      <c r="F137" s="339">
        <v>1469.3166666666668</v>
      </c>
      <c r="G137" s="338">
        <v>1449.6333333333337</v>
      </c>
      <c r="H137" s="338">
        <v>1430.2166666666669</v>
      </c>
      <c r="I137" s="338">
        <v>1410.5333333333338</v>
      </c>
      <c r="J137" s="338">
        <v>1488.7333333333336</v>
      </c>
      <c r="K137" s="338">
        <v>1508.4166666666665</v>
      </c>
      <c r="L137" s="338">
        <v>1527.8333333333335</v>
      </c>
      <c r="M137" s="340">
        <v>1489</v>
      </c>
      <c r="N137" s="340">
        <v>1449.9</v>
      </c>
      <c r="O137" s="340">
        <v>2188800</v>
      </c>
      <c r="P137" s="343">
        <v>5.8413926499032882E-2</v>
      </c>
    </row>
    <row r="138" spans="1:16" ht="12.75" customHeight="1">
      <c r="A138" s="31">
        <v>128</v>
      </c>
      <c r="B138" s="346" t="s">
        <v>68</v>
      </c>
      <c r="C138" s="339" t="s">
        <v>179</v>
      </c>
      <c r="D138" s="373">
        <v>45197</v>
      </c>
      <c r="E138" s="342">
        <v>938.5</v>
      </c>
      <c r="F138" s="339">
        <v>940.06666666666661</v>
      </c>
      <c r="G138" s="338">
        <v>930.13333333333321</v>
      </c>
      <c r="H138" s="338">
        <v>921.76666666666665</v>
      </c>
      <c r="I138" s="338">
        <v>911.83333333333326</v>
      </c>
      <c r="J138" s="338">
        <v>948.43333333333317</v>
      </c>
      <c r="K138" s="338">
        <v>958.36666666666656</v>
      </c>
      <c r="L138" s="338">
        <v>966.73333333333312</v>
      </c>
      <c r="M138" s="340">
        <v>950</v>
      </c>
      <c r="N138" s="340">
        <v>931.7</v>
      </c>
      <c r="O138" s="340">
        <v>6935200</v>
      </c>
      <c r="P138" s="343">
        <v>1.6057196436943273E-2</v>
      </c>
    </row>
    <row r="139" spans="1:16" ht="12.75" customHeight="1">
      <c r="A139" s="31">
        <v>129</v>
      </c>
      <c r="B139" s="346" t="s">
        <v>84</v>
      </c>
      <c r="C139" s="339" t="s">
        <v>180</v>
      </c>
      <c r="D139" s="373">
        <v>45197</v>
      </c>
      <c r="E139" s="342">
        <v>1043.0999999999999</v>
      </c>
      <c r="F139" s="339">
        <v>1049.1333333333332</v>
      </c>
      <c r="G139" s="338">
        <v>1032.2666666666664</v>
      </c>
      <c r="H139" s="338">
        <v>1021.4333333333332</v>
      </c>
      <c r="I139" s="338">
        <v>1004.5666666666664</v>
      </c>
      <c r="J139" s="338">
        <v>1059.9666666666665</v>
      </c>
      <c r="K139" s="338">
        <v>1076.8333333333333</v>
      </c>
      <c r="L139" s="338">
        <v>1087.6666666666665</v>
      </c>
      <c r="M139" s="340">
        <v>1066</v>
      </c>
      <c r="N139" s="340">
        <v>1038.3</v>
      </c>
      <c r="O139" s="340">
        <v>2428000</v>
      </c>
      <c r="P139" s="343">
        <v>-3.4054742202418845E-2</v>
      </c>
    </row>
    <row r="140" spans="1:16" ht="12.75" customHeight="1">
      <c r="A140" s="31">
        <v>130</v>
      </c>
      <c r="B140" s="346" t="s">
        <v>56</v>
      </c>
      <c r="C140" s="344" t="s">
        <v>181</v>
      </c>
      <c r="D140" s="373">
        <v>45197</v>
      </c>
      <c r="E140" s="342">
        <v>98.95</v>
      </c>
      <c r="F140" s="339">
        <v>99.066666666666677</v>
      </c>
      <c r="G140" s="338">
        <v>98.233333333333348</v>
      </c>
      <c r="H140" s="338">
        <v>97.516666666666666</v>
      </c>
      <c r="I140" s="338">
        <v>96.683333333333337</v>
      </c>
      <c r="J140" s="338">
        <v>99.78333333333336</v>
      </c>
      <c r="K140" s="338">
        <v>100.6166666666667</v>
      </c>
      <c r="L140" s="338">
        <v>101.33333333333337</v>
      </c>
      <c r="M140" s="340">
        <v>99.9</v>
      </c>
      <c r="N140" s="340">
        <v>98.35</v>
      </c>
      <c r="O140" s="340">
        <v>83190700</v>
      </c>
      <c r="P140" s="343">
        <v>1.881145788798632E-3</v>
      </c>
    </row>
    <row r="141" spans="1:16" ht="12.75" customHeight="1">
      <c r="A141" s="31">
        <v>131</v>
      </c>
      <c r="B141" s="346" t="s">
        <v>87</v>
      </c>
      <c r="C141" s="339" t="s">
        <v>182</v>
      </c>
      <c r="D141" s="373">
        <v>45197</v>
      </c>
      <c r="E141" s="342">
        <v>2493.6</v>
      </c>
      <c r="F141" s="339">
        <v>2487.1</v>
      </c>
      <c r="G141" s="338">
        <v>2466.35</v>
      </c>
      <c r="H141" s="338">
        <v>2439.1</v>
      </c>
      <c r="I141" s="338">
        <v>2418.35</v>
      </c>
      <c r="J141" s="338">
        <v>2514.35</v>
      </c>
      <c r="K141" s="338">
        <v>2535.1</v>
      </c>
      <c r="L141" s="338">
        <v>2562.35</v>
      </c>
      <c r="M141" s="340">
        <v>2507.85</v>
      </c>
      <c r="N141" s="340">
        <v>2459.85</v>
      </c>
      <c r="O141" s="340">
        <v>2356750</v>
      </c>
      <c r="P141" s="343">
        <v>-4.2029957522915266E-2</v>
      </c>
    </row>
    <row r="142" spans="1:16" ht="12.75" customHeight="1">
      <c r="A142" s="31">
        <v>132</v>
      </c>
      <c r="B142" s="346" t="s">
        <v>56</v>
      </c>
      <c r="C142" s="339" t="s">
        <v>183</v>
      </c>
      <c r="D142" s="373">
        <v>45197</v>
      </c>
      <c r="E142" s="342">
        <v>109576.9</v>
      </c>
      <c r="F142" s="339">
        <v>109092.38333333335</v>
      </c>
      <c r="G142" s="338">
        <v>108334.76666666669</v>
      </c>
      <c r="H142" s="338">
        <v>107092.63333333335</v>
      </c>
      <c r="I142" s="338">
        <v>106335.01666666669</v>
      </c>
      <c r="J142" s="338">
        <v>110334.51666666669</v>
      </c>
      <c r="K142" s="338">
        <v>111092.13333333336</v>
      </c>
      <c r="L142" s="338">
        <v>112334.26666666669</v>
      </c>
      <c r="M142" s="340">
        <v>109850</v>
      </c>
      <c r="N142" s="340">
        <v>107850.25</v>
      </c>
      <c r="O142" s="340">
        <v>42810</v>
      </c>
      <c r="P142" s="343">
        <v>-2.8149829738933031E-2</v>
      </c>
    </row>
    <row r="143" spans="1:16" ht="12.75" customHeight="1">
      <c r="A143" s="31">
        <v>133</v>
      </c>
      <c r="B143" s="346" t="s">
        <v>68</v>
      </c>
      <c r="C143" s="339" t="s">
        <v>184</v>
      </c>
      <c r="D143" s="373">
        <v>45197</v>
      </c>
      <c r="E143" s="342">
        <v>1300.8</v>
      </c>
      <c r="F143" s="339">
        <v>1308.2333333333333</v>
      </c>
      <c r="G143" s="338">
        <v>1287.7166666666667</v>
      </c>
      <c r="H143" s="338">
        <v>1274.6333333333334</v>
      </c>
      <c r="I143" s="338">
        <v>1254.1166666666668</v>
      </c>
      <c r="J143" s="338">
        <v>1321.3166666666666</v>
      </c>
      <c r="K143" s="338">
        <v>1341.8333333333335</v>
      </c>
      <c r="L143" s="338">
        <v>1354.9166666666665</v>
      </c>
      <c r="M143" s="340">
        <v>1328.75</v>
      </c>
      <c r="N143" s="340">
        <v>1295.1500000000001</v>
      </c>
      <c r="O143" s="340">
        <v>6539500</v>
      </c>
      <c r="P143" s="343">
        <v>7.8833601763160129E-3</v>
      </c>
    </row>
    <row r="144" spans="1:16" ht="12.75" customHeight="1">
      <c r="A144" s="31">
        <v>134</v>
      </c>
      <c r="B144" s="346" t="s">
        <v>132</v>
      </c>
      <c r="C144" s="339" t="s">
        <v>185</v>
      </c>
      <c r="D144" s="373">
        <v>45197</v>
      </c>
      <c r="E144" s="342">
        <v>95.35</v>
      </c>
      <c r="F144" s="339">
        <v>95.066666666666663</v>
      </c>
      <c r="G144" s="338">
        <v>93.783333333333331</v>
      </c>
      <c r="H144" s="338">
        <v>92.216666666666669</v>
      </c>
      <c r="I144" s="338">
        <v>90.933333333333337</v>
      </c>
      <c r="J144" s="338">
        <v>96.633333333333326</v>
      </c>
      <c r="K144" s="338">
        <v>97.916666666666657</v>
      </c>
      <c r="L144" s="338">
        <v>99.48333333333332</v>
      </c>
      <c r="M144" s="340">
        <v>96.35</v>
      </c>
      <c r="N144" s="340">
        <v>93.5</v>
      </c>
      <c r="O144" s="340">
        <v>71512500</v>
      </c>
      <c r="P144" s="343">
        <v>3.0922261866147691E-2</v>
      </c>
    </row>
    <row r="145" spans="1:16" ht="12.75" customHeight="1">
      <c r="A145" s="31">
        <v>135</v>
      </c>
      <c r="B145" s="346" t="s">
        <v>45</v>
      </c>
      <c r="C145" s="339" t="s">
        <v>186</v>
      </c>
      <c r="D145" s="373">
        <v>45197</v>
      </c>
      <c r="E145" s="342">
        <v>4479.7</v>
      </c>
      <c r="F145" s="339">
        <v>4480.1166666666668</v>
      </c>
      <c r="G145" s="338">
        <v>4440.9333333333334</v>
      </c>
      <c r="H145" s="338">
        <v>4402.166666666667</v>
      </c>
      <c r="I145" s="338">
        <v>4362.9833333333336</v>
      </c>
      <c r="J145" s="338">
        <v>4518.8833333333332</v>
      </c>
      <c r="K145" s="338">
        <v>4558.0666666666675</v>
      </c>
      <c r="L145" s="338">
        <v>4596.833333333333</v>
      </c>
      <c r="M145" s="340">
        <v>4519.3</v>
      </c>
      <c r="N145" s="340">
        <v>4441.3500000000004</v>
      </c>
      <c r="O145" s="340">
        <v>1522650</v>
      </c>
      <c r="P145" s="343">
        <v>-3.8640022729425134E-2</v>
      </c>
    </row>
    <row r="146" spans="1:16" ht="12.75" customHeight="1">
      <c r="A146" s="31">
        <v>136</v>
      </c>
      <c r="B146" s="346" t="s">
        <v>39</v>
      </c>
      <c r="C146" s="339" t="s">
        <v>187</v>
      </c>
      <c r="D146" s="373">
        <v>45197</v>
      </c>
      <c r="E146" s="342">
        <v>4530.6499999999996</v>
      </c>
      <c r="F146" s="339">
        <v>4501.3</v>
      </c>
      <c r="G146" s="338">
        <v>4464.3500000000004</v>
      </c>
      <c r="H146" s="338">
        <v>4398.05</v>
      </c>
      <c r="I146" s="338">
        <v>4361.1000000000004</v>
      </c>
      <c r="J146" s="338">
        <v>4567.6000000000004</v>
      </c>
      <c r="K146" s="338">
        <v>4604.5499999999993</v>
      </c>
      <c r="L146" s="338">
        <v>4670.8500000000004</v>
      </c>
      <c r="M146" s="340">
        <v>4538.25</v>
      </c>
      <c r="N146" s="340">
        <v>4435</v>
      </c>
      <c r="O146" s="340">
        <v>607500</v>
      </c>
      <c r="P146" s="343">
        <v>-2.8776978417266189E-2</v>
      </c>
    </row>
    <row r="147" spans="1:16" ht="12.75" customHeight="1">
      <c r="A147" s="31">
        <v>137</v>
      </c>
      <c r="B147" s="346" t="s">
        <v>59</v>
      </c>
      <c r="C147" s="339" t="s">
        <v>188</v>
      </c>
      <c r="D147" s="373">
        <v>45197</v>
      </c>
      <c r="E147" s="342">
        <v>22743</v>
      </c>
      <c r="F147" s="339">
        <v>22763.583333333332</v>
      </c>
      <c r="G147" s="338">
        <v>22629.316666666666</v>
      </c>
      <c r="H147" s="338">
        <v>22515.633333333335</v>
      </c>
      <c r="I147" s="338">
        <v>22381.366666666669</v>
      </c>
      <c r="J147" s="338">
        <v>22877.266666666663</v>
      </c>
      <c r="K147" s="338">
        <v>23011.533333333333</v>
      </c>
      <c r="L147" s="338">
        <v>23125.21666666666</v>
      </c>
      <c r="M147" s="340">
        <v>22897.85</v>
      </c>
      <c r="N147" s="340">
        <v>22649.9</v>
      </c>
      <c r="O147" s="340">
        <v>325640</v>
      </c>
      <c r="P147" s="343">
        <v>-2.4560972614515533E-4</v>
      </c>
    </row>
    <row r="148" spans="1:16" ht="12.75" customHeight="1">
      <c r="A148" s="31">
        <v>138</v>
      </c>
      <c r="B148" s="346" t="s">
        <v>132</v>
      </c>
      <c r="C148" s="339" t="s">
        <v>189</v>
      </c>
      <c r="D148" s="373">
        <v>45197</v>
      </c>
      <c r="E148" s="342">
        <v>148.19999999999999</v>
      </c>
      <c r="F148" s="339">
        <v>148.78333333333333</v>
      </c>
      <c r="G148" s="338">
        <v>145.96666666666667</v>
      </c>
      <c r="H148" s="338">
        <v>143.73333333333335</v>
      </c>
      <c r="I148" s="338">
        <v>140.91666666666669</v>
      </c>
      <c r="J148" s="338">
        <v>151.01666666666665</v>
      </c>
      <c r="K148" s="338">
        <v>153.83333333333331</v>
      </c>
      <c r="L148" s="338">
        <v>156.06666666666663</v>
      </c>
      <c r="M148" s="340">
        <v>151.6</v>
      </c>
      <c r="N148" s="340">
        <v>146.55000000000001</v>
      </c>
      <c r="O148" s="340">
        <v>113233500</v>
      </c>
      <c r="P148" s="343">
        <v>3.5094715852442672E-3</v>
      </c>
    </row>
    <row r="149" spans="1:16" ht="12.75" customHeight="1">
      <c r="A149" s="31">
        <v>139</v>
      </c>
      <c r="B149" s="346" t="s">
        <v>190</v>
      </c>
      <c r="C149" s="339" t="s">
        <v>191</v>
      </c>
      <c r="D149" s="373">
        <v>45197</v>
      </c>
      <c r="E149" s="342">
        <v>242.55</v>
      </c>
      <c r="F149" s="339">
        <v>242.76666666666665</v>
      </c>
      <c r="G149" s="338">
        <v>239.68333333333331</v>
      </c>
      <c r="H149" s="338">
        <v>236.81666666666666</v>
      </c>
      <c r="I149" s="338">
        <v>233.73333333333332</v>
      </c>
      <c r="J149" s="338">
        <v>245.6333333333333</v>
      </c>
      <c r="K149" s="338">
        <v>248.71666666666667</v>
      </c>
      <c r="L149" s="338">
        <v>251.58333333333329</v>
      </c>
      <c r="M149" s="340">
        <v>245.85</v>
      </c>
      <c r="N149" s="340">
        <v>239.9</v>
      </c>
      <c r="O149" s="340">
        <v>83412000</v>
      </c>
      <c r="P149" s="343">
        <v>6.0790273556231003E-3</v>
      </c>
    </row>
    <row r="150" spans="1:16" ht="12.75" customHeight="1">
      <c r="A150" s="31">
        <v>140</v>
      </c>
      <c r="B150" s="346" t="s">
        <v>108</v>
      </c>
      <c r="C150" s="344" t="s">
        <v>192</v>
      </c>
      <c r="D150" s="373">
        <v>45197</v>
      </c>
      <c r="E150" s="342">
        <v>1147.9000000000001</v>
      </c>
      <c r="F150" s="339">
        <v>1147.7666666666667</v>
      </c>
      <c r="G150" s="338">
        <v>1135.4333333333334</v>
      </c>
      <c r="H150" s="338">
        <v>1122.9666666666667</v>
      </c>
      <c r="I150" s="338">
        <v>1110.6333333333334</v>
      </c>
      <c r="J150" s="338">
        <v>1160.2333333333333</v>
      </c>
      <c r="K150" s="338">
        <v>1172.5666666666668</v>
      </c>
      <c r="L150" s="338">
        <v>1185.0333333333333</v>
      </c>
      <c r="M150" s="340">
        <v>1160.0999999999999</v>
      </c>
      <c r="N150" s="340">
        <v>1135.3</v>
      </c>
      <c r="O150" s="340">
        <v>6965700</v>
      </c>
      <c r="P150" s="343">
        <v>7.6962025316455697E-3</v>
      </c>
    </row>
    <row r="151" spans="1:16" ht="12.75" customHeight="1">
      <c r="A151" s="31">
        <v>141</v>
      </c>
      <c r="B151" s="346" t="s">
        <v>87</v>
      </c>
      <c r="C151" s="336" t="s">
        <v>193</v>
      </c>
      <c r="D151" s="373">
        <v>45197</v>
      </c>
      <c r="E151" s="342">
        <v>4231.95</v>
      </c>
      <c r="F151" s="339">
        <v>4221.8999999999996</v>
      </c>
      <c r="G151" s="338">
        <v>4193.1999999999989</v>
      </c>
      <c r="H151" s="338">
        <v>4154.4499999999989</v>
      </c>
      <c r="I151" s="338">
        <v>4125.7499999999982</v>
      </c>
      <c r="J151" s="338">
        <v>4260.6499999999996</v>
      </c>
      <c r="K151" s="338">
        <v>4289.3500000000004</v>
      </c>
      <c r="L151" s="338">
        <v>4328.1000000000004</v>
      </c>
      <c r="M151" s="340">
        <v>4250.6000000000004</v>
      </c>
      <c r="N151" s="340">
        <v>4183.1499999999996</v>
      </c>
      <c r="O151" s="340">
        <v>411200</v>
      </c>
      <c r="P151" s="343">
        <v>-1.4381591562799617E-2</v>
      </c>
    </row>
    <row r="152" spans="1:16" ht="12.75" customHeight="1">
      <c r="A152" s="31">
        <v>142</v>
      </c>
      <c r="B152" s="346" t="s">
        <v>84</v>
      </c>
      <c r="C152" s="339" t="s">
        <v>194</v>
      </c>
      <c r="D152" s="373">
        <v>45197</v>
      </c>
      <c r="E152" s="342">
        <v>188.05</v>
      </c>
      <c r="F152" s="339">
        <v>187.95000000000002</v>
      </c>
      <c r="G152" s="338">
        <v>186.75000000000003</v>
      </c>
      <c r="H152" s="338">
        <v>185.45000000000002</v>
      </c>
      <c r="I152" s="338">
        <v>184.25000000000003</v>
      </c>
      <c r="J152" s="338">
        <v>189.25000000000003</v>
      </c>
      <c r="K152" s="338">
        <v>190.45000000000002</v>
      </c>
      <c r="L152" s="338">
        <v>191.75000000000003</v>
      </c>
      <c r="M152" s="340">
        <v>189.15</v>
      </c>
      <c r="N152" s="340">
        <v>186.65</v>
      </c>
      <c r="O152" s="340">
        <v>62962900</v>
      </c>
      <c r="P152" s="343">
        <v>5.9047853364497475E-3</v>
      </c>
    </row>
    <row r="153" spans="1:16" ht="12.75" customHeight="1">
      <c r="A153" s="31">
        <v>143</v>
      </c>
      <c r="B153" s="346" t="s">
        <v>47</v>
      </c>
      <c r="C153" s="339" t="s">
        <v>195</v>
      </c>
      <c r="D153" s="373">
        <v>45197</v>
      </c>
      <c r="E153" s="342">
        <v>40023.15</v>
      </c>
      <c r="F153" s="339">
        <v>40488.949999999997</v>
      </c>
      <c r="G153" s="338">
        <v>39477.899999999994</v>
      </c>
      <c r="H153" s="338">
        <v>38932.649999999994</v>
      </c>
      <c r="I153" s="338">
        <v>37921.599999999991</v>
      </c>
      <c r="J153" s="338">
        <v>41034.199999999997</v>
      </c>
      <c r="K153" s="338">
        <v>42045.25</v>
      </c>
      <c r="L153" s="338">
        <v>42590.5</v>
      </c>
      <c r="M153" s="340">
        <v>41500</v>
      </c>
      <c r="N153" s="340">
        <v>39943.699999999997</v>
      </c>
      <c r="O153" s="340">
        <v>184635</v>
      </c>
      <c r="P153" s="343">
        <v>3.8033395176252316E-2</v>
      </c>
    </row>
    <row r="154" spans="1:16" ht="12.75" customHeight="1">
      <c r="A154" s="31">
        <v>144</v>
      </c>
      <c r="B154" s="346" t="s">
        <v>43</v>
      </c>
      <c r="C154" s="339" t="s">
        <v>196</v>
      </c>
      <c r="D154" s="373">
        <v>45197</v>
      </c>
      <c r="E154" s="342">
        <v>1069.9000000000001</v>
      </c>
      <c r="F154" s="339">
        <v>1075.2166666666667</v>
      </c>
      <c r="G154" s="338">
        <v>1060.6833333333334</v>
      </c>
      <c r="H154" s="338">
        <v>1051.4666666666667</v>
      </c>
      <c r="I154" s="338">
        <v>1036.9333333333334</v>
      </c>
      <c r="J154" s="338">
        <v>1084.4333333333334</v>
      </c>
      <c r="K154" s="338">
        <v>1098.9666666666667</v>
      </c>
      <c r="L154" s="338">
        <v>1108.1833333333334</v>
      </c>
      <c r="M154" s="340">
        <v>1089.75</v>
      </c>
      <c r="N154" s="340">
        <v>1066</v>
      </c>
      <c r="O154" s="340">
        <v>11115000</v>
      </c>
      <c r="P154" s="343">
        <v>-3.8314176245210726E-3</v>
      </c>
    </row>
    <row r="155" spans="1:16" ht="12.75" customHeight="1">
      <c r="A155" s="31">
        <v>145</v>
      </c>
      <c r="B155" s="346" t="s">
        <v>87</v>
      </c>
      <c r="C155" s="344" t="s">
        <v>197</v>
      </c>
      <c r="D155" s="373">
        <v>45197</v>
      </c>
      <c r="E155" s="342">
        <v>5809.2</v>
      </c>
      <c r="F155" s="339">
        <v>5809.4000000000005</v>
      </c>
      <c r="G155" s="338">
        <v>5761.8000000000011</v>
      </c>
      <c r="H155" s="338">
        <v>5714.4000000000005</v>
      </c>
      <c r="I155" s="338">
        <v>5666.8000000000011</v>
      </c>
      <c r="J155" s="338">
        <v>5856.8000000000011</v>
      </c>
      <c r="K155" s="338">
        <v>5904.4000000000015</v>
      </c>
      <c r="L155" s="338">
        <v>5951.8000000000011</v>
      </c>
      <c r="M155" s="340">
        <v>5857</v>
      </c>
      <c r="N155" s="340">
        <v>5762</v>
      </c>
      <c r="O155" s="340">
        <v>1074325</v>
      </c>
      <c r="P155" s="343">
        <v>2.3337222870478413E-2</v>
      </c>
    </row>
    <row r="156" spans="1:16" ht="12.75" customHeight="1">
      <c r="A156" s="31">
        <v>146</v>
      </c>
      <c r="B156" s="346" t="s">
        <v>84</v>
      </c>
      <c r="C156" s="339" t="s">
        <v>198</v>
      </c>
      <c r="D156" s="373">
        <v>45197</v>
      </c>
      <c r="E156" s="342">
        <v>240.25</v>
      </c>
      <c r="F156" s="339">
        <v>238.79999999999998</v>
      </c>
      <c r="G156" s="338">
        <v>236.04999999999995</v>
      </c>
      <c r="H156" s="338">
        <v>231.84999999999997</v>
      </c>
      <c r="I156" s="338">
        <v>229.09999999999994</v>
      </c>
      <c r="J156" s="338">
        <v>242.99999999999997</v>
      </c>
      <c r="K156" s="338">
        <v>245.75000000000003</v>
      </c>
      <c r="L156" s="338">
        <v>249.95</v>
      </c>
      <c r="M156" s="340">
        <v>241.55</v>
      </c>
      <c r="N156" s="340">
        <v>234.6</v>
      </c>
      <c r="O156" s="340">
        <v>22653000</v>
      </c>
      <c r="P156" s="343">
        <v>2.3448088912984548E-2</v>
      </c>
    </row>
    <row r="157" spans="1:16" ht="12.75" customHeight="1">
      <c r="A157" s="31">
        <v>147</v>
      </c>
      <c r="B157" s="346" t="s">
        <v>68</v>
      </c>
      <c r="C157" s="339" t="s">
        <v>199</v>
      </c>
      <c r="D157" s="373">
        <v>45197</v>
      </c>
      <c r="E157" s="342">
        <v>288.14999999999998</v>
      </c>
      <c r="F157" s="339">
        <v>288.93333333333334</v>
      </c>
      <c r="G157" s="338">
        <v>284.7166666666667</v>
      </c>
      <c r="H157" s="338">
        <v>281.28333333333336</v>
      </c>
      <c r="I157" s="338">
        <v>277.06666666666672</v>
      </c>
      <c r="J157" s="338">
        <v>292.36666666666667</v>
      </c>
      <c r="K157" s="338">
        <v>296.58333333333326</v>
      </c>
      <c r="L157" s="338">
        <v>300.01666666666665</v>
      </c>
      <c r="M157" s="340">
        <v>293.14999999999998</v>
      </c>
      <c r="N157" s="340">
        <v>285.5</v>
      </c>
      <c r="O157" s="340">
        <v>62985800</v>
      </c>
      <c r="P157" s="343">
        <v>1.8650355961094957E-2</v>
      </c>
    </row>
    <row r="158" spans="1:16" ht="12.75" customHeight="1">
      <c r="A158" s="31">
        <v>148</v>
      </c>
      <c r="B158" s="346" t="s">
        <v>59</v>
      </c>
      <c r="C158" s="339" t="s">
        <v>200</v>
      </c>
      <c r="D158" s="373">
        <v>45197</v>
      </c>
      <c r="E158" s="342">
        <v>2499.85</v>
      </c>
      <c r="F158" s="339">
        <v>2504.2666666666664</v>
      </c>
      <c r="G158" s="338">
        <v>2490.583333333333</v>
      </c>
      <c r="H158" s="338">
        <v>2481.3166666666666</v>
      </c>
      <c r="I158" s="338">
        <v>2467.6333333333332</v>
      </c>
      <c r="J158" s="338">
        <v>2513.5333333333328</v>
      </c>
      <c r="K158" s="338">
        <v>2527.2166666666662</v>
      </c>
      <c r="L158" s="338">
        <v>2536.4833333333327</v>
      </c>
      <c r="M158" s="340">
        <v>2517.9499999999998</v>
      </c>
      <c r="N158" s="340">
        <v>2495</v>
      </c>
      <c r="O158" s="340">
        <v>2565250</v>
      </c>
      <c r="P158" s="343">
        <v>-1.4691761090839256E-2</v>
      </c>
    </row>
    <row r="159" spans="1:16" ht="12.75" customHeight="1">
      <c r="A159" s="31">
        <v>149</v>
      </c>
      <c r="B159" s="346" t="s">
        <v>39</v>
      </c>
      <c r="C159" s="339" t="s">
        <v>201</v>
      </c>
      <c r="D159" s="373">
        <v>45197</v>
      </c>
      <c r="E159" s="342">
        <v>3511.9</v>
      </c>
      <c r="F159" s="339">
        <v>3540.35</v>
      </c>
      <c r="G159" s="338">
        <v>3476.7999999999997</v>
      </c>
      <c r="H159" s="338">
        <v>3441.7</v>
      </c>
      <c r="I159" s="338">
        <v>3378.1499999999996</v>
      </c>
      <c r="J159" s="338">
        <v>3575.45</v>
      </c>
      <c r="K159" s="338">
        <v>3639</v>
      </c>
      <c r="L159" s="338">
        <v>3674.1</v>
      </c>
      <c r="M159" s="340">
        <v>3603.9</v>
      </c>
      <c r="N159" s="340">
        <v>3505.25</v>
      </c>
      <c r="O159" s="340">
        <v>2791500</v>
      </c>
      <c r="P159" s="343">
        <v>1.8702673113766992E-2</v>
      </c>
    </row>
    <row r="160" spans="1:16" ht="12.75" customHeight="1">
      <c r="A160" s="31">
        <v>150</v>
      </c>
      <c r="B160" s="346" t="s">
        <v>63</v>
      </c>
      <c r="C160" s="339" t="s">
        <v>202</v>
      </c>
      <c r="D160" s="373">
        <v>45197</v>
      </c>
      <c r="E160" s="342">
        <v>76.45</v>
      </c>
      <c r="F160" s="339">
        <v>76.466666666666683</v>
      </c>
      <c r="G160" s="338">
        <v>75.28333333333336</v>
      </c>
      <c r="H160" s="338">
        <v>74.116666666666674</v>
      </c>
      <c r="I160" s="338">
        <v>72.933333333333351</v>
      </c>
      <c r="J160" s="338">
        <v>77.633333333333368</v>
      </c>
      <c r="K160" s="338">
        <v>78.816666666666677</v>
      </c>
      <c r="L160" s="338">
        <v>79.983333333333377</v>
      </c>
      <c r="M160" s="340">
        <v>77.650000000000006</v>
      </c>
      <c r="N160" s="340">
        <v>75.3</v>
      </c>
      <c r="O160" s="340">
        <v>269328000</v>
      </c>
      <c r="P160" s="343">
        <v>-7.8754378283712789E-2</v>
      </c>
    </row>
    <row r="161" spans="1:16" ht="12.75" customHeight="1">
      <c r="A161" s="31">
        <v>151</v>
      </c>
      <c r="B161" s="346" t="s">
        <v>45</v>
      </c>
      <c r="C161" s="336" t="s">
        <v>203</v>
      </c>
      <c r="D161" s="373">
        <v>45197</v>
      </c>
      <c r="E161" s="342">
        <v>5294.75</v>
      </c>
      <c r="F161" s="339">
        <v>5243.0666666666666</v>
      </c>
      <c r="G161" s="338">
        <v>5176.1333333333332</v>
      </c>
      <c r="H161" s="338">
        <v>5057.5166666666664</v>
      </c>
      <c r="I161" s="338">
        <v>4990.583333333333</v>
      </c>
      <c r="J161" s="338">
        <v>5361.6833333333334</v>
      </c>
      <c r="K161" s="338">
        <v>5428.6166666666659</v>
      </c>
      <c r="L161" s="338">
        <v>5547.2333333333336</v>
      </c>
      <c r="M161" s="340">
        <v>5310</v>
      </c>
      <c r="N161" s="340">
        <v>5124.45</v>
      </c>
      <c r="O161" s="340">
        <v>1872900</v>
      </c>
      <c r="P161" s="343">
        <v>3.7387836490528417E-2</v>
      </c>
    </row>
    <row r="162" spans="1:16" ht="12.75" customHeight="1">
      <c r="A162" s="31">
        <v>152</v>
      </c>
      <c r="B162" s="346" t="s">
        <v>190</v>
      </c>
      <c r="C162" s="339" t="s">
        <v>204</v>
      </c>
      <c r="D162" s="373">
        <v>45197</v>
      </c>
      <c r="E162" s="342">
        <v>204.8</v>
      </c>
      <c r="F162" s="339">
        <v>203.26666666666665</v>
      </c>
      <c r="G162" s="338">
        <v>200.0333333333333</v>
      </c>
      <c r="H162" s="338">
        <v>195.26666666666665</v>
      </c>
      <c r="I162" s="338">
        <v>192.0333333333333</v>
      </c>
      <c r="J162" s="338">
        <v>208.0333333333333</v>
      </c>
      <c r="K162" s="338">
        <v>211.26666666666665</v>
      </c>
      <c r="L162" s="338">
        <v>216.0333333333333</v>
      </c>
      <c r="M162" s="340">
        <v>206.5</v>
      </c>
      <c r="N162" s="340">
        <v>198.5</v>
      </c>
      <c r="O162" s="340">
        <v>72093600</v>
      </c>
      <c r="P162" s="343">
        <v>-4.4921387571749441E-4</v>
      </c>
    </row>
    <row r="163" spans="1:16" ht="12.75" customHeight="1">
      <c r="A163" s="31">
        <v>153</v>
      </c>
      <c r="B163" s="346" t="s">
        <v>205</v>
      </c>
      <c r="C163" s="339" t="s">
        <v>206</v>
      </c>
      <c r="D163" s="373">
        <v>45197</v>
      </c>
      <c r="E163" s="342">
        <v>1718.7</v>
      </c>
      <c r="F163" s="339">
        <v>1718.7833333333335</v>
      </c>
      <c r="G163" s="338">
        <v>1701.5666666666671</v>
      </c>
      <c r="H163" s="338">
        <v>1684.4333333333336</v>
      </c>
      <c r="I163" s="338">
        <v>1667.2166666666672</v>
      </c>
      <c r="J163" s="338">
        <v>1735.916666666667</v>
      </c>
      <c r="K163" s="338">
        <v>1753.1333333333337</v>
      </c>
      <c r="L163" s="338">
        <v>1770.2666666666669</v>
      </c>
      <c r="M163" s="340">
        <v>1736</v>
      </c>
      <c r="N163" s="340">
        <v>1701.65</v>
      </c>
      <c r="O163" s="340">
        <v>5264545</v>
      </c>
      <c r="P163" s="343">
        <v>2.3246803564509881E-3</v>
      </c>
    </row>
    <row r="164" spans="1:16" ht="12.75" customHeight="1">
      <c r="A164" s="31">
        <v>154</v>
      </c>
      <c r="B164" s="346" t="s">
        <v>49</v>
      </c>
      <c r="C164" s="339" t="s">
        <v>208</v>
      </c>
      <c r="D164" s="373">
        <v>45197</v>
      </c>
      <c r="E164" s="342">
        <v>875.85</v>
      </c>
      <c r="F164" s="339">
        <v>877.65</v>
      </c>
      <c r="G164" s="338">
        <v>866.5</v>
      </c>
      <c r="H164" s="338">
        <v>857.15</v>
      </c>
      <c r="I164" s="338">
        <v>846</v>
      </c>
      <c r="J164" s="338">
        <v>887</v>
      </c>
      <c r="K164" s="338">
        <v>898.14999999999986</v>
      </c>
      <c r="L164" s="338">
        <v>907.5</v>
      </c>
      <c r="M164" s="340">
        <v>888.8</v>
      </c>
      <c r="N164" s="340">
        <v>868.3</v>
      </c>
      <c r="O164" s="340">
        <v>3390650</v>
      </c>
      <c r="P164" s="343">
        <v>-4.887935145445875E-2</v>
      </c>
    </row>
    <row r="165" spans="1:16" ht="12.75" customHeight="1">
      <c r="A165" s="31">
        <v>155</v>
      </c>
      <c r="B165" s="346" t="s">
        <v>63</v>
      </c>
      <c r="C165" s="339" t="s">
        <v>209</v>
      </c>
      <c r="D165" s="373">
        <v>45197</v>
      </c>
      <c r="E165" s="342">
        <v>232.4</v>
      </c>
      <c r="F165" s="339">
        <v>232.16666666666666</v>
      </c>
      <c r="G165" s="338">
        <v>228.5333333333333</v>
      </c>
      <c r="H165" s="338">
        <v>224.66666666666666</v>
      </c>
      <c r="I165" s="338">
        <v>221.0333333333333</v>
      </c>
      <c r="J165" s="338">
        <v>236.0333333333333</v>
      </c>
      <c r="K165" s="338">
        <v>239.66666666666669</v>
      </c>
      <c r="L165" s="338">
        <v>243.5333333333333</v>
      </c>
      <c r="M165" s="340">
        <v>235.8</v>
      </c>
      <c r="N165" s="340">
        <v>228.3</v>
      </c>
      <c r="O165" s="340">
        <v>53940000</v>
      </c>
      <c r="P165" s="343">
        <v>1.2672486623486343E-2</v>
      </c>
    </row>
    <row r="166" spans="1:16" ht="12.75" customHeight="1">
      <c r="A166" s="31">
        <v>156</v>
      </c>
      <c r="B166" s="346" t="s">
        <v>190</v>
      </c>
      <c r="C166" s="339" t="s">
        <v>210</v>
      </c>
      <c r="D166" s="373">
        <v>45197</v>
      </c>
      <c r="E166" s="342">
        <v>255.35</v>
      </c>
      <c r="F166" s="339">
        <v>253.51666666666665</v>
      </c>
      <c r="G166" s="338">
        <v>250.38333333333333</v>
      </c>
      <c r="H166" s="338">
        <v>245.41666666666669</v>
      </c>
      <c r="I166" s="338">
        <v>242.28333333333336</v>
      </c>
      <c r="J166" s="338">
        <v>258.48333333333329</v>
      </c>
      <c r="K166" s="338">
        <v>261.61666666666662</v>
      </c>
      <c r="L166" s="338">
        <v>266.58333333333326</v>
      </c>
      <c r="M166" s="340">
        <v>256.64999999999998</v>
      </c>
      <c r="N166" s="340">
        <v>248.55</v>
      </c>
      <c r="O166" s="340">
        <v>59312000</v>
      </c>
      <c r="P166" s="343">
        <v>-3.2114882506527415E-2</v>
      </c>
    </row>
    <row r="167" spans="1:16" ht="12.75" customHeight="1">
      <c r="A167" s="31">
        <v>157</v>
      </c>
      <c r="B167" s="346" t="s">
        <v>84</v>
      </c>
      <c r="C167" s="339" t="s">
        <v>211</v>
      </c>
      <c r="D167" s="373">
        <v>45197</v>
      </c>
      <c r="E167" s="342">
        <v>2391.25</v>
      </c>
      <c r="F167" s="339">
        <v>2399.7000000000003</v>
      </c>
      <c r="G167" s="338">
        <v>2366.5500000000006</v>
      </c>
      <c r="H167" s="338">
        <v>2341.8500000000004</v>
      </c>
      <c r="I167" s="338">
        <v>2308.7000000000007</v>
      </c>
      <c r="J167" s="338">
        <v>2424.4000000000005</v>
      </c>
      <c r="K167" s="338">
        <v>2457.5500000000002</v>
      </c>
      <c r="L167" s="338">
        <v>2482.2500000000005</v>
      </c>
      <c r="M167" s="340">
        <v>2432.85</v>
      </c>
      <c r="N167" s="340">
        <v>2375</v>
      </c>
      <c r="O167" s="340">
        <v>50369500</v>
      </c>
      <c r="P167" s="343">
        <v>0.1117499696511538</v>
      </c>
    </row>
    <row r="168" spans="1:16" ht="12.75" customHeight="1">
      <c r="A168" s="31">
        <v>158</v>
      </c>
      <c r="B168" s="346" t="s">
        <v>132</v>
      </c>
      <c r="C168" s="339" t="s">
        <v>212</v>
      </c>
      <c r="D168" s="373">
        <v>45197</v>
      </c>
      <c r="E168" s="342">
        <v>95.65</v>
      </c>
      <c r="F168" s="339">
        <v>96.066666666666677</v>
      </c>
      <c r="G168" s="338">
        <v>94.483333333333348</v>
      </c>
      <c r="H168" s="338">
        <v>93.316666666666677</v>
      </c>
      <c r="I168" s="338">
        <v>91.733333333333348</v>
      </c>
      <c r="J168" s="338">
        <v>97.233333333333348</v>
      </c>
      <c r="K168" s="338">
        <v>98.816666666666691</v>
      </c>
      <c r="L168" s="338">
        <v>99.983333333333348</v>
      </c>
      <c r="M168" s="340">
        <v>97.65</v>
      </c>
      <c r="N168" s="340">
        <v>94.9</v>
      </c>
      <c r="O168" s="340">
        <v>144664000</v>
      </c>
      <c r="P168" s="343">
        <v>1.2712813620071685E-2</v>
      </c>
    </row>
    <row r="169" spans="1:16" ht="12.75" customHeight="1">
      <c r="A169" s="31">
        <v>159</v>
      </c>
      <c r="B169" s="346" t="s">
        <v>63</v>
      </c>
      <c r="C169" s="344" t="s">
        <v>213</v>
      </c>
      <c r="D169" s="373">
        <v>45197</v>
      </c>
      <c r="E169" s="342">
        <v>811.55</v>
      </c>
      <c r="F169" s="339">
        <v>813.7833333333333</v>
      </c>
      <c r="G169" s="338">
        <v>802.76666666666665</v>
      </c>
      <c r="H169" s="338">
        <v>793.98333333333335</v>
      </c>
      <c r="I169" s="338">
        <v>782.9666666666667</v>
      </c>
      <c r="J169" s="338">
        <v>822.56666666666661</v>
      </c>
      <c r="K169" s="338">
        <v>833.58333333333326</v>
      </c>
      <c r="L169" s="338">
        <v>842.36666666666656</v>
      </c>
      <c r="M169" s="340">
        <v>824.8</v>
      </c>
      <c r="N169" s="340">
        <v>805</v>
      </c>
      <c r="O169" s="340">
        <v>11053600</v>
      </c>
      <c r="P169" s="343">
        <v>3.150429264650989E-2</v>
      </c>
    </row>
    <row r="170" spans="1:16" ht="12.75" customHeight="1">
      <c r="A170" s="31">
        <v>160</v>
      </c>
      <c r="B170" s="346" t="s">
        <v>68</v>
      </c>
      <c r="C170" s="339" t="s">
        <v>214</v>
      </c>
      <c r="D170" s="373">
        <v>45197</v>
      </c>
      <c r="E170" s="342">
        <v>1349.75</v>
      </c>
      <c r="F170" s="339">
        <v>1358.2833333333333</v>
      </c>
      <c r="G170" s="338">
        <v>1338.5666666666666</v>
      </c>
      <c r="H170" s="338">
        <v>1327.3833333333332</v>
      </c>
      <c r="I170" s="338">
        <v>1307.6666666666665</v>
      </c>
      <c r="J170" s="338">
        <v>1369.4666666666667</v>
      </c>
      <c r="K170" s="338">
        <v>1389.1833333333334</v>
      </c>
      <c r="L170" s="338">
        <v>1400.3666666666668</v>
      </c>
      <c r="M170" s="340">
        <v>1378</v>
      </c>
      <c r="N170" s="340">
        <v>1347.1</v>
      </c>
      <c r="O170" s="340">
        <v>8530500</v>
      </c>
      <c r="P170" s="343">
        <v>-1.8552075243765641E-2</v>
      </c>
    </row>
    <row r="171" spans="1:16" ht="12.75" customHeight="1">
      <c r="A171" s="31">
        <v>161</v>
      </c>
      <c r="B171" s="346" t="s">
        <v>63</v>
      </c>
      <c r="C171" s="339" t="s">
        <v>215</v>
      </c>
      <c r="D171" s="373">
        <v>45197</v>
      </c>
      <c r="E171" s="342">
        <v>603.4</v>
      </c>
      <c r="F171" s="339">
        <v>604.0333333333333</v>
      </c>
      <c r="G171" s="338">
        <v>599.26666666666665</v>
      </c>
      <c r="H171" s="338">
        <v>595.13333333333333</v>
      </c>
      <c r="I171" s="338">
        <v>590.36666666666667</v>
      </c>
      <c r="J171" s="338">
        <v>608.16666666666663</v>
      </c>
      <c r="K171" s="338">
        <v>612.93333333333328</v>
      </c>
      <c r="L171" s="338">
        <v>617.06666666666661</v>
      </c>
      <c r="M171" s="340">
        <v>608.79999999999995</v>
      </c>
      <c r="N171" s="340">
        <v>599.9</v>
      </c>
      <c r="O171" s="340">
        <v>80526000</v>
      </c>
      <c r="P171" s="343">
        <v>-2.6381302716159479E-3</v>
      </c>
    </row>
    <row r="172" spans="1:16" ht="12.75" customHeight="1">
      <c r="A172" s="31">
        <v>162</v>
      </c>
      <c r="B172" s="346" t="s">
        <v>49</v>
      </c>
      <c r="C172" s="339" t="s">
        <v>216</v>
      </c>
      <c r="D172" s="373">
        <v>45197</v>
      </c>
      <c r="E172" s="342">
        <v>26219.8</v>
      </c>
      <c r="F172" s="339">
        <v>26296.633333333331</v>
      </c>
      <c r="G172" s="338">
        <v>26059.966666666664</v>
      </c>
      <c r="H172" s="338">
        <v>25900.133333333331</v>
      </c>
      <c r="I172" s="338">
        <v>25663.466666666664</v>
      </c>
      <c r="J172" s="338">
        <v>26456.466666666664</v>
      </c>
      <c r="K172" s="338">
        <v>26693.133333333335</v>
      </c>
      <c r="L172" s="338">
        <v>26852.966666666664</v>
      </c>
      <c r="M172" s="340">
        <v>26533.3</v>
      </c>
      <c r="N172" s="340">
        <v>26136.799999999999</v>
      </c>
      <c r="O172" s="340">
        <v>173375</v>
      </c>
      <c r="P172" s="343">
        <v>-9.9928622412562458E-3</v>
      </c>
    </row>
    <row r="173" spans="1:16" ht="12.75" customHeight="1">
      <c r="A173" s="31">
        <v>163</v>
      </c>
      <c r="B173" s="346" t="s">
        <v>41</v>
      </c>
      <c r="C173" s="339" t="s">
        <v>217</v>
      </c>
      <c r="D173" s="373">
        <v>45197</v>
      </c>
      <c r="E173" s="342">
        <v>3789.45</v>
      </c>
      <c r="F173" s="339">
        <v>3792.4333333333329</v>
      </c>
      <c r="G173" s="338">
        <v>3762.8166666666657</v>
      </c>
      <c r="H173" s="338">
        <v>3736.1833333333329</v>
      </c>
      <c r="I173" s="338">
        <v>3706.5666666666657</v>
      </c>
      <c r="J173" s="338">
        <v>3819.0666666666657</v>
      </c>
      <c r="K173" s="338">
        <v>3848.6833333333334</v>
      </c>
      <c r="L173" s="338">
        <v>3875.3166666666657</v>
      </c>
      <c r="M173" s="340">
        <v>3822.05</v>
      </c>
      <c r="N173" s="340">
        <v>3765.8</v>
      </c>
      <c r="O173" s="340">
        <v>1785025</v>
      </c>
      <c r="P173" s="343">
        <v>-3.5308566165182685E-3</v>
      </c>
    </row>
    <row r="174" spans="1:16" ht="12.75" customHeight="1">
      <c r="A174" s="31">
        <v>164</v>
      </c>
      <c r="B174" s="346" t="s">
        <v>47</v>
      </c>
      <c r="C174" s="339" t="s">
        <v>218</v>
      </c>
      <c r="D174" s="373">
        <v>45197</v>
      </c>
      <c r="E174" s="342">
        <v>2324</v>
      </c>
      <c r="F174" s="339">
        <v>2338.7166666666667</v>
      </c>
      <c r="G174" s="338">
        <v>2303.6833333333334</v>
      </c>
      <c r="H174" s="338">
        <v>2283.3666666666668</v>
      </c>
      <c r="I174" s="338">
        <v>2248.3333333333335</v>
      </c>
      <c r="J174" s="338">
        <v>2359.0333333333333</v>
      </c>
      <c r="K174" s="338">
        <v>2394.0666666666671</v>
      </c>
      <c r="L174" s="338">
        <v>2414.3833333333332</v>
      </c>
      <c r="M174" s="340">
        <v>2373.75</v>
      </c>
      <c r="N174" s="340">
        <v>2318.4</v>
      </c>
      <c r="O174" s="340">
        <v>3788250</v>
      </c>
      <c r="P174" s="343">
        <v>3.9835306227483276E-2</v>
      </c>
    </row>
    <row r="175" spans="1:16" ht="12.75" customHeight="1">
      <c r="A175" s="31">
        <v>165</v>
      </c>
      <c r="B175" s="346" t="s">
        <v>68</v>
      </c>
      <c r="C175" s="339" t="s">
        <v>219</v>
      </c>
      <c r="D175" s="373">
        <v>45197</v>
      </c>
      <c r="E175" s="342">
        <v>1925.95</v>
      </c>
      <c r="F175" s="339">
        <v>1923.5666666666666</v>
      </c>
      <c r="G175" s="338">
        <v>1899.3333333333333</v>
      </c>
      <c r="H175" s="338">
        <v>1872.7166666666667</v>
      </c>
      <c r="I175" s="338">
        <v>1848.4833333333333</v>
      </c>
      <c r="J175" s="338">
        <v>1950.1833333333332</v>
      </c>
      <c r="K175" s="338">
        <v>1974.4166666666667</v>
      </c>
      <c r="L175" s="338">
        <v>2001.0333333333331</v>
      </c>
      <c r="M175" s="340">
        <v>1947.8</v>
      </c>
      <c r="N175" s="340">
        <v>1896.95</v>
      </c>
      <c r="O175" s="340">
        <v>7597200</v>
      </c>
      <c r="P175" s="343">
        <v>2.1293757057589933E-2</v>
      </c>
    </row>
    <row r="176" spans="1:16" ht="12.75" customHeight="1">
      <c r="A176" s="31">
        <v>166</v>
      </c>
      <c r="B176" s="346" t="s">
        <v>43</v>
      </c>
      <c r="C176" s="339" t="s">
        <v>220</v>
      </c>
      <c r="D176" s="373">
        <v>45197</v>
      </c>
      <c r="E176" s="342">
        <v>1154.2</v>
      </c>
      <c r="F176" s="339">
        <v>1149.9833333333333</v>
      </c>
      <c r="G176" s="338">
        <v>1143.0666666666666</v>
      </c>
      <c r="H176" s="338">
        <v>1131.9333333333332</v>
      </c>
      <c r="I176" s="338">
        <v>1125.0166666666664</v>
      </c>
      <c r="J176" s="338">
        <v>1161.1166666666668</v>
      </c>
      <c r="K176" s="338">
        <v>1168.0333333333333</v>
      </c>
      <c r="L176" s="338">
        <v>1179.166666666667</v>
      </c>
      <c r="M176" s="340">
        <v>1156.9000000000001</v>
      </c>
      <c r="N176" s="340">
        <v>1138.8499999999999</v>
      </c>
      <c r="O176" s="340">
        <v>24332700</v>
      </c>
      <c r="P176" s="343">
        <v>-3.786431952171386E-2</v>
      </c>
    </row>
    <row r="177" spans="1:16" ht="12.75" customHeight="1">
      <c r="A177" s="31">
        <v>167</v>
      </c>
      <c r="B177" s="346" t="s">
        <v>205</v>
      </c>
      <c r="C177" s="339" t="s">
        <v>221</v>
      </c>
      <c r="D177" s="373">
        <v>45197</v>
      </c>
      <c r="E177" s="342">
        <v>595.75</v>
      </c>
      <c r="F177" s="339">
        <v>594.93333333333328</v>
      </c>
      <c r="G177" s="338">
        <v>590.01666666666654</v>
      </c>
      <c r="H177" s="338">
        <v>584.2833333333333</v>
      </c>
      <c r="I177" s="338">
        <v>579.36666666666656</v>
      </c>
      <c r="J177" s="338">
        <v>600.66666666666652</v>
      </c>
      <c r="K177" s="338">
        <v>605.58333333333326</v>
      </c>
      <c r="L177" s="338">
        <v>611.31666666666649</v>
      </c>
      <c r="M177" s="340">
        <v>599.85</v>
      </c>
      <c r="N177" s="340">
        <v>589.20000000000005</v>
      </c>
      <c r="O177" s="340">
        <v>8464500</v>
      </c>
      <c r="P177" s="343">
        <v>1.1471589890661408E-2</v>
      </c>
    </row>
    <row r="178" spans="1:16" ht="12.75" customHeight="1">
      <c r="A178" s="31">
        <v>168</v>
      </c>
      <c r="B178" s="346" t="s">
        <v>43</v>
      </c>
      <c r="C178" s="336" t="s">
        <v>222</v>
      </c>
      <c r="D178" s="373">
        <v>45197</v>
      </c>
      <c r="E178" s="342">
        <v>800.4</v>
      </c>
      <c r="F178" s="339">
        <v>802.88333333333333</v>
      </c>
      <c r="G178" s="338">
        <v>793.36666666666667</v>
      </c>
      <c r="H178" s="338">
        <v>786.33333333333337</v>
      </c>
      <c r="I178" s="338">
        <v>776.81666666666672</v>
      </c>
      <c r="J178" s="338">
        <v>809.91666666666663</v>
      </c>
      <c r="K178" s="338">
        <v>819.43333333333328</v>
      </c>
      <c r="L178" s="338">
        <v>826.46666666666658</v>
      </c>
      <c r="M178" s="340">
        <v>812.4</v>
      </c>
      <c r="N178" s="340">
        <v>795.85</v>
      </c>
      <c r="O178" s="340">
        <v>4185000</v>
      </c>
      <c r="P178" s="343">
        <v>-1.4316392269148174E-3</v>
      </c>
    </row>
    <row r="179" spans="1:16" ht="12.75" customHeight="1">
      <c r="A179" s="31">
        <v>169</v>
      </c>
      <c r="B179" s="346" t="s">
        <v>39</v>
      </c>
      <c r="C179" s="339" t="s">
        <v>223</v>
      </c>
      <c r="D179" s="373">
        <v>45197</v>
      </c>
      <c r="E179" s="342">
        <v>1051.0999999999999</v>
      </c>
      <c r="F179" s="339">
        <v>1049.8500000000001</v>
      </c>
      <c r="G179" s="338">
        <v>1040.7000000000003</v>
      </c>
      <c r="H179" s="338">
        <v>1030.3000000000002</v>
      </c>
      <c r="I179" s="338">
        <v>1021.1500000000003</v>
      </c>
      <c r="J179" s="338">
        <v>1060.2500000000002</v>
      </c>
      <c r="K179" s="338">
        <v>1069.4000000000003</v>
      </c>
      <c r="L179" s="338">
        <v>1079.8000000000002</v>
      </c>
      <c r="M179" s="340">
        <v>1059</v>
      </c>
      <c r="N179" s="340">
        <v>1039.45</v>
      </c>
      <c r="O179" s="340">
        <v>8983150</v>
      </c>
      <c r="P179" s="343">
        <v>1.9630697503220662E-3</v>
      </c>
    </row>
    <row r="180" spans="1:16" ht="12.75" customHeight="1">
      <c r="A180" s="31">
        <v>170</v>
      </c>
      <c r="B180" s="346" t="s">
        <v>79</v>
      </c>
      <c r="C180" s="345" t="s">
        <v>224</v>
      </c>
      <c r="D180" s="373">
        <v>45197</v>
      </c>
      <c r="E180" s="342">
        <v>1893.1</v>
      </c>
      <c r="F180" s="339">
        <v>1896.0666666666666</v>
      </c>
      <c r="G180" s="338">
        <v>1879.2833333333333</v>
      </c>
      <c r="H180" s="338">
        <v>1865.4666666666667</v>
      </c>
      <c r="I180" s="338">
        <v>1848.6833333333334</v>
      </c>
      <c r="J180" s="338">
        <v>1909.8833333333332</v>
      </c>
      <c r="K180" s="338">
        <v>1926.6666666666665</v>
      </c>
      <c r="L180" s="338">
        <v>1940.4833333333331</v>
      </c>
      <c r="M180" s="340">
        <v>1912.85</v>
      </c>
      <c r="N180" s="340">
        <v>1882.25</v>
      </c>
      <c r="O180" s="340">
        <v>6087000</v>
      </c>
      <c r="P180" s="343">
        <v>-8.6319218241042352E-3</v>
      </c>
    </row>
    <row r="181" spans="1:16" ht="12.75" customHeight="1">
      <c r="A181" s="31">
        <v>171</v>
      </c>
      <c r="B181" s="346" t="s">
        <v>59</v>
      </c>
      <c r="C181" s="339" t="s">
        <v>225</v>
      </c>
      <c r="D181" s="373">
        <v>45197</v>
      </c>
      <c r="E181" s="342">
        <v>870.5</v>
      </c>
      <c r="F181" s="339">
        <v>873</v>
      </c>
      <c r="G181" s="338">
        <v>864.2</v>
      </c>
      <c r="H181" s="338">
        <v>857.90000000000009</v>
      </c>
      <c r="I181" s="338">
        <v>849.10000000000014</v>
      </c>
      <c r="J181" s="338">
        <v>879.3</v>
      </c>
      <c r="K181" s="338">
        <v>888.09999999999991</v>
      </c>
      <c r="L181" s="338">
        <v>894.39999999999986</v>
      </c>
      <c r="M181" s="340">
        <v>881.8</v>
      </c>
      <c r="N181" s="340">
        <v>866.7</v>
      </c>
      <c r="O181" s="340">
        <v>10755900</v>
      </c>
      <c r="P181" s="343">
        <v>6.6543126684636116E-3</v>
      </c>
    </row>
    <row r="182" spans="1:16" ht="12.75" customHeight="1">
      <c r="A182" s="31">
        <v>172</v>
      </c>
      <c r="B182" s="346" t="s">
        <v>56</v>
      </c>
      <c r="C182" s="339" t="s">
        <v>226</v>
      </c>
      <c r="D182" s="373">
        <v>45197</v>
      </c>
      <c r="E182" s="342">
        <v>640.9</v>
      </c>
      <c r="F182" s="339">
        <v>642.65</v>
      </c>
      <c r="G182" s="338">
        <v>636.4</v>
      </c>
      <c r="H182" s="338">
        <v>631.9</v>
      </c>
      <c r="I182" s="338">
        <v>625.65</v>
      </c>
      <c r="J182" s="338">
        <v>647.15</v>
      </c>
      <c r="K182" s="338">
        <v>653.4</v>
      </c>
      <c r="L182" s="338">
        <v>657.9</v>
      </c>
      <c r="M182" s="340">
        <v>648.9</v>
      </c>
      <c r="N182" s="340">
        <v>638.15</v>
      </c>
      <c r="O182" s="340">
        <v>68683575</v>
      </c>
      <c r="P182" s="343">
        <v>-6.841930668435893E-4</v>
      </c>
    </row>
    <row r="183" spans="1:16" ht="12.75" customHeight="1">
      <c r="A183" s="31">
        <v>173</v>
      </c>
      <c r="B183" s="346" t="s">
        <v>190</v>
      </c>
      <c r="C183" s="339" t="s">
        <v>227</v>
      </c>
      <c r="D183" s="373">
        <v>45197</v>
      </c>
      <c r="E183" s="342">
        <v>262.25</v>
      </c>
      <c r="F183" s="339">
        <v>263.58333333333331</v>
      </c>
      <c r="G183" s="338">
        <v>259.96666666666664</v>
      </c>
      <c r="H183" s="338">
        <v>257.68333333333334</v>
      </c>
      <c r="I183" s="338">
        <v>254.06666666666666</v>
      </c>
      <c r="J183" s="338">
        <v>265.86666666666662</v>
      </c>
      <c r="K183" s="338">
        <v>269.48333333333329</v>
      </c>
      <c r="L183" s="338">
        <v>271.76666666666659</v>
      </c>
      <c r="M183" s="340">
        <v>267.2</v>
      </c>
      <c r="N183" s="340">
        <v>261.3</v>
      </c>
      <c r="O183" s="340">
        <v>90480375</v>
      </c>
      <c r="P183" s="343">
        <v>-3.1396777223787843E-2</v>
      </c>
    </row>
    <row r="184" spans="1:16" ht="12.75" customHeight="1">
      <c r="A184" s="31">
        <v>174</v>
      </c>
      <c r="B184" s="346" t="s">
        <v>132</v>
      </c>
      <c r="C184" s="339" t="s">
        <v>228</v>
      </c>
      <c r="D184" s="373">
        <v>45197</v>
      </c>
      <c r="E184" s="342">
        <v>128.69999999999999</v>
      </c>
      <c r="F184" s="339">
        <v>129.68333333333331</v>
      </c>
      <c r="G184" s="338">
        <v>127.36666666666662</v>
      </c>
      <c r="H184" s="338">
        <v>126.0333333333333</v>
      </c>
      <c r="I184" s="338">
        <v>123.71666666666661</v>
      </c>
      <c r="J184" s="338">
        <v>131.01666666666662</v>
      </c>
      <c r="K184" s="338">
        <v>133.33333333333329</v>
      </c>
      <c r="L184" s="338">
        <v>134.66666666666663</v>
      </c>
      <c r="M184" s="340">
        <v>132</v>
      </c>
      <c r="N184" s="340">
        <v>128.35</v>
      </c>
      <c r="O184" s="340">
        <v>233068000</v>
      </c>
      <c r="P184" s="343">
        <v>-6.7778339969641638E-2</v>
      </c>
    </row>
    <row r="185" spans="1:16" ht="12.75" customHeight="1">
      <c r="A185" s="31">
        <v>175</v>
      </c>
      <c r="B185" s="346" t="s">
        <v>87</v>
      </c>
      <c r="C185" s="339" t="s">
        <v>229</v>
      </c>
      <c r="D185" s="373">
        <v>45197</v>
      </c>
      <c r="E185" s="342">
        <v>3613.6</v>
      </c>
      <c r="F185" s="339">
        <v>3604.1666666666665</v>
      </c>
      <c r="G185" s="338">
        <v>3579.4333333333329</v>
      </c>
      <c r="H185" s="338">
        <v>3545.2666666666664</v>
      </c>
      <c r="I185" s="338">
        <v>3520.5333333333328</v>
      </c>
      <c r="J185" s="338">
        <v>3638.333333333333</v>
      </c>
      <c r="K185" s="338">
        <v>3663.0666666666666</v>
      </c>
      <c r="L185" s="338">
        <v>3697.2333333333331</v>
      </c>
      <c r="M185" s="340">
        <v>3628.9</v>
      </c>
      <c r="N185" s="340">
        <v>3570</v>
      </c>
      <c r="O185" s="340">
        <v>10117100</v>
      </c>
      <c r="P185" s="343">
        <v>-2.6209405740466245E-2</v>
      </c>
    </row>
    <row r="186" spans="1:16" ht="12.75" customHeight="1">
      <c r="A186" s="31">
        <v>176</v>
      </c>
      <c r="B186" s="346" t="s">
        <v>87</v>
      </c>
      <c r="C186" s="339" t="s">
        <v>230</v>
      </c>
      <c r="D186" s="373">
        <v>45197</v>
      </c>
      <c r="E186" s="342">
        <v>1278.9000000000001</v>
      </c>
      <c r="F186" s="339">
        <v>1281.5333333333335</v>
      </c>
      <c r="G186" s="338">
        <v>1270.366666666667</v>
      </c>
      <c r="H186" s="338">
        <v>1261.8333333333335</v>
      </c>
      <c r="I186" s="338">
        <v>1250.666666666667</v>
      </c>
      <c r="J186" s="338">
        <v>1290.0666666666671</v>
      </c>
      <c r="K186" s="338">
        <v>1301.2333333333336</v>
      </c>
      <c r="L186" s="338">
        <v>1309.7666666666671</v>
      </c>
      <c r="M186" s="340">
        <v>1292.7</v>
      </c>
      <c r="N186" s="340">
        <v>1273</v>
      </c>
      <c r="O186" s="340">
        <v>12054600</v>
      </c>
      <c r="P186" s="343">
        <v>-3.8017716064160878E-2</v>
      </c>
    </row>
    <row r="187" spans="1:16" ht="12.75" customHeight="1">
      <c r="A187" s="31">
        <v>177</v>
      </c>
      <c r="B187" s="346" t="s">
        <v>59</v>
      </c>
      <c r="C187" s="339" t="s">
        <v>231</v>
      </c>
      <c r="D187" s="373">
        <v>45197</v>
      </c>
      <c r="E187" s="342">
        <v>3302.15</v>
      </c>
      <c r="F187" s="339">
        <v>3315.1</v>
      </c>
      <c r="G187" s="338">
        <v>3279.25</v>
      </c>
      <c r="H187" s="338">
        <v>3256.35</v>
      </c>
      <c r="I187" s="338">
        <v>3220.5</v>
      </c>
      <c r="J187" s="338">
        <v>3338</v>
      </c>
      <c r="K187" s="338">
        <v>3373.8499999999995</v>
      </c>
      <c r="L187" s="338">
        <v>3396.75</v>
      </c>
      <c r="M187" s="340">
        <v>3350.95</v>
      </c>
      <c r="N187" s="340">
        <v>3292.2</v>
      </c>
      <c r="O187" s="340">
        <v>5632500</v>
      </c>
      <c r="P187" s="343">
        <v>1.0495156081808395E-2</v>
      </c>
    </row>
    <row r="188" spans="1:16" ht="12.75" customHeight="1">
      <c r="A188" s="31">
        <v>178</v>
      </c>
      <c r="B188" s="346" t="s">
        <v>43</v>
      </c>
      <c r="C188" s="339" t="s">
        <v>232</v>
      </c>
      <c r="D188" s="373">
        <v>45197</v>
      </c>
      <c r="E188" s="342">
        <v>1888.15</v>
      </c>
      <c r="F188" s="339">
        <v>1885.6333333333332</v>
      </c>
      <c r="G188" s="338">
        <v>1876.2666666666664</v>
      </c>
      <c r="H188" s="338">
        <v>1864.3833333333332</v>
      </c>
      <c r="I188" s="338">
        <v>1855.0166666666664</v>
      </c>
      <c r="J188" s="338">
        <v>1897.5166666666664</v>
      </c>
      <c r="K188" s="338">
        <v>1906.8833333333332</v>
      </c>
      <c r="L188" s="338">
        <v>1918.7666666666664</v>
      </c>
      <c r="M188" s="340">
        <v>1895</v>
      </c>
      <c r="N188" s="340">
        <v>1873.75</v>
      </c>
      <c r="O188" s="340">
        <v>2394000</v>
      </c>
      <c r="P188" s="343">
        <v>-1.1968633924886504E-2</v>
      </c>
    </row>
    <row r="189" spans="1:16" ht="12.75" customHeight="1">
      <c r="A189" s="31">
        <v>179</v>
      </c>
      <c r="B189" s="346" t="s">
        <v>45</v>
      </c>
      <c r="C189" s="339" t="s">
        <v>233</v>
      </c>
      <c r="D189" s="373">
        <v>45197</v>
      </c>
      <c r="E189" s="342">
        <v>2068.85</v>
      </c>
      <c r="F189" s="339">
        <v>2063.5666666666666</v>
      </c>
      <c r="G189" s="338">
        <v>2032.7833333333333</v>
      </c>
      <c r="H189" s="338">
        <v>1996.7166666666667</v>
      </c>
      <c r="I189" s="338">
        <v>1965.9333333333334</v>
      </c>
      <c r="J189" s="338">
        <v>2099.6333333333332</v>
      </c>
      <c r="K189" s="338">
        <v>2130.4166666666661</v>
      </c>
      <c r="L189" s="338">
        <v>2166.4833333333331</v>
      </c>
      <c r="M189" s="340">
        <v>2094.35</v>
      </c>
      <c r="N189" s="340">
        <v>2027.5</v>
      </c>
      <c r="O189" s="340">
        <v>3524000</v>
      </c>
      <c r="P189" s="343">
        <v>1.0226110669242132E-3</v>
      </c>
    </row>
    <row r="190" spans="1:16" ht="12.75" customHeight="1">
      <c r="A190" s="31">
        <v>180</v>
      </c>
      <c r="B190" s="346" t="s">
        <v>56</v>
      </c>
      <c r="C190" s="339" t="s">
        <v>234</v>
      </c>
      <c r="D190" s="373">
        <v>45197</v>
      </c>
      <c r="E190" s="342">
        <v>1517.3</v>
      </c>
      <c r="F190" s="339">
        <v>1521.3499999999997</v>
      </c>
      <c r="G190" s="338">
        <v>1508.8499999999995</v>
      </c>
      <c r="H190" s="338">
        <v>1500.3999999999999</v>
      </c>
      <c r="I190" s="338">
        <v>1487.8999999999996</v>
      </c>
      <c r="J190" s="338">
        <v>1529.7999999999993</v>
      </c>
      <c r="K190" s="338">
        <v>1542.2999999999997</v>
      </c>
      <c r="L190" s="338">
        <v>1550.7499999999991</v>
      </c>
      <c r="M190" s="340">
        <v>1533.85</v>
      </c>
      <c r="N190" s="340">
        <v>1512.9</v>
      </c>
      <c r="O190" s="340">
        <v>7385700</v>
      </c>
      <c r="P190" s="343">
        <v>1.0148396361895644E-2</v>
      </c>
    </row>
    <row r="191" spans="1:16" ht="12.75" customHeight="1">
      <c r="A191" s="31">
        <v>181</v>
      </c>
      <c r="B191" s="346" t="s">
        <v>59</v>
      </c>
      <c r="C191" s="339" t="s">
        <v>235</v>
      </c>
      <c r="D191" s="373">
        <v>45197</v>
      </c>
      <c r="E191" s="342">
        <v>1606.85</v>
      </c>
      <c r="F191" s="339">
        <v>1605.1333333333332</v>
      </c>
      <c r="G191" s="338">
        <v>1596.7666666666664</v>
      </c>
      <c r="H191" s="338">
        <v>1586.6833333333332</v>
      </c>
      <c r="I191" s="338">
        <v>1578.3166666666664</v>
      </c>
      <c r="J191" s="338">
        <v>1615.2166666666665</v>
      </c>
      <c r="K191" s="338">
        <v>1623.5833333333333</v>
      </c>
      <c r="L191" s="338">
        <v>1633.6666666666665</v>
      </c>
      <c r="M191" s="340">
        <v>1613.5</v>
      </c>
      <c r="N191" s="340">
        <v>1595.05</v>
      </c>
      <c r="O191" s="340">
        <v>2290800</v>
      </c>
      <c r="P191" s="343">
        <v>3.2263878875270366E-2</v>
      </c>
    </row>
    <row r="192" spans="1:16" ht="12.75" customHeight="1">
      <c r="A192" s="31">
        <v>182</v>
      </c>
      <c r="B192" s="346" t="s">
        <v>49</v>
      </c>
      <c r="C192" s="339" t="s">
        <v>236</v>
      </c>
      <c r="D192" s="373">
        <v>45197</v>
      </c>
      <c r="E192" s="342">
        <v>8488.5499999999993</v>
      </c>
      <c r="F192" s="339">
        <v>8537.4499999999989</v>
      </c>
      <c r="G192" s="338">
        <v>8429.8999999999978</v>
      </c>
      <c r="H192" s="338">
        <v>8371.2499999999982</v>
      </c>
      <c r="I192" s="338">
        <v>8263.6999999999971</v>
      </c>
      <c r="J192" s="338">
        <v>8596.0999999999985</v>
      </c>
      <c r="K192" s="338">
        <v>8703.6499999999978</v>
      </c>
      <c r="L192" s="338">
        <v>8762.2999999999993</v>
      </c>
      <c r="M192" s="340">
        <v>8645</v>
      </c>
      <c r="N192" s="340">
        <v>8478.7999999999993</v>
      </c>
      <c r="O192" s="340">
        <v>1388400</v>
      </c>
      <c r="P192" s="343">
        <v>-4.4656987545585905E-2</v>
      </c>
    </row>
    <row r="193" spans="1:16" ht="12.75" customHeight="1">
      <c r="A193" s="31">
        <v>183</v>
      </c>
      <c r="B193" s="346" t="s">
        <v>39</v>
      </c>
      <c r="C193" s="339" t="s">
        <v>237</v>
      </c>
      <c r="D193" s="373">
        <v>45197</v>
      </c>
      <c r="E193" s="342">
        <v>623.65</v>
      </c>
      <c r="F193" s="339">
        <v>624.95000000000005</v>
      </c>
      <c r="G193" s="338">
        <v>620.40000000000009</v>
      </c>
      <c r="H193" s="338">
        <v>617.15000000000009</v>
      </c>
      <c r="I193" s="338">
        <v>612.60000000000014</v>
      </c>
      <c r="J193" s="338">
        <v>628.20000000000005</v>
      </c>
      <c r="K193" s="338">
        <v>632.75</v>
      </c>
      <c r="L193" s="338">
        <v>636</v>
      </c>
      <c r="M193" s="340">
        <v>629.5</v>
      </c>
      <c r="N193" s="340">
        <v>621.70000000000005</v>
      </c>
      <c r="O193" s="340">
        <v>35314500</v>
      </c>
      <c r="P193" s="343">
        <v>-6.6217856748703233E-4</v>
      </c>
    </row>
    <row r="194" spans="1:16" ht="12.75" customHeight="1">
      <c r="A194" s="31">
        <v>184</v>
      </c>
      <c r="B194" s="346" t="s">
        <v>132</v>
      </c>
      <c r="C194" s="339" t="s">
        <v>238</v>
      </c>
      <c r="D194" s="373">
        <v>45197</v>
      </c>
      <c r="E194" s="342">
        <v>232.75</v>
      </c>
      <c r="F194" s="339">
        <v>233.86666666666667</v>
      </c>
      <c r="G194" s="338">
        <v>231.03333333333336</v>
      </c>
      <c r="H194" s="338">
        <v>229.31666666666669</v>
      </c>
      <c r="I194" s="338">
        <v>226.48333333333338</v>
      </c>
      <c r="J194" s="338">
        <v>235.58333333333334</v>
      </c>
      <c r="K194" s="338">
        <v>238.41666666666666</v>
      </c>
      <c r="L194" s="338">
        <v>240.13333333333333</v>
      </c>
      <c r="M194" s="340">
        <v>236.7</v>
      </c>
      <c r="N194" s="340">
        <v>232.15</v>
      </c>
      <c r="O194" s="340">
        <v>70200000</v>
      </c>
      <c r="P194" s="343">
        <v>6.7193675889328064E-2</v>
      </c>
    </row>
    <row r="195" spans="1:16" ht="12.75" customHeight="1">
      <c r="A195" s="31">
        <v>185</v>
      </c>
      <c r="B195" s="346" t="s">
        <v>41</v>
      </c>
      <c r="C195" s="339" t="s">
        <v>239</v>
      </c>
      <c r="D195" s="373">
        <v>45197</v>
      </c>
      <c r="E195" s="342">
        <v>874.45</v>
      </c>
      <c r="F195" s="339">
        <v>877.96666666666658</v>
      </c>
      <c r="G195" s="338">
        <v>867.03333333333319</v>
      </c>
      <c r="H195" s="338">
        <v>859.61666666666656</v>
      </c>
      <c r="I195" s="338">
        <v>848.68333333333317</v>
      </c>
      <c r="J195" s="338">
        <v>885.38333333333321</v>
      </c>
      <c r="K195" s="338">
        <v>896.31666666666661</v>
      </c>
      <c r="L195" s="338">
        <v>903.73333333333323</v>
      </c>
      <c r="M195" s="340">
        <v>888.9</v>
      </c>
      <c r="N195" s="340">
        <v>870.55</v>
      </c>
      <c r="O195" s="340">
        <v>8070600</v>
      </c>
      <c r="P195" s="343">
        <v>8.9258925892589259E-3</v>
      </c>
    </row>
    <row r="196" spans="1:16" ht="12.75" customHeight="1">
      <c r="A196" s="31">
        <v>186</v>
      </c>
      <c r="B196" s="346" t="s">
        <v>87</v>
      </c>
      <c r="C196" s="339" t="s">
        <v>240</v>
      </c>
      <c r="D196" s="373">
        <v>45197</v>
      </c>
      <c r="E196" s="342">
        <v>431.65</v>
      </c>
      <c r="F196" s="339">
        <v>433.39999999999992</v>
      </c>
      <c r="G196" s="338">
        <v>428.84999999999985</v>
      </c>
      <c r="H196" s="338">
        <v>426.04999999999995</v>
      </c>
      <c r="I196" s="338">
        <v>421.49999999999989</v>
      </c>
      <c r="J196" s="338">
        <v>436.19999999999982</v>
      </c>
      <c r="K196" s="338">
        <v>440.74999999999989</v>
      </c>
      <c r="L196" s="338">
        <v>443.54999999999978</v>
      </c>
      <c r="M196" s="340">
        <v>437.95</v>
      </c>
      <c r="N196" s="340">
        <v>430.6</v>
      </c>
      <c r="O196" s="340">
        <v>39006000</v>
      </c>
      <c r="P196" s="343">
        <v>-2.1302220549491907E-2</v>
      </c>
    </row>
    <row r="197" spans="1:16" ht="12.75" customHeight="1">
      <c r="A197" s="31">
        <v>187</v>
      </c>
      <c r="B197" s="346" t="s">
        <v>205</v>
      </c>
      <c r="C197" s="339" t="s">
        <v>241</v>
      </c>
      <c r="D197" s="373">
        <v>45197</v>
      </c>
      <c r="E197" s="342">
        <v>264.95</v>
      </c>
      <c r="F197" s="339">
        <v>265.7</v>
      </c>
      <c r="G197" s="338">
        <v>261.59999999999997</v>
      </c>
      <c r="H197" s="338">
        <v>258.25</v>
      </c>
      <c r="I197" s="338">
        <v>254.14999999999998</v>
      </c>
      <c r="J197" s="338">
        <v>269.04999999999995</v>
      </c>
      <c r="K197" s="338">
        <v>273.14999999999998</v>
      </c>
      <c r="L197" s="338">
        <v>276.49999999999994</v>
      </c>
      <c r="M197" s="340">
        <v>269.8</v>
      </c>
      <c r="N197" s="340">
        <v>262.35000000000002</v>
      </c>
      <c r="O197" s="340">
        <v>94119000</v>
      </c>
      <c r="P197" s="343">
        <v>-1.5532822894439564E-2</v>
      </c>
    </row>
    <row r="198" spans="1:16" ht="12.75" customHeight="1">
      <c r="A198" s="31">
        <v>188</v>
      </c>
      <c r="B198" s="346" t="s">
        <v>43</v>
      </c>
      <c r="C198" s="339" t="s">
        <v>242</v>
      </c>
      <c r="D198" s="373">
        <v>45197</v>
      </c>
      <c r="E198" s="342">
        <v>627.29999999999995</v>
      </c>
      <c r="F198" s="339">
        <v>632.31666666666661</v>
      </c>
      <c r="G198" s="338">
        <v>620.08333333333326</v>
      </c>
      <c r="H198" s="338">
        <v>612.86666666666667</v>
      </c>
      <c r="I198" s="338">
        <v>600.63333333333333</v>
      </c>
      <c r="J198" s="338">
        <v>639.53333333333319</v>
      </c>
      <c r="K198" s="338">
        <v>651.76666666666654</v>
      </c>
      <c r="L198" s="338">
        <v>658.98333333333312</v>
      </c>
      <c r="M198" s="340">
        <v>644.54999999999995</v>
      </c>
      <c r="N198" s="340">
        <v>625.1</v>
      </c>
      <c r="O198" s="340">
        <v>7664400</v>
      </c>
      <c r="P198" s="343">
        <v>2.7757663528843832E-2</v>
      </c>
    </row>
    <row r="199" spans="1:16" ht="12.75" customHeight="1">
      <c r="A199" s="31">
        <v>189</v>
      </c>
      <c r="B199" s="32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31">
        <v>190</v>
      </c>
      <c r="B200" s="32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31">
        <v>191</v>
      </c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3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45190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61" t="s">
        <v>16</v>
      </c>
      <c r="B8" s="363"/>
      <c r="C8" s="368" t="s">
        <v>20</v>
      </c>
      <c r="D8" s="368" t="s">
        <v>21</v>
      </c>
      <c r="E8" s="358" t="s">
        <v>22</v>
      </c>
      <c r="F8" s="359"/>
      <c r="G8" s="360"/>
      <c r="H8" s="358" t="s">
        <v>23</v>
      </c>
      <c r="I8" s="359"/>
      <c r="J8" s="360"/>
      <c r="K8" s="26"/>
      <c r="L8" s="48"/>
      <c r="M8" s="48"/>
      <c r="N8" s="1"/>
      <c r="O8" s="1"/>
    </row>
    <row r="9" spans="1:15" ht="36" customHeight="1">
      <c r="A9" s="366"/>
      <c r="B9" s="367"/>
      <c r="C9" s="367"/>
      <c r="D9" s="36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19901.400000000001</v>
      </c>
      <c r="D10" s="34">
        <v>19943.633333333335</v>
      </c>
      <c r="E10" s="34">
        <v>19836.616666666669</v>
      </c>
      <c r="F10" s="34">
        <v>19771.833333333332</v>
      </c>
      <c r="G10" s="34">
        <v>19664.816666666666</v>
      </c>
      <c r="H10" s="34">
        <v>20008.416666666672</v>
      </c>
      <c r="I10" s="34">
        <v>20115.433333333342</v>
      </c>
      <c r="J10" s="34">
        <v>20180.216666666674</v>
      </c>
      <c r="K10" s="34">
        <v>20050.650000000001</v>
      </c>
      <c r="L10" s="34">
        <v>19878.849999999999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45384.6</v>
      </c>
      <c r="D11" s="34">
        <v>45468.716666666667</v>
      </c>
      <c r="E11" s="34">
        <v>45192.283333333333</v>
      </c>
      <c r="F11" s="34">
        <v>44999.966666666667</v>
      </c>
      <c r="G11" s="34">
        <v>44723.533333333333</v>
      </c>
      <c r="H11" s="34">
        <v>45661.033333333333</v>
      </c>
      <c r="I11" s="34">
        <v>45937.466666666667</v>
      </c>
      <c r="J11" s="34">
        <v>46129.783333333333</v>
      </c>
      <c r="K11" s="34">
        <v>45745.15</v>
      </c>
      <c r="L11" s="34">
        <v>45276.4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3876.4</v>
      </c>
      <c r="D12" s="36">
        <v>3869.8666666666668</v>
      </c>
      <c r="E12" s="36">
        <v>3841.3833333333337</v>
      </c>
      <c r="F12" s="36">
        <v>3806.3666666666668</v>
      </c>
      <c r="G12" s="36">
        <v>3777.8833333333337</v>
      </c>
      <c r="H12" s="36">
        <v>3904.8833333333337</v>
      </c>
      <c r="I12" s="36">
        <v>3933.3666666666672</v>
      </c>
      <c r="J12" s="36">
        <v>3968.3833333333337</v>
      </c>
      <c r="K12" s="36">
        <v>3898.35</v>
      </c>
      <c r="L12" s="36">
        <v>3834.85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6211</v>
      </c>
      <c r="D13" s="36">
        <v>6223.7666666666673</v>
      </c>
      <c r="E13" s="36">
        <v>6181.0833333333348</v>
      </c>
      <c r="F13" s="36">
        <v>6151.1666666666679</v>
      </c>
      <c r="G13" s="36">
        <v>6108.4833333333354</v>
      </c>
      <c r="H13" s="36">
        <v>6253.6833333333343</v>
      </c>
      <c r="I13" s="36">
        <v>6296.3666666666668</v>
      </c>
      <c r="J13" s="36">
        <v>6326.2833333333338</v>
      </c>
      <c r="K13" s="36">
        <v>6266.45</v>
      </c>
      <c r="L13" s="36">
        <v>6193.85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32949.199999999997</v>
      </c>
      <c r="D14" s="36">
        <v>32989.416666666664</v>
      </c>
      <c r="E14" s="36">
        <v>32811.533333333326</v>
      </c>
      <c r="F14" s="36">
        <v>32673.866666666661</v>
      </c>
      <c r="G14" s="36">
        <v>32495.983333333323</v>
      </c>
      <c r="H14" s="36">
        <v>33127.083333333328</v>
      </c>
      <c r="I14" s="36">
        <v>33304.966666666674</v>
      </c>
      <c r="J14" s="36">
        <v>33442.633333333331</v>
      </c>
      <c r="K14" s="36">
        <v>33167.300000000003</v>
      </c>
      <c r="L14" s="36">
        <v>32851.75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5919.75</v>
      </c>
      <c r="D15" s="36">
        <v>5918.6500000000005</v>
      </c>
      <c r="E15" s="36">
        <v>5876.2000000000007</v>
      </c>
      <c r="F15" s="36">
        <v>5832.6500000000005</v>
      </c>
      <c r="G15" s="36">
        <v>5790.2000000000007</v>
      </c>
      <c r="H15" s="36">
        <v>5962.2000000000007</v>
      </c>
      <c r="I15" s="36">
        <v>6004.65</v>
      </c>
      <c r="J15" s="36">
        <v>6048.2000000000007</v>
      </c>
      <c r="K15" s="36">
        <v>5961.1</v>
      </c>
      <c r="L15" s="36">
        <v>5875.1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11594.7</v>
      </c>
      <c r="D16" s="36">
        <v>11584.133333333333</v>
      </c>
      <c r="E16" s="36">
        <v>11519.716666666667</v>
      </c>
      <c r="F16" s="36">
        <v>11444.733333333334</v>
      </c>
      <c r="G16" s="36">
        <v>11380.316666666668</v>
      </c>
      <c r="H16" s="36">
        <v>11659.116666666667</v>
      </c>
      <c r="I16" s="36">
        <v>11723.533333333335</v>
      </c>
      <c r="J16" s="36">
        <v>11798.516666666666</v>
      </c>
      <c r="K16" s="36">
        <v>11648.55</v>
      </c>
      <c r="L16" s="36">
        <v>11509.15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4329.05</v>
      </c>
      <c r="D17" s="36">
        <v>4347.3500000000004</v>
      </c>
      <c r="E17" s="36">
        <v>4266.8000000000011</v>
      </c>
      <c r="F17" s="36">
        <v>4204.5500000000011</v>
      </c>
      <c r="G17" s="36">
        <v>4124.0000000000018</v>
      </c>
      <c r="H17" s="36">
        <v>4409.6000000000004</v>
      </c>
      <c r="I17" s="36">
        <v>4490.1499999999996</v>
      </c>
      <c r="J17" s="36">
        <v>4552.3999999999996</v>
      </c>
      <c r="K17" s="31">
        <v>4427.8999999999996</v>
      </c>
      <c r="L17" s="31">
        <v>4285.1000000000004</v>
      </c>
      <c r="M17" s="31">
        <v>2.7533500000000002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23191.5</v>
      </c>
      <c r="D18" s="36">
        <v>23231.316666666669</v>
      </c>
      <c r="E18" s="36">
        <v>23097.583333333339</v>
      </c>
      <c r="F18" s="36">
        <v>23003.666666666672</v>
      </c>
      <c r="G18" s="36">
        <v>22869.933333333342</v>
      </c>
      <c r="H18" s="36">
        <v>23325.233333333337</v>
      </c>
      <c r="I18" s="36">
        <v>23458.966666666667</v>
      </c>
      <c r="J18" s="36">
        <v>23552.883333333335</v>
      </c>
      <c r="K18" s="31">
        <v>23365.05</v>
      </c>
      <c r="L18" s="31">
        <v>23137.4</v>
      </c>
      <c r="M18" s="31">
        <v>4.759E-2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180.15</v>
      </c>
      <c r="D19" s="36">
        <v>181.15</v>
      </c>
      <c r="E19" s="36">
        <v>178.5</v>
      </c>
      <c r="F19" s="36">
        <v>176.85</v>
      </c>
      <c r="G19" s="36">
        <v>174.2</v>
      </c>
      <c r="H19" s="36">
        <v>182.8</v>
      </c>
      <c r="I19" s="36">
        <v>185.45000000000005</v>
      </c>
      <c r="J19" s="36">
        <v>187.10000000000002</v>
      </c>
      <c r="K19" s="31">
        <v>183.8</v>
      </c>
      <c r="L19" s="31">
        <v>179.5</v>
      </c>
      <c r="M19" s="31">
        <v>28.71977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222.3</v>
      </c>
      <c r="D20" s="36">
        <v>222.9666666666667</v>
      </c>
      <c r="E20" s="36">
        <v>220.88333333333338</v>
      </c>
      <c r="F20" s="36">
        <v>219.4666666666667</v>
      </c>
      <c r="G20" s="36">
        <v>217.38333333333338</v>
      </c>
      <c r="H20" s="36">
        <v>224.38333333333338</v>
      </c>
      <c r="I20" s="36">
        <v>226.4666666666667</v>
      </c>
      <c r="J20" s="36">
        <v>227.88333333333338</v>
      </c>
      <c r="K20" s="31">
        <v>225.05</v>
      </c>
      <c r="L20" s="31">
        <v>221.55</v>
      </c>
      <c r="M20" s="31">
        <v>14.67516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1979.8</v>
      </c>
      <c r="D21" s="36">
        <v>1984.8333333333333</v>
      </c>
      <c r="E21" s="36">
        <v>1962.9666666666665</v>
      </c>
      <c r="F21" s="36">
        <v>1946.1333333333332</v>
      </c>
      <c r="G21" s="36">
        <v>1924.2666666666664</v>
      </c>
      <c r="H21" s="36">
        <v>2001.6666666666665</v>
      </c>
      <c r="I21" s="36">
        <v>2023.5333333333333</v>
      </c>
      <c r="J21" s="36">
        <v>2040.3666666666666</v>
      </c>
      <c r="K21" s="31">
        <v>2006.7</v>
      </c>
      <c r="L21" s="31">
        <v>1968</v>
      </c>
      <c r="M21" s="31">
        <v>2.54921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2470.3000000000002</v>
      </c>
      <c r="D22" s="36">
        <v>2487.6166666666668</v>
      </c>
      <c r="E22" s="36">
        <v>2441.5833333333335</v>
      </c>
      <c r="F22" s="36">
        <v>2412.8666666666668</v>
      </c>
      <c r="G22" s="36">
        <v>2366.8333333333335</v>
      </c>
      <c r="H22" s="36">
        <v>2516.3333333333335</v>
      </c>
      <c r="I22" s="36">
        <v>2562.3666666666663</v>
      </c>
      <c r="J22" s="36">
        <v>2591.0833333333335</v>
      </c>
      <c r="K22" s="31">
        <v>2533.65</v>
      </c>
      <c r="L22" s="31">
        <v>2458.9</v>
      </c>
      <c r="M22" s="31">
        <v>12.030189999999999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1008.95</v>
      </c>
      <c r="D23" s="36">
        <v>1007.4499999999999</v>
      </c>
      <c r="E23" s="36">
        <v>989.64999999999986</v>
      </c>
      <c r="F23" s="36">
        <v>970.34999999999991</v>
      </c>
      <c r="G23" s="36">
        <v>952.54999999999984</v>
      </c>
      <c r="H23" s="36">
        <v>1026.75</v>
      </c>
      <c r="I23" s="36">
        <v>1044.5499999999997</v>
      </c>
      <c r="J23" s="36">
        <v>1063.8499999999999</v>
      </c>
      <c r="K23" s="31">
        <v>1025.25</v>
      </c>
      <c r="L23" s="31">
        <v>988.15</v>
      </c>
      <c r="M23" s="31">
        <v>76.571749999999994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818.05</v>
      </c>
      <c r="D24" s="36">
        <v>823.55000000000007</v>
      </c>
      <c r="E24" s="36">
        <v>809.50000000000011</v>
      </c>
      <c r="F24" s="36">
        <v>800.95</v>
      </c>
      <c r="G24" s="36">
        <v>786.90000000000009</v>
      </c>
      <c r="H24" s="36">
        <v>832.10000000000014</v>
      </c>
      <c r="I24" s="36">
        <v>846.15000000000009</v>
      </c>
      <c r="J24" s="36">
        <v>854.70000000000016</v>
      </c>
      <c r="K24" s="31">
        <v>837.6</v>
      </c>
      <c r="L24" s="31">
        <v>815</v>
      </c>
      <c r="M24" s="31">
        <v>30.164110000000001</v>
      </c>
      <c r="N24" s="1"/>
      <c r="O24" s="1"/>
    </row>
    <row r="25" spans="1:15" ht="12.75" customHeight="1">
      <c r="A25" s="51">
        <v>16</v>
      </c>
      <c r="B25" s="53" t="s">
        <v>844</v>
      </c>
      <c r="C25" s="31">
        <v>368.4</v>
      </c>
      <c r="D25" s="36">
        <v>369.41666666666669</v>
      </c>
      <c r="E25" s="36">
        <v>365.03333333333336</v>
      </c>
      <c r="F25" s="36">
        <v>361.66666666666669</v>
      </c>
      <c r="G25" s="36">
        <v>357.28333333333336</v>
      </c>
      <c r="H25" s="36">
        <v>372.78333333333336</v>
      </c>
      <c r="I25" s="36">
        <v>377.16666666666669</v>
      </c>
      <c r="J25" s="36">
        <v>380.53333333333336</v>
      </c>
      <c r="K25" s="31">
        <v>373.8</v>
      </c>
      <c r="L25" s="31">
        <v>366.05</v>
      </c>
      <c r="M25" s="31">
        <v>176.5685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3685.25</v>
      </c>
      <c r="D26" s="36">
        <v>3665.4</v>
      </c>
      <c r="E26" s="36">
        <v>3636.8</v>
      </c>
      <c r="F26" s="36">
        <v>3588.35</v>
      </c>
      <c r="G26" s="36">
        <v>3559.75</v>
      </c>
      <c r="H26" s="36">
        <v>3713.8500000000004</v>
      </c>
      <c r="I26" s="36">
        <v>3742.45</v>
      </c>
      <c r="J26" s="36">
        <v>3790.9000000000005</v>
      </c>
      <c r="K26" s="31">
        <v>3694</v>
      </c>
      <c r="L26" s="31">
        <v>3616.95</v>
      </c>
      <c r="M26" s="31">
        <v>0.62007000000000001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428.15</v>
      </c>
      <c r="D27" s="36">
        <v>430.51666666666665</v>
      </c>
      <c r="E27" s="36">
        <v>422.68333333333328</v>
      </c>
      <c r="F27" s="36">
        <v>417.21666666666664</v>
      </c>
      <c r="G27" s="36">
        <v>409.38333333333327</v>
      </c>
      <c r="H27" s="36">
        <v>435.98333333333329</v>
      </c>
      <c r="I27" s="36">
        <v>443.81666666666666</v>
      </c>
      <c r="J27" s="36">
        <v>449.2833333333333</v>
      </c>
      <c r="K27" s="31">
        <v>438.35</v>
      </c>
      <c r="L27" s="31">
        <v>425.05</v>
      </c>
      <c r="M27" s="31">
        <v>22.89507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5006.3</v>
      </c>
      <c r="D28" s="36">
        <v>4998.3666666666668</v>
      </c>
      <c r="E28" s="36">
        <v>4936.9333333333334</v>
      </c>
      <c r="F28" s="36">
        <v>4867.5666666666666</v>
      </c>
      <c r="G28" s="36">
        <v>4806.1333333333332</v>
      </c>
      <c r="H28" s="36">
        <v>5067.7333333333336</v>
      </c>
      <c r="I28" s="36">
        <v>5129.1666666666679</v>
      </c>
      <c r="J28" s="36">
        <v>5198.5333333333338</v>
      </c>
      <c r="K28" s="31">
        <v>5059.8</v>
      </c>
      <c r="L28" s="31">
        <v>4929</v>
      </c>
      <c r="M28" s="31">
        <v>5.0991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378.95</v>
      </c>
      <c r="D29" s="36">
        <v>376.26666666666665</v>
      </c>
      <c r="E29" s="36">
        <v>372.68333333333328</v>
      </c>
      <c r="F29" s="36">
        <v>366.41666666666663</v>
      </c>
      <c r="G29" s="36">
        <v>362.83333333333326</v>
      </c>
      <c r="H29" s="36">
        <v>382.5333333333333</v>
      </c>
      <c r="I29" s="36">
        <v>386.11666666666667</v>
      </c>
      <c r="J29" s="36">
        <v>392.38333333333333</v>
      </c>
      <c r="K29" s="31">
        <v>379.85</v>
      </c>
      <c r="L29" s="31">
        <v>370</v>
      </c>
      <c r="M29" s="31">
        <v>21.358840000000001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182.25</v>
      </c>
      <c r="D30" s="36">
        <v>182.5</v>
      </c>
      <c r="E30" s="36">
        <v>180.85</v>
      </c>
      <c r="F30" s="36">
        <v>179.45</v>
      </c>
      <c r="G30" s="36">
        <v>177.79999999999998</v>
      </c>
      <c r="H30" s="36">
        <v>183.9</v>
      </c>
      <c r="I30" s="36">
        <v>185.54999999999998</v>
      </c>
      <c r="J30" s="36">
        <v>186.95000000000002</v>
      </c>
      <c r="K30" s="31">
        <v>184.15</v>
      </c>
      <c r="L30" s="31">
        <v>181.1</v>
      </c>
      <c r="M30" s="31">
        <v>56.326909999999998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3214.35</v>
      </c>
      <c r="D31" s="36">
        <v>3212.4500000000003</v>
      </c>
      <c r="E31" s="36">
        <v>3196.9000000000005</v>
      </c>
      <c r="F31" s="36">
        <v>3179.4500000000003</v>
      </c>
      <c r="G31" s="36">
        <v>3163.9000000000005</v>
      </c>
      <c r="H31" s="36">
        <v>3229.9000000000005</v>
      </c>
      <c r="I31" s="36">
        <v>3245.4500000000007</v>
      </c>
      <c r="J31" s="36">
        <v>3262.9000000000005</v>
      </c>
      <c r="K31" s="31">
        <v>3228</v>
      </c>
      <c r="L31" s="31">
        <v>3195</v>
      </c>
      <c r="M31" s="31">
        <v>9.01084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1892.7</v>
      </c>
      <c r="D32" s="36">
        <v>1894.3166666666666</v>
      </c>
      <c r="E32" s="36">
        <v>1874.6333333333332</v>
      </c>
      <c r="F32" s="36">
        <v>1856.5666666666666</v>
      </c>
      <c r="G32" s="36">
        <v>1836.8833333333332</v>
      </c>
      <c r="H32" s="36">
        <v>1912.3833333333332</v>
      </c>
      <c r="I32" s="36">
        <v>1932.0666666666666</v>
      </c>
      <c r="J32" s="36">
        <v>1950.1333333333332</v>
      </c>
      <c r="K32" s="31">
        <v>1914</v>
      </c>
      <c r="L32" s="31">
        <v>1876.25</v>
      </c>
      <c r="M32" s="31">
        <v>3.0724100000000001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636.79999999999995</v>
      </c>
      <c r="D33" s="36">
        <v>637.7166666666667</v>
      </c>
      <c r="E33" s="36">
        <v>634.08333333333337</v>
      </c>
      <c r="F33" s="36">
        <v>631.36666666666667</v>
      </c>
      <c r="G33" s="36">
        <v>627.73333333333335</v>
      </c>
      <c r="H33" s="36">
        <v>640.43333333333339</v>
      </c>
      <c r="I33" s="36">
        <v>644.06666666666661</v>
      </c>
      <c r="J33" s="36">
        <v>646.78333333333342</v>
      </c>
      <c r="K33" s="31">
        <v>641.35</v>
      </c>
      <c r="L33" s="31">
        <v>635</v>
      </c>
      <c r="M33" s="31">
        <v>4.2817299999999996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755.45</v>
      </c>
      <c r="D34" s="36">
        <v>746.63333333333333</v>
      </c>
      <c r="E34" s="36">
        <v>734.06666666666661</v>
      </c>
      <c r="F34" s="36">
        <v>712.68333333333328</v>
      </c>
      <c r="G34" s="36">
        <v>700.11666666666656</v>
      </c>
      <c r="H34" s="36">
        <v>768.01666666666665</v>
      </c>
      <c r="I34" s="36">
        <v>780.58333333333348</v>
      </c>
      <c r="J34" s="36">
        <v>801.9666666666667</v>
      </c>
      <c r="K34" s="31">
        <v>759.2</v>
      </c>
      <c r="L34" s="31">
        <v>725.25</v>
      </c>
      <c r="M34" s="31">
        <v>45.440739999999998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890</v>
      </c>
      <c r="D35" s="36">
        <v>891.91666666666663</v>
      </c>
      <c r="E35" s="36">
        <v>884.33333333333326</v>
      </c>
      <c r="F35" s="36">
        <v>878.66666666666663</v>
      </c>
      <c r="G35" s="36">
        <v>871.08333333333326</v>
      </c>
      <c r="H35" s="36">
        <v>897.58333333333326</v>
      </c>
      <c r="I35" s="36">
        <v>905.16666666666652</v>
      </c>
      <c r="J35" s="36">
        <v>910.83333333333326</v>
      </c>
      <c r="K35" s="31">
        <v>899.5</v>
      </c>
      <c r="L35" s="31">
        <v>886.25</v>
      </c>
      <c r="M35" s="31">
        <v>16.123270000000002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349.25</v>
      </c>
      <c r="D36" s="36">
        <v>350.3</v>
      </c>
      <c r="E36" s="36">
        <v>347.95000000000005</v>
      </c>
      <c r="F36" s="36">
        <v>346.65000000000003</v>
      </c>
      <c r="G36" s="36">
        <v>344.30000000000007</v>
      </c>
      <c r="H36" s="36">
        <v>351.6</v>
      </c>
      <c r="I36" s="36">
        <v>353.95000000000005</v>
      </c>
      <c r="J36" s="36">
        <v>355.25</v>
      </c>
      <c r="K36" s="31">
        <v>352.65</v>
      </c>
      <c r="L36" s="31">
        <v>349</v>
      </c>
      <c r="M36" s="31">
        <v>8.8564299999999996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1027.3</v>
      </c>
      <c r="D37" s="36">
        <v>1029.0333333333335</v>
      </c>
      <c r="E37" s="36">
        <v>1010.5666666666671</v>
      </c>
      <c r="F37" s="36">
        <v>993.83333333333348</v>
      </c>
      <c r="G37" s="36">
        <v>975.36666666666702</v>
      </c>
      <c r="H37" s="36">
        <v>1045.7666666666671</v>
      </c>
      <c r="I37" s="36">
        <v>1064.2333333333338</v>
      </c>
      <c r="J37" s="36">
        <v>1080.9666666666672</v>
      </c>
      <c r="K37" s="31">
        <v>1047.5</v>
      </c>
      <c r="L37" s="31">
        <v>1012.3</v>
      </c>
      <c r="M37" s="31">
        <v>136.19788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5182.95</v>
      </c>
      <c r="D38" s="36">
        <v>5204.1333333333332</v>
      </c>
      <c r="E38" s="36">
        <v>5144.9166666666661</v>
      </c>
      <c r="F38" s="36">
        <v>5106.8833333333332</v>
      </c>
      <c r="G38" s="36">
        <v>5047.6666666666661</v>
      </c>
      <c r="H38" s="36">
        <v>5242.1666666666661</v>
      </c>
      <c r="I38" s="36">
        <v>5301.3833333333332</v>
      </c>
      <c r="J38" s="36">
        <v>5339.4166666666661</v>
      </c>
      <c r="K38" s="31">
        <v>5263.35</v>
      </c>
      <c r="L38" s="31">
        <v>5166.1000000000004</v>
      </c>
      <c r="M38" s="31">
        <v>6.2292399999999999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1553.35</v>
      </c>
      <c r="D39" s="36">
        <v>1555.55</v>
      </c>
      <c r="E39" s="36">
        <v>1542.8999999999999</v>
      </c>
      <c r="F39" s="36">
        <v>1532.4499999999998</v>
      </c>
      <c r="G39" s="36">
        <v>1519.7999999999997</v>
      </c>
      <c r="H39" s="36">
        <v>1566</v>
      </c>
      <c r="I39" s="36">
        <v>1578.65</v>
      </c>
      <c r="J39" s="36">
        <v>1589.1000000000001</v>
      </c>
      <c r="K39" s="31">
        <v>1568.2</v>
      </c>
      <c r="L39" s="31">
        <v>1545.1</v>
      </c>
      <c r="M39" s="31">
        <v>10.76887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7230.7</v>
      </c>
      <c r="D40" s="36">
        <v>7230.333333333333</v>
      </c>
      <c r="E40" s="36">
        <v>7186.7166666666662</v>
      </c>
      <c r="F40" s="36">
        <v>7142.7333333333336</v>
      </c>
      <c r="G40" s="36">
        <v>7099.1166666666668</v>
      </c>
      <c r="H40" s="36">
        <v>7274.3166666666657</v>
      </c>
      <c r="I40" s="36">
        <v>7317.9333333333325</v>
      </c>
      <c r="J40" s="36">
        <v>7361.9166666666652</v>
      </c>
      <c r="K40" s="31">
        <v>7273.95</v>
      </c>
      <c r="L40" s="31">
        <v>7186.35</v>
      </c>
      <c r="M40" s="31">
        <v>0.75653000000000004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7539</v>
      </c>
      <c r="D41" s="36">
        <v>7556.333333333333</v>
      </c>
      <c r="E41" s="36">
        <v>7465.6666666666661</v>
      </c>
      <c r="F41" s="36">
        <v>7392.333333333333</v>
      </c>
      <c r="G41" s="36">
        <v>7301.6666666666661</v>
      </c>
      <c r="H41" s="36">
        <v>7629.6666666666661</v>
      </c>
      <c r="I41" s="36">
        <v>7720.3333333333321</v>
      </c>
      <c r="J41" s="36">
        <v>7793.6666666666661</v>
      </c>
      <c r="K41" s="31">
        <v>7647</v>
      </c>
      <c r="L41" s="31">
        <v>7483</v>
      </c>
      <c r="M41" s="31">
        <v>8.4419000000000004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2550.3000000000002</v>
      </c>
      <c r="D42" s="36">
        <v>2542.9</v>
      </c>
      <c r="E42" s="36">
        <v>2508.5500000000002</v>
      </c>
      <c r="F42" s="36">
        <v>2466.8000000000002</v>
      </c>
      <c r="G42" s="36">
        <v>2432.4500000000003</v>
      </c>
      <c r="H42" s="36">
        <v>2584.65</v>
      </c>
      <c r="I42" s="36">
        <v>2618.9999999999995</v>
      </c>
      <c r="J42" s="36">
        <v>2660.75</v>
      </c>
      <c r="K42" s="31">
        <v>2577.25</v>
      </c>
      <c r="L42" s="31">
        <v>2501.15</v>
      </c>
      <c r="M42" s="31">
        <v>4.8712900000000001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244.95</v>
      </c>
      <c r="D43" s="36">
        <v>246.0333333333333</v>
      </c>
      <c r="E43" s="36">
        <v>242.61666666666662</v>
      </c>
      <c r="F43" s="36">
        <v>240.2833333333333</v>
      </c>
      <c r="G43" s="36">
        <v>236.86666666666662</v>
      </c>
      <c r="H43" s="36">
        <v>248.36666666666662</v>
      </c>
      <c r="I43" s="36">
        <v>251.7833333333333</v>
      </c>
      <c r="J43" s="36">
        <v>254.11666666666662</v>
      </c>
      <c r="K43" s="31">
        <v>249.45</v>
      </c>
      <c r="L43" s="31">
        <v>243.7</v>
      </c>
      <c r="M43" s="31">
        <v>143.47301999999999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213.45</v>
      </c>
      <c r="D44" s="36">
        <v>214.86666666666667</v>
      </c>
      <c r="E44" s="36">
        <v>211.58333333333334</v>
      </c>
      <c r="F44" s="36">
        <v>209.71666666666667</v>
      </c>
      <c r="G44" s="36">
        <v>206.43333333333334</v>
      </c>
      <c r="H44" s="36">
        <v>216.73333333333335</v>
      </c>
      <c r="I44" s="36">
        <v>220.01666666666665</v>
      </c>
      <c r="J44" s="36">
        <v>221.88333333333335</v>
      </c>
      <c r="K44" s="31">
        <v>218.15</v>
      </c>
      <c r="L44" s="31">
        <v>213</v>
      </c>
      <c r="M44" s="31">
        <v>297.29689999999999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106.1</v>
      </c>
      <c r="D45" s="36">
        <v>108.33333333333333</v>
      </c>
      <c r="E45" s="36">
        <v>102.86666666666666</v>
      </c>
      <c r="F45" s="36">
        <v>99.633333333333326</v>
      </c>
      <c r="G45" s="36">
        <v>94.166666666666657</v>
      </c>
      <c r="H45" s="36">
        <v>111.56666666666666</v>
      </c>
      <c r="I45" s="36">
        <v>117.03333333333333</v>
      </c>
      <c r="J45" s="36">
        <v>120.26666666666667</v>
      </c>
      <c r="K45" s="31">
        <v>113.8</v>
      </c>
      <c r="L45" s="31">
        <v>105.1</v>
      </c>
      <c r="M45" s="31">
        <v>388.95249000000001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1668</v>
      </c>
      <c r="D46" s="36">
        <v>1667.9666666666665</v>
      </c>
      <c r="E46" s="36">
        <v>1660.0333333333328</v>
      </c>
      <c r="F46" s="36">
        <v>1652.0666666666664</v>
      </c>
      <c r="G46" s="36">
        <v>1644.1333333333328</v>
      </c>
      <c r="H46" s="36">
        <v>1675.9333333333329</v>
      </c>
      <c r="I46" s="36">
        <v>1683.8666666666668</v>
      </c>
      <c r="J46" s="36">
        <v>1691.833333333333</v>
      </c>
      <c r="K46" s="31">
        <v>1675.9</v>
      </c>
      <c r="L46" s="31">
        <v>1660</v>
      </c>
      <c r="M46" s="31">
        <v>1.07216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136.9</v>
      </c>
      <c r="D47" s="36">
        <v>137.75</v>
      </c>
      <c r="E47" s="36">
        <v>135.4</v>
      </c>
      <c r="F47" s="36">
        <v>133.9</v>
      </c>
      <c r="G47" s="36">
        <v>131.55000000000001</v>
      </c>
      <c r="H47" s="36">
        <v>139.25</v>
      </c>
      <c r="I47" s="36">
        <v>141.60000000000002</v>
      </c>
      <c r="J47" s="36">
        <v>143.1</v>
      </c>
      <c r="K47" s="31">
        <v>140.1</v>
      </c>
      <c r="L47" s="31">
        <v>136.25</v>
      </c>
      <c r="M47" s="31">
        <v>190.80613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747.1</v>
      </c>
      <c r="D48" s="36">
        <v>746.06666666666661</v>
      </c>
      <c r="E48" s="36">
        <v>733.13333333333321</v>
      </c>
      <c r="F48" s="36">
        <v>719.16666666666663</v>
      </c>
      <c r="G48" s="36">
        <v>706.23333333333323</v>
      </c>
      <c r="H48" s="36">
        <v>760.03333333333319</v>
      </c>
      <c r="I48" s="36">
        <v>772.96666666666658</v>
      </c>
      <c r="J48" s="36">
        <v>786.93333333333317</v>
      </c>
      <c r="K48" s="31">
        <v>759</v>
      </c>
      <c r="L48" s="31">
        <v>732.1</v>
      </c>
      <c r="M48" s="31">
        <v>20.416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1128.25</v>
      </c>
      <c r="D49" s="36">
        <v>1124.2166666666667</v>
      </c>
      <c r="E49" s="36">
        <v>1112.6833333333334</v>
      </c>
      <c r="F49" s="36">
        <v>1097.1166666666668</v>
      </c>
      <c r="G49" s="36">
        <v>1085.5833333333335</v>
      </c>
      <c r="H49" s="36">
        <v>1139.7833333333333</v>
      </c>
      <c r="I49" s="36">
        <v>1151.3166666666666</v>
      </c>
      <c r="J49" s="36">
        <v>1166.8833333333332</v>
      </c>
      <c r="K49" s="31">
        <v>1135.75</v>
      </c>
      <c r="L49" s="31">
        <v>1108.6500000000001</v>
      </c>
      <c r="M49" s="31">
        <v>9.6726600000000005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910.7</v>
      </c>
      <c r="D50" s="36">
        <v>911.6</v>
      </c>
      <c r="E50" s="36">
        <v>903.90000000000009</v>
      </c>
      <c r="F50" s="36">
        <v>897.1</v>
      </c>
      <c r="G50" s="36">
        <v>889.40000000000009</v>
      </c>
      <c r="H50" s="36">
        <v>918.40000000000009</v>
      </c>
      <c r="I50" s="36">
        <v>926.10000000000014</v>
      </c>
      <c r="J50" s="36">
        <v>932.90000000000009</v>
      </c>
      <c r="K50" s="31">
        <v>919.3</v>
      </c>
      <c r="L50" s="31">
        <v>904.8</v>
      </c>
      <c r="M50" s="31">
        <v>52.419029999999999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123.6</v>
      </c>
      <c r="D51" s="36">
        <v>124.73333333333335</v>
      </c>
      <c r="E51" s="36">
        <v>122.01666666666669</v>
      </c>
      <c r="F51" s="36">
        <v>120.43333333333335</v>
      </c>
      <c r="G51" s="36">
        <v>117.7166666666667</v>
      </c>
      <c r="H51" s="36">
        <v>126.31666666666669</v>
      </c>
      <c r="I51" s="36">
        <v>129.03333333333333</v>
      </c>
      <c r="J51" s="36">
        <v>130.61666666666667</v>
      </c>
      <c r="K51" s="31">
        <v>127.45</v>
      </c>
      <c r="L51" s="31">
        <v>123.15</v>
      </c>
      <c r="M51" s="31">
        <v>205.38834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273.2</v>
      </c>
      <c r="D52" s="36">
        <v>272.45</v>
      </c>
      <c r="E52" s="36">
        <v>269.25</v>
      </c>
      <c r="F52" s="36">
        <v>265.3</v>
      </c>
      <c r="G52" s="36">
        <v>262.10000000000002</v>
      </c>
      <c r="H52" s="36">
        <v>276.39999999999998</v>
      </c>
      <c r="I52" s="36">
        <v>279.59999999999991</v>
      </c>
      <c r="J52" s="36">
        <v>283.54999999999995</v>
      </c>
      <c r="K52" s="31">
        <v>275.64999999999998</v>
      </c>
      <c r="L52" s="31">
        <v>268.5</v>
      </c>
      <c r="M52" s="31">
        <v>32.607779999999998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19315.400000000001</v>
      </c>
      <c r="D53" s="36">
        <v>19410.133333333335</v>
      </c>
      <c r="E53" s="36">
        <v>19195.26666666667</v>
      </c>
      <c r="F53" s="36">
        <v>19075.133333333335</v>
      </c>
      <c r="G53" s="36">
        <v>18860.26666666667</v>
      </c>
      <c r="H53" s="36">
        <v>19530.26666666667</v>
      </c>
      <c r="I53" s="36">
        <v>19745.133333333331</v>
      </c>
      <c r="J53" s="36">
        <v>19865.26666666667</v>
      </c>
      <c r="K53" s="31">
        <v>19625</v>
      </c>
      <c r="L53" s="31">
        <v>19290</v>
      </c>
      <c r="M53" s="31">
        <v>0.14856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352.55</v>
      </c>
      <c r="D54" s="36">
        <v>353.51666666666665</v>
      </c>
      <c r="E54" s="36">
        <v>350.23333333333329</v>
      </c>
      <c r="F54" s="36">
        <v>347.91666666666663</v>
      </c>
      <c r="G54" s="36">
        <v>344.63333333333327</v>
      </c>
      <c r="H54" s="36">
        <v>355.83333333333331</v>
      </c>
      <c r="I54" s="36">
        <v>359.11666666666662</v>
      </c>
      <c r="J54" s="36">
        <v>361.43333333333334</v>
      </c>
      <c r="K54" s="31">
        <v>356.8</v>
      </c>
      <c r="L54" s="31">
        <v>351.2</v>
      </c>
      <c r="M54" s="31">
        <v>91.460759999999993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4527.3999999999996</v>
      </c>
      <c r="D55" s="36">
        <v>4544.0333333333328</v>
      </c>
      <c r="E55" s="36">
        <v>4491.0666666666657</v>
      </c>
      <c r="F55" s="36">
        <v>4454.7333333333327</v>
      </c>
      <c r="G55" s="36">
        <v>4401.7666666666655</v>
      </c>
      <c r="H55" s="36">
        <v>4580.3666666666659</v>
      </c>
      <c r="I55" s="36">
        <v>4633.333333333333</v>
      </c>
      <c r="J55" s="36">
        <v>4669.6666666666661</v>
      </c>
      <c r="K55" s="31">
        <v>4597</v>
      </c>
      <c r="L55" s="31">
        <v>4507.7</v>
      </c>
      <c r="M55" s="31">
        <v>3.5729500000000001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371</v>
      </c>
      <c r="D56" s="36">
        <v>371.38333333333338</v>
      </c>
      <c r="E56" s="36">
        <v>366.56666666666678</v>
      </c>
      <c r="F56" s="36">
        <v>362.13333333333338</v>
      </c>
      <c r="G56" s="36">
        <v>357.31666666666678</v>
      </c>
      <c r="H56" s="36">
        <v>375.81666666666678</v>
      </c>
      <c r="I56" s="36">
        <v>380.63333333333338</v>
      </c>
      <c r="J56" s="36">
        <v>385.06666666666678</v>
      </c>
      <c r="K56" s="31">
        <v>376.2</v>
      </c>
      <c r="L56" s="31">
        <v>366.95</v>
      </c>
      <c r="M56" s="31">
        <v>91.381879999999995</v>
      </c>
      <c r="N56" s="1"/>
      <c r="O56" s="1"/>
    </row>
    <row r="57" spans="1:15" ht="12.75" customHeight="1">
      <c r="A57" s="51">
        <v>48</v>
      </c>
      <c r="B57" s="53" t="s">
        <v>349</v>
      </c>
      <c r="C57" s="31">
        <v>431.6</v>
      </c>
      <c r="D57" s="36">
        <v>433.9666666666667</v>
      </c>
      <c r="E57" s="36">
        <v>427.93333333333339</v>
      </c>
      <c r="F57" s="36">
        <v>424.26666666666671</v>
      </c>
      <c r="G57" s="36">
        <v>418.23333333333341</v>
      </c>
      <c r="H57" s="36">
        <v>437.63333333333338</v>
      </c>
      <c r="I57" s="36">
        <v>443.66666666666669</v>
      </c>
      <c r="J57" s="36">
        <v>447.33333333333337</v>
      </c>
      <c r="K57" s="31">
        <v>440</v>
      </c>
      <c r="L57" s="31">
        <v>430.3</v>
      </c>
      <c r="M57" s="31">
        <v>12.7308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1199</v>
      </c>
      <c r="D58" s="36">
        <v>1196</v>
      </c>
      <c r="E58" s="36">
        <v>1175.55</v>
      </c>
      <c r="F58" s="36">
        <v>1152.0999999999999</v>
      </c>
      <c r="G58" s="36">
        <v>1131.6499999999999</v>
      </c>
      <c r="H58" s="36">
        <v>1219.45</v>
      </c>
      <c r="I58" s="36">
        <v>1239.8999999999999</v>
      </c>
      <c r="J58" s="36">
        <v>1263.3500000000001</v>
      </c>
      <c r="K58" s="31">
        <v>1216.45</v>
      </c>
      <c r="L58" s="31">
        <v>1172.55</v>
      </c>
      <c r="M58" s="31">
        <v>19.03238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1239.7</v>
      </c>
      <c r="D59" s="36">
        <v>1242.7666666666667</v>
      </c>
      <c r="E59" s="36">
        <v>1232.9333333333334</v>
      </c>
      <c r="F59" s="36">
        <v>1226.1666666666667</v>
      </c>
      <c r="G59" s="36">
        <v>1216.3333333333335</v>
      </c>
      <c r="H59" s="36">
        <v>1249.5333333333333</v>
      </c>
      <c r="I59" s="36">
        <v>1259.3666666666668</v>
      </c>
      <c r="J59" s="36">
        <v>1266.1333333333332</v>
      </c>
      <c r="K59" s="31">
        <v>1252.5999999999999</v>
      </c>
      <c r="L59" s="31">
        <v>1236</v>
      </c>
      <c r="M59" s="31">
        <v>17.019590000000001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284.3</v>
      </c>
      <c r="D60" s="36">
        <v>283.8</v>
      </c>
      <c r="E60" s="36">
        <v>279.60000000000002</v>
      </c>
      <c r="F60" s="36">
        <v>274.90000000000003</v>
      </c>
      <c r="G60" s="36">
        <v>270.70000000000005</v>
      </c>
      <c r="H60" s="36">
        <v>288.5</v>
      </c>
      <c r="I60" s="36">
        <v>292.69999999999993</v>
      </c>
      <c r="J60" s="36">
        <v>297.39999999999998</v>
      </c>
      <c r="K60" s="31">
        <v>288</v>
      </c>
      <c r="L60" s="31">
        <v>279.10000000000002</v>
      </c>
      <c r="M60" s="31">
        <v>186.15797000000001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5418</v>
      </c>
      <c r="D61" s="36">
        <v>5454.666666666667</v>
      </c>
      <c r="E61" s="36">
        <v>5365.3333333333339</v>
      </c>
      <c r="F61" s="36">
        <v>5312.666666666667</v>
      </c>
      <c r="G61" s="36">
        <v>5223.3333333333339</v>
      </c>
      <c r="H61" s="36">
        <v>5507.3333333333339</v>
      </c>
      <c r="I61" s="36">
        <v>5596.6666666666679</v>
      </c>
      <c r="J61" s="36">
        <v>5649.3333333333339</v>
      </c>
      <c r="K61" s="31">
        <v>5544</v>
      </c>
      <c r="L61" s="31">
        <v>5402</v>
      </c>
      <c r="M61" s="31">
        <v>2.6606299999999998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2000.65</v>
      </c>
      <c r="D62" s="36">
        <v>1992.1833333333334</v>
      </c>
      <c r="E62" s="36">
        <v>1978.4166666666667</v>
      </c>
      <c r="F62" s="36">
        <v>1956.1833333333334</v>
      </c>
      <c r="G62" s="36">
        <v>1942.4166666666667</v>
      </c>
      <c r="H62" s="36">
        <v>2014.4166666666667</v>
      </c>
      <c r="I62" s="36">
        <v>2028.1833333333332</v>
      </c>
      <c r="J62" s="36">
        <v>2050.416666666667</v>
      </c>
      <c r="K62" s="31">
        <v>2005.95</v>
      </c>
      <c r="L62" s="31">
        <v>1969.95</v>
      </c>
      <c r="M62" s="31">
        <v>3.34511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742.2</v>
      </c>
      <c r="D63" s="36">
        <v>737.44999999999993</v>
      </c>
      <c r="E63" s="36">
        <v>729.09999999999991</v>
      </c>
      <c r="F63" s="36">
        <v>716</v>
      </c>
      <c r="G63" s="36">
        <v>707.65</v>
      </c>
      <c r="H63" s="36">
        <v>750.54999999999984</v>
      </c>
      <c r="I63" s="36">
        <v>758.9</v>
      </c>
      <c r="J63" s="36">
        <v>771.99999999999977</v>
      </c>
      <c r="K63" s="31">
        <v>745.8</v>
      </c>
      <c r="L63" s="31">
        <v>724.35</v>
      </c>
      <c r="M63" s="31">
        <v>20.374580000000002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1091.0999999999999</v>
      </c>
      <c r="D64" s="36">
        <v>1096.8999999999999</v>
      </c>
      <c r="E64" s="36">
        <v>1081.8999999999996</v>
      </c>
      <c r="F64" s="36">
        <v>1072.6999999999998</v>
      </c>
      <c r="G64" s="36">
        <v>1057.6999999999996</v>
      </c>
      <c r="H64" s="36">
        <v>1106.0999999999997</v>
      </c>
      <c r="I64" s="36">
        <v>1121.1000000000001</v>
      </c>
      <c r="J64" s="36">
        <v>1130.2999999999997</v>
      </c>
      <c r="K64" s="31">
        <v>1111.9000000000001</v>
      </c>
      <c r="L64" s="31">
        <v>1087.7</v>
      </c>
      <c r="M64" s="31">
        <v>2.6185999999999998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305.8</v>
      </c>
      <c r="D65" s="36">
        <v>304.59999999999997</v>
      </c>
      <c r="E65" s="36">
        <v>302.74999999999994</v>
      </c>
      <c r="F65" s="36">
        <v>299.7</v>
      </c>
      <c r="G65" s="36">
        <v>297.84999999999997</v>
      </c>
      <c r="H65" s="36">
        <v>307.64999999999992</v>
      </c>
      <c r="I65" s="36">
        <v>309.49999999999994</v>
      </c>
      <c r="J65" s="36">
        <v>312.5499999999999</v>
      </c>
      <c r="K65" s="31">
        <v>306.45</v>
      </c>
      <c r="L65" s="31">
        <v>301.55</v>
      </c>
      <c r="M65" s="31">
        <v>14.80199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1728.35</v>
      </c>
      <c r="D66" s="36">
        <v>1731.7333333333336</v>
      </c>
      <c r="E66" s="36">
        <v>1704.5166666666671</v>
      </c>
      <c r="F66" s="36">
        <v>1680.6833333333336</v>
      </c>
      <c r="G66" s="36">
        <v>1653.4666666666672</v>
      </c>
      <c r="H66" s="36">
        <v>1755.5666666666671</v>
      </c>
      <c r="I66" s="36">
        <v>1782.7833333333333</v>
      </c>
      <c r="J66" s="36">
        <v>1806.616666666667</v>
      </c>
      <c r="K66" s="31">
        <v>1758.95</v>
      </c>
      <c r="L66" s="31">
        <v>1707.9</v>
      </c>
      <c r="M66" s="31">
        <v>6.2665499999999996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561.15</v>
      </c>
      <c r="D67" s="36">
        <v>560.26666666666665</v>
      </c>
      <c r="E67" s="36">
        <v>555.13333333333333</v>
      </c>
      <c r="F67" s="36">
        <v>549.11666666666667</v>
      </c>
      <c r="G67" s="36">
        <v>543.98333333333335</v>
      </c>
      <c r="H67" s="36">
        <v>566.2833333333333</v>
      </c>
      <c r="I67" s="36">
        <v>571.41666666666652</v>
      </c>
      <c r="J67" s="36">
        <v>577.43333333333328</v>
      </c>
      <c r="K67" s="31">
        <v>565.4</v>
      </c>
      <c r="L67" s="31">
        <v>554.25</v>
      </c>
      <c r="M67" s="31">
        <v>24.873419999999999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2314.65</v>
      </c>
      <c r="D68" s="36">
        <v>2321.8666666666663</v>
      </c>
      <c r="E68" s="36">
        <v>2283.7333333333327</v>
      </c>
      <c r="F68" s="36">
        <v>2252.8166666666662</v>
      </c>
      <c r="G68" s="36">
        <v>2214.6833333333325</v>
      </c>
      <c r="H68" s="36">
        <v>2352.7833333333328</v>
      </c>
      <c r="I68" s="36">
        <v>2390.916666666667</v>
      </c>
      <c r="J68" s="36">
        <v>2421.833333333333</v>
      </c>
      <c r="K68" s="31">
        <v>2360</v>
      </c>
      <c r="L68" s="31">
        <v>2290.9499999999998</v>
      </c>
      <c r="M68" s="31">
        <v>3.8370099999999998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2213.6999999999998</v>
      </c>
      <c r="D69" s="36">
        <v>2228.8166666666671</v>
      </c>
      <c r="E69" s="36">
        <v>2194.983333333334</v>
      </c>
      <c r="F69" s="36">
        <v>2176.2666666666669</v>
      </c>
      <c r="G69" s="36">
        <v>2142.4333333333338</v>
      </c>
      <c r="H69" s="36">
        <v>2247.5333333333342</v>
      </c>
      <c r="I69" s="36">
        <v>2281.3666666666672</v>
      </c>
      <c r="J69" s="36">
        <v>2300.0833333333344</v>
      </c>
      <c r="K69" s="31">
        <v>2262.65</v>
      </c>
      <c r="L69" s="31">
        <v>2210.1</v>
      </c>
      <c r="M69" s="31">
        <v>2.4165999999999999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430.95</v>
      </c>
      <c r="D70" s="36">
        <v>426.33333333333331</v>
      </c>
      <c r="E70" s="36">
        <v>417.66666666666663</v>
      </c>
      <c r="F70" s="36">
        <v>404.38333333333333</v>
      </c>
      <c r="G70" s="36">
        <v>395.71666666666664</v>
      </c>
      <c r="H70" s="36">
        <v>439.61666666666662</v>
      </c>
      <c r="I70" s="36">
        <v>448.28333333333325</v>
      </c>
      <c r="J70" s="36">
        <v>461.56666666666661</v>
      </c>
      <c r="K70" s="31">
        <v>435</v>
      </c>
      <c r="L70" s="31">
        <v>413.05</v>
      </c>
      <c r="M70" s="31">
        <v>11.59634</v>
      </c>
      <c r="N70" s="1"/>
      <c r="O70" s="1"/>
    </row>
    <row r="71" spans="1:15" ht="12.75" customHeight="1">
      <c r="A71" s="51">
        <v>62</v>
      </c>
      <c r="B71" s="53" t="s">
        <v>371</v>
      </c>
      <c r="C71" s="31">
        <v>209.35</v>
      </c>
      <c r="D71" s="36">
        <v>209.23333333333332</v>
      </c>
      <c r="E71" s="36">
        <v>206.51666666666665</v>
      </c>
      <c r="F71" s="36">
        <v>203.68333333333334</v>
      </c>
      <c r="G71" s="36">
        <v>200.96666666666667</v>
      </c>
      <c r="H71" s="36">
        <v>212.06666666666663</v>
      </c>
      <c r="I71" s="36">
        <v>214.78333333333327</v>
      </c>
      <c r="J71" s="36">
        <v>217.61666666666662</v>
      </c>
      <c r="K71" s="31">
        <v>211.95</v>
      </c>
      <c r="L71" s="31">
        <v>206.4</v>
      </c>
      <c r="M71" s="31">
        <v>6.0370900000000001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3779.6</v>
      </c>
      <c r="D72" s="36">
        <v>3779.3333333333335</v>
      </c>
      <c r="E72" s="36">
        <v>3755.2666666666669</v>
      </c>
      <c r="F72" s="36">
        <v>3730.9333333333334</v>
      </c>
      <c r="G72" s="36">
        <v>3706.8666666666668</v>
      </c>
      <c r="H72" s="36">
        <v>3803.666666666667</v>
      </c>
      <c r="I72" s="36">
        <v>3827.7333333333336</v>
      </c>
      <c r="J72" s="36">
        <v>3852.0666666666671</v>
      </c>
      <c r="K72" s="31">
        <v>3803.4</v>
      </c>
      <c r="L72" s="31">
        <v>3755</v>
      </c>
      <c r="M72" s="31">
        <v>2.0103800000000001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4877.55</v>
      </c>
      <c r="D73" s="36">
        <v>4889.5166666666664</v>
      </c>
      <c r="E73" s="36">
        <v>4834.0333333333328</v>
      </c>
      <c r="F73" s="36">
        <v>4790.5166666666664</v>
      </c>
      <c r="G73" s="36">
        <v>4735.0333333333328</v>
      </c>
      <c r="H73" s="36">
        <v>4933.0333333333328</v>
      </c>
      <c r="I73" s="36">
        <v>4988.5166666666664</v>
      </c>
      <c r="J73" s="36">
        <v>5032.0333333333328</v>
      </c>
      <c r="K73" s="31">
        <v>4945</v>
      </c>
      <c r="L73" s="31">
        <v>4846</v>
      </c>
      <c r="M73" s="31">
        <v>2.03145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522.35</v>
      </c>
      <c r="D74" s="36">
        <v>524.65</v>
      </c>
      <c r="E74" s="36">
        <v>517.29999999999995</v>
      </c>
      <c r="F74" s="36">
        <v>512.25</v>
      </c>
      <c r="G74" s="36">
        <v>504.9</v>
      </c>
      <c r="H74" s="36">
        <v>529.69999999999993</v>
      </c>
      <c r="I74" s="36">
        <v>537.05000000000007</v>
      </c>
      <c r="J74" s="36">
        <v>542.09999999999991</v>
      </c>
      <c r="K74" s="31">
        <v>532</v>
      </c>
      <c r="L74" s="31">
        <v>519.6</v>
      </c>
      <c r="M74" s="31">
        <v>21.352429999999998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3729.4</v>
      </c>
      <c r="D75" s="36">
        <v>3744.9500000000003</v>
      </c>
      <c r="E75" s="36">
        <v>3699.9500000000007</v>
      </c>
      <c r="F75" s="36">
        <v>3670.5000000000005</v>
      </c>
      <c r="G75" s="36">
        <v>3625.5000000000009</v>
      </c>
      <c r="H75" s="36">
        <v>3774.4000000000005</v>
      </c>
      <c r="I75" s="36">
        <v>3819.3999999999996</v>
      </c>
      <c r="J75" s="36">
        <v>3848.8500000000004</v>
      </c>
      <c r="K75" s="31">
        <v>3789.95</v>
      </c>
      <c r="L75" s="31">
        <v>3715.5</v>
      </c>
      <c r="M75" s="31">
        <v>1.8267100000000001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5615.05</v>
      </c>
      <c r="D76" s="36">
        <v>5646.3</v>
      </c>
      <c r="E76" s="36">
        <v>5570.75</v>
      </c>
      <c r="F76" s="36">
        <v>5526.45</v>
      </c>
      <c r="G76" s="36">
        <v>5450.9</v>
      </c>
      <c r="H76" s="36">
        <v>5690.6</v>
      </c>
      <c r="I76" s="36">
        <v>5766.1500000000015</v>
      </c>
      <c r="J76" s="36">
        <v>5810.4500000000007</v>
      </c>
      <c r="K76" s="31">
        <v>5721.85</v>
      </c>
      <c r="L76" s="31">
        <v>5602</v>
      </c>
      <c r="M76" s="31">
        <v>4.5328099999999996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3441.2</v>
      </c>
      <c r="D77" s="36">
        <v>3422.6666666666665</v>
      </c>
      <c r="E77" s="36">
        <v>3395.333333333333</v>
      </c>
      <c r="F77" s="36">
        <v>3349.4666666666667</v>
      </c>
      <c r="G77" s="36">
        <v>3322.1333333333332</v>
      </c>
      <c r="H77" s="36">
        <v>3468.5333333333328</v>
      </c>
      <c r="I77" s="36">
        <v>3495.8666666666659</v>
      </c>
      <c r="J77" s="36">
        <v>3541.7333333333327</v>
      </c>
      <c r="K77" s="31">
        <v>3450</v>
      </c>
      <c r="L77" s="31">
        <v>3376.8</v>
      </c>
      <c r="M77" s="31">
        <v>5.4781199999999997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3136.7</v>
      </c>
      <c r="D78" s="36">
        <v>3143.7166666666672</v>
      </c>
      <c r="E78" s="36">
        <v>3108.7833333333342</v>
      </c>
      <c r="F78" s="36">
        <v>3080.8666666666672</v>
      </c>
      <c r="G78" s="36">
        <v>3045.9333333333343</v>
      </c>
      <c r="H78" s="36">
        <v>3171.6333333333341</v>
      </c>
      <c r="I78" s="36">
        <v>3206.5666666666666</v>
      </c>
      <c r="J78" s="36">
        <v>3234.483333333334</v>
      </c>
      <c r="K78" s="31">
        <v>3178.65</v>
      </c>
      <c r="L78" s="31">
        <v>3115.8</v>
      </c>
      <c r="M78" s="31">
        <v>1.3131600000000001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146.5</v>
      </c>
      <c r="D79" s="36">
        <v>146.1</v>
      </c>
      <c r="E79" s="36">
        <v>144.69999999999999</v>
      </c>
      <c r="F79" s="36">
        <v>142.9</v>
      </c>
      <c r="G79" s="36">
        <v>141.5</v>
      </c>
      <c r="H79" s="36">
        <v>147.89999999999998</v>
      </c>
      <c r="I79" s="36">
        <v>149.30000000000001</v>
      </c>
      <c r="J79" s="36">
        <v>151.09999999999997</v>
      </c>
      <c r="K79" s="31">
        <v>147.5</v>
      </c>
      <c r="L79" s="31">
        <v>144.30000000000001</v>
      </c>
      <c r="M79" s="31">
        <v>195.54843</v>
      </c>
      <c r="N79" s="1"/>
      <c r="O79" s="1"/>
    </row>
    <row r="80" spans="1:15" ht="12.75" customHeight="1">
      <c r="A80" s="51">
        <v>71</v>
      </c>
      <c r="B80" s="53" t="s">
        <v>402</v>
      </c>
      <c r="C80" s="31">
        <v>3027.5</v>
      </c>
      <c r="D80" s="36">
        <v>3035.7999999999997</v>
      </c>
      <c r="E80" s="36">
        <v>2983.5999999999995</v>
      </c>
      <c r="F80" s="36">
        <v>2939.7</v>
      </c>
      <c r="G80" s="36">
        <v>2887.4999999999995</v>
      </c>
      <c r="H80" s="36">
        <v>3079.6999999999994</v>
      </c>
      <c r="I80" s="36">
        <v>3131.8999999999992</v>
      </c>
      <c r="J80" s="36">
        <v>3175.7999999999993</v>
      </c>
      <c r="K80" s="31">
        <v>3088</v>
      </c>
      <c r="L80" s="31">
        <v>2991.9</v>
      </c>
      <c r="M80" s="31">
        <v>1.1841200000000001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336.75</v>
      </c>
      <c r="D81" s="36">
        <v>333.23333333333335</v>
      </c>
      <c r="E81" s="36">
        <v>328.56666666666672</v>
      </c>
      <c r="F81" s="36">
        <v>320.38333333333338</v>
      </c>
      <c r="G81" s="36">
        <v>315.71666666666675</v>
      </c>
      <c r="H81" s="36">
        <v>341.41666666666669</v>
      </c>
      <c r="I81" s="36">
        <v>346.08333333333331</v>
      </c>
      <c r="J81" s="36">
        <v>354.26666666666665</v>
      </c>
      <c r="K81" s="31">
        <v>337.9</v>
      </c>
      <c r="L81" s="31">
        <v>325.05</v>
      </c>
      <c r="M81" s="31">
        <v>12.931330000000001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123.55</v>
      </c>
      <c r="D82" s="36">
        <v>124.10000000000001</v>
      </c>
      <c r="E82" s="36">
        <v>122.40000000000002</v>
      </c>
      <c r="F82" s="36">
        <v>121.25000000000001</v>
      </c>
      <c r="G82" s="36">
        <v>119.55000000000003</v>
      </c>
      <c r="H82" s="36">
        <v>125.25000000000001</v>
      </c>
      <c r="I82" s="36">
        <v>126.95</v>
      </c>
      <c r="J82" s="36">
        <v>128.10000000000002</v>
      </c>
      <c r="K82" s="31">
        <v>125.8</v>
      </c>
      <c r="L82" s="31">
        <v>122.95</v>
      </c>
      <c r="M82" s="31">
        <v>209.93003999999999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1680.9</v>
      </c>
      <c r="D83" s="36">
        <v>1680.1166666666668</v>
      </c>
      <c r="E83" s="36">
        <v>1665.7833333333335</v>
      </c>
      <c r="F83" s="36">
        <v>1650.6666666666667</v>
      </c>
      <c r="G83" s="36">
        <v>1636.3333333333335</v>
      </c>
      <c r="H83" s="36">
        <v>1695.2333333333336</v>
      </c>
      <c r="I83" s="36">
        <v>1709.5666666666666</v>
      </c>
      <c r="J83" s="36">
        <v>1724.6833333333336</v>
      </c>
      <c r="K83" s="31">
        <v>1694.45</v>
      </c>
      <c r="L83" s="31">
        <v>1665</v>
      </c>
      <c r="M83" s="31">
        <v>1.25725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990.1</v>
      </c>
      <c r="D84" s="36">
        <v>988.01666666666677</v>
      </c>
      <c r="E84" s="36">
        <v>979.33333333333348</v>
      </c>
      <c r="F84" s="36">
        <v>968.56666666666672</v>
      </c>
      <c r="G84" s="36">
        <v>959.88333333333344</v>
      </c>
      <c r="H84" s="36">
        <v>998.78333333333353</v>
      </c>
      <c r="I84" s="36">
        <v>1007.4666666666667</v>
      </c>
      <c r="J84" s="36">
        <v>1018.2333333333336</v>
      </c>
      <c r="K84" s="31">
        <v>996.7</v>
      </c>
      <c r="L84" s="31">
        <v>977.25</v>
      </c>
      <c r="M84" s="31">
        <v>8.4421300000000006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1588.4</v>
      </c>
      <c r="D85" s="36">
        <v>1602.6833333333334</v>
      </c>
      <c r="E85" s="36">
        <v>1570.4666666666667</v>
      </c>
      <c r="F85" s="36">
        <v>1552.5333333333333</v>
      </c>
      <c r="G85" s="36">
        <v>1520.3166666666666</v>
      </c>
      <c r="H85" s="36">
        <v>1620.6166666666668</v>
      </c>
      <c r="I85" s="36">
        <v>1652.8333333333335</v>
      </c>
      <c r="J85" s="36">
        <v>1670.7666666666669</v>
      </c>
      <c r="K85" s="31">
        <v>1634.9</v>
      </c>
      <c r="L85" s="31">
        <v>1584.75</v>
      </c>
      <c r="M85" s="31">
        <v>4.2712300000000001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1944.7</v>
      </c>
      <c r="D86" s="36">
        <v>1944.8999999999999</v>
      </c>
      <c r="E86" s="36">
        <v>1929.7999999999997</v>
      </c>
      <c r="F86" s="36">
        <v>1914.8999999999999</v>
      </c>
      <c r="G86" s="36">
        <v>1899.7999999999997</v>
      </c>
      <c r="H86" s="36">
        <v>1959.7999999999997</v>
      </c>
      <c r="I86" s="36">
        <v>1974.8999999999996</v>
      </c>
      <c r="J86" s="36">
        <v>1989.7999999999997</v>
      </c>
      <c r="K86" s="31">
        <v>1960</v>
      </c>
      <c r="L86" s="31">
        <v>1930</v>
      </c>
      <c r="M86" s="31">
        <v>5.7972599999999996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446.25</v>
      </c>
      <c r="D87" s="36">
        <v>448.91666666666669</v>
      </c>
      <c r="E87" s="36">
        <v>442.33333333333337</v>
      </c>
      <c r="F87" s="36">
        <v>438.41666666666669</v>
      </c>
      <c r="G87" s="36">
        <v>431.83333333333337</v>
      </c>
      <c r="H87" s="36">
        <v>452.83333333333337</v>
      </c>
      <c r="I87" s="36">
        <v>459.41666666666674</v>
      </c>
      <c r="J87" s="36">
        <v>463.33333333333337</v>
      </c>
      <c r="K87" s="31">
        <v>455.5</v>
      </c>
      <c r="L87" s="31">
        <v>445</v>
      </c>
      <c r="M87" s="31">
        <v>16.753579999999999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3992.6</v>
      </c>
      <c r="D88" s="36">
        <v>4005.0333333333333</v>
      </c>
      <c r="E88" s="36">
        <v>3952.5666666666666</v>
      </c>
      <c r="F88" s="36">
        <v>3912.5333333333333</v>
      </c>
      <c r="G88" s="36">
        <v>3860.0666666666666</v>
      </c>
      <c r="H88" s="36">
        <v>4045.0666666666666</v>
      </c>
      <c r="I88" s="36">
        <v>4097.5333333333328</v>
      </c>
      <c r="J88" s="36">
        <v>4137.5666666666666</v>
      </c>
      <c r="K88" s="31">
        <v>4057.5</v>
      </c>
      <c r="L88" s="31">
        <v>3965</v>
      </c>
      <c r="M88" s="31">
        <v>12.19857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1413.2</v>
      </c>
      <c r="D89" s="36">
        <v>1414.8833333333332</v>
      </c>
      <c r="E89" s="36">
        <v>1402.0666666666664</v>
      </c>
      <c r="F89" s="36">
        <v>1390.9333333333332</v>
      </c>
      <c r="G89" s="36">
        <v>1378.1166666666663</v>
      </c>
      <c r="H89" s="36">
        <v>1426.0166666666664</v>
      </c>
      <c r="I89" s="36">
        <v>1438.833333333333</v>
      </c>
      <c r="J89" s="36">
        <v>1449.9666666666665</v>
      </c>
      <c r="K89" s="31">
        <v>1427.7</v>
      </c>
      <c r="L89" s="31">
        <v>1403.75</v>
      </c>
      <c r="M89" s="31">
        <v>5.2430000000000003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1293.4000000000001</v>
      </c>
      <c r="D90" s="36">
        <v>1292.9666666666667</v>
      </c>
      <c r="E90" s="36">
        <v>1281.9333333333334</v>
      </c>
      <c r="F90" s="36">
        <v>1270.4666666666667</v>
      </c>
      <c r="G90" s="36">
        <v>1259.4333333333334</v>
      </c>
      <c r="H90" s="36">
        <v>1304.4333333333334</v>
      </c>
      <c r="I90" s="36">
        <v>1315.4666666666667</v>
      </c>
      <c r="J90" s="36">
        <v>1326.9333333333334</v>
      </c>
      <c r="K90" s="31">
        <v>1304</v>
      </c>
      <c r="L90" s="31">
        <v>1281.5</v>
      </c>
      <c r="M90" s="31">
        <v>22.207560000000001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2684.05</v>
      </c>
      <c r="D91" s="36">
        <v>2675.7166666666667</v>
      </c>
      <c r="E91" s="36">
        <v>2629.4333333333334</v>
      </c>
      <c r="F91" s="36">
        <v>2574.8166666666666</v>
      </c>
      <c r="G91" s="36">
        <v>2528.5333333333333</v>
      </c>
      <c r="H91" s="36">
        <v>2730.3333333333335</v>
      </c>
      <c r="I91" s="36">
        <v>2776.6166666666672</v>
      </c>
      <c r="J91" s="36">
        <v>2831.2333333333336</v>
      </c>
      <c r="K91" s="31">
        <v>2722</v>
      </c>
      <c r="L91" s="31">
        <v>2621.1</v>
      </c>
      <c r="M91" s="31">
        <v>6.9657999999999998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1563.7</v>
      </c>
      <c r="D92" s="36">
        <v>1574.3666666666668</v>
      </c>
      <c r="E92" s="36">
        <v>1549.7333333333336</v>
      </c>
      <c r="F92" s="36">
        <v>1535.7666666666669</v>
      </c>
      <c r="G92" s="36">
        <v>1511.1333333333337</v>
      </c>
      <c r="H92" s="36">
        <v>1588.3333333333335</v>
      </c>
      <c r="I92" s="36">
        <v>1612.9666666666667</v>
      </c>
      <c r="J92" s="36">
        <v>1626.9333333333334</v>
      </c>
      <c r="K92" s="31">
        <v>1599</v>
      </c>
      <c r="L92" s="31">
        <v>1560.4</v>
      </c>
      <c r="M92" s="31">
        <v>577.37324000000001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648.20000000000005</v>
      </c>
      <c r="D93" s="36">
        <v>651.1</v>
      </c>
      <c r="E93" s="36">
        <v>642.85</v>
      </c>
      <c r="F93" s="36">
        <v>637.5</v>
      </c>
      <c r="G93" s="36">
        <v>629.25</v>
      </c>
      <c r="H93" s="36">
        <v>656.45</v>
      </c>
      <c r="I93" s="36">
        <v>664.7</v>
      </c>
      <c r="J93" s="36">
        <v>670.05000000000007</v>
      </c>
      <c r="K93" s="31">
        <v>659.35</v>
      </c>
      <c r="L93" s="31">
        <v>645.75</v>
      </c>
      <c r="M93" s="31">
        <v>15.968669999999999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3061.85</v>
      </c>
      <c r="D94" s="36">
        <v>3080.9833333333336</v>
      </c>
      <c r="E94" s="36">
        <v>3029.1166666666672</v>
      </c>
      <c r="F94" s="36">
        <v>2996.3833333333337</v>
      </c>
      <c r="G94" s="36">
        <v>2944.5166666666673</v>
      </c>
      <c r="H94" s="36">
        <v>3113.7166666666672</v>
      </c>
      <c r="I94" s="36">
        <v>3165.5833333333339</v>
      </c>
      <c r="J94" s="36">
        <v>3198.3166666666671</v>
      </c>
      <c r="K94" s="31">
        <v>3132.85</v>
      </c>
      <c r="L94" s="31">
        <v>3048.25</v>
      </c>
      <c r="M94" s="31">
        <v>5.7590599999999998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478.3</v>
      </c>
      <c r="D95" s="36">
        <v>479.98333333333335</v>
      </c>
      <c r="E95" s="36">
        <v>473.56666666666672</v>
      </c>
      <c r="F95" s="36">
        <v>468.83333333333337</v>
      </c>
      <c r="G95" s="36">
        <v>462.41666666666674</v>
      </c>
      <c r="H95" s="36">
        <v>484.7166666666667</v>
      </c>
      <c r="I95" s="36">
        <v>491.13333333333333</v>
      </c>
      <c r="J95" s="36">
        <v>495.86666666666667</v>
      </c>
      <c r="K95" s="31">
        <v>486.4</v>
      </c>
      <c r="L95" s="31">
        <v>475.25</v>
      </c>
      <c r="M95" s="31">
        <v>58.619050000000001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257.8</v>
      </c>
      <c r="D96" s="36">
        <v>256.48333333333335</v>
      </c>
      <c r="E96" s="36">
        <v>253.66666666666669</v>
      </c>
      <c r="F96" s="36">
        <v>249.53333333333333</v>
      </c>
      <c r="G96" s="36">
        <v>246.71666666666667</v>
      </c>
      <c r="H96" s="36">
        <v>260.61666666666667</v>
      </c>
      <c r="I96" s="36">
        <v>263.43333333333328</v>
      </c>
      <c r="J96" s="36">
        <v>267.56666666666672</v>
      </c>
      <c r="K96" s="31">
        <v>259.3</v>
      </c>
      <c r="L96" s="31">
        <v>252.35</v>
      </c>
      <c r="M96" s="31">
        <v>48.868560000000002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2466.85</v>
      </c>
      <c r="D97" s="36">
        <v>2463.9500000000003</v>
      </c>
      <c r="E97" s="36">
        <v>2447.9000000000005</v>
      </c>
      <c r="F97" s="36">
        <v>2428.9500000000003</v>
      </c>
      <c r="G97" s="36">
        <v>2412.9000000000005</v>
      </c>
      <c r="H97" s="36">
        <v>2482.9000000000005</v>
      </c>
      <c r="I97" s="36">
        <v>2498.9500000000007</v>
      </c>
      <c r="J97" s="36">
        <v>2517.9000000000005</v>
      </c>
      <c r="K97" s="31">
        <v>2480</v>
      </c>
      <c r="L97" s="31">
        <v>2445</v>
      </c>
      <c r="M97" s="31">
        <v>17.951589999999999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315.60000000000002</v>
      </c>
      <c r="D98" s="36">
        <v>316.43333333333334</v>
      </c>
      <c r="E98" s="36">
        <v>313.9666666666667</v>
      </c>
      <c r="F98" s="36">
        <v>312.33333333333337</v>
      </c>
      <c r="G98" s="36">
        <v>309.86666666666673</v>
      </c>
      <c r="H98" s="36">
        <v>318.06666666666666</v>
      </c>
      <c r="I98" s="36">
        <v>320.53333333333325</v>
      </c>
      <c r="J98" s="36">
        <v>322.16666666666663</v>
      </c>
      <c r="K98" s="31">
        <v>318.89999999999998</v>
      </c>
      <c r="L98" s="31">
        <v>314.8</v>
      </c>
      <c r="M98" s="31">
        <v>2.3936999999999999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40630.949999999997</v>
      </c>
      <c r="D99" s="36">
        <v>40342.35</v>
      </c>
      <c r="E99" s="36">
        <v>39894.699999999997</v>
      </c>
      <c r="F99" s="36">
        <v>39158.449999999997</v>
      </c>
      <c r="G99" s="36">
        <v>38710.799999999996</v>
      </c>
      <c r="H99" s="36">
        <v>41078.6</v>
      </c>
      <c r="I99" s="36">
        <v>41526.250000000007</v>
      </c>
      <c r="J99" s="36">
        <v>42262.5</v>
      </c>
      <c r="K99" s="31">
        <v>40790</v>
      </c>
      <c r="L99" s="31">
        <v>39606.1</v>
      </c>
      <c r="M99" s="31">
        <v>3.5630000000000002E-2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987.15</v>
      </c>
      <c r="D100" s="36">
        <v>987.93333333333339</v>
      </c>
      <c r="E100" s="36">
        <v>979.86666666666679</v>
      </c>
      <c r="F100" s="36">
        <v>972.58333333333337</v>
      </c>
      <c r="G100" s="36">
        <v>964.51666666666677</v>
      </c>
      <c r="H100" s="36">
        <v>995.21666666666681</v>
      </c>
      <c r="I100" s="36">
        <v>1003.2833333333334</v>
      </c>
      <c r="J100" s="36">
        <v>1010.5666666666668</v>
      </c>
      <c r="K100" s="31">
        <v>996</v>
      </c>
      <c r="L100" s="31">
        <v>980.65</v>
      </c>
      <c r="M100" s="31">
        <v>257.41856000000001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1375.4</v>
      </c>
      <c r="D101" s="36">
        <v>1375.4833333333336</v>
      </c>
      <c r="E101" s="36">
        <v>1364.3166666666671</v>
      </c>
      <c r="F101" s="36">
        <v>1353.2333333333336</v>
      </c>
      <c r="G101" s="36">
        <v>1342.0666666666671</v>
      </c>
      <c r="H101" s="36">
        <v>1386.5666666666671</v>
      </c>
      <c r="I101" s="36">
        <v>1397.7333333333336</v>
      </c>
      <c r="J101" s="36">
        <v>1408.8166666666671</v>
      </c>
      <c r="K101" s="31">
        <v>1386.65</v>
      </c>
      <c r="L101" s="31">
        <v>1364.4</v>
      </c>
      <c r="M101" s="31">
        <v>4.0425000000000004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588.20000000000005</v>
      </c>
      <c r="D102" s="36">
        <v>591.76666666666677</v>
      </c>
      <c r="E102" s="36">
        <v>582.58333333333348</v>
      </c>
      <c r="F102" s="36">
        <v>576.9666666666667</v>
      </c>
      <c r="G102" s="36">
        <v>567.78333333333342</v>
      </c>
      <c r="H102" s="36">
        <v>597.38333333333355</v>
      </c>
      <c r="I102" s="36">
        <v>606.56666666666672</v>
      </c>
      <c r="J102" s="36">
        <v>612.18333333333362</v>
      </c>
      <c r="K102" s="31">
        <v>600.95000000000005</v>
      </c>
      <c r="L102" s="31">
        <v>586.15</v>
      </c>
      <c r="M102" s="31">
        <v>9.6269799999999996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11</v>
      </c>
      <c r="D103" s="36">
        <v>11.083333333333334</v>
      </c>
      <c r="E103" s="36">
        <v>10.766666666666667</v>
      </c>
      <c r="F103" s="36">
        <v>10.533333333333333</v>
      </c>
      <c r="G103" s="36">
        <v>10.216666666666667</v>
      </c>
      <c r="H103" s="36">
        <v>11.316666666666668</v>
      </c>
      <c r="I103" s="36">
        <v>11.633333333333335</v>
      </c>
      <c r="J103" s="36">
        <v>11.866666666666669</v>
      </c>
      <c r="K103" s="31">
        <v>11.4</v>
      </c>
      <c r="L103" s="31">
        <v>10.85</v>
      </c>
      <c r="M103" s="31">
        <v>1644.87454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93.6</v>
      </c>
      <c r="D104" s="36">
        <v>93.783333333333346</v>
      </c>
      <c r="E104" s="36">
        <v>92.216666666666697</v>
      </c>
      <c r="F104" s="36">
        <v>90.833333333333357</v>
      </c>
      <c r="G104" s="36">
        <v>89.266666666666708</v>
      </c>
      <c r="H104" s="36">
        <v>95.166666666666686</v>
      </c>
      <c r="I104" s="36">
        <v>96.73333333333332</v>
      </c>
      <c r="J104" s="36">
        <v>98.116666666666674</v>
      </c>
      <c r="K104" s="31">
        <v>95.35</v>
      </c>
      <c r="L104" s="31">
        <v>92.4</v>
      </c>
      <c r="M104" s="31">
        <v>493.53167000000002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463.6</v>
      </c>
      <c r="D105" s="36">
        <v>464.06666666666666</v>
      </c>
      <c r="E105" s="36">
        <v>459.63333333333333</v>
      </c>
      <c r="F105" s="36">
        <v>455.66666666666669</v>
      </c>
      <c r="G105" s="36">
        <v>451.23333333333335</v>
      </c>
      <c r="H105" s="36">
        <v>468.0333333333333</v>
      </c>
      <c r="I105" s="36">
        <v>472.46666666666658</v>
      </c>
      <c r="J105" s="36">
        <v>476.43333333333328</v>
      </c>
      <c r="K105" s="31">
        <v>468.5</v>
      </c>
      <c r="L105" s="31">
        <v>460.1</v>
      </c>
      <c r="M105" s="31">
        <v>10.03641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418</v>
      </c>
      <c r="D106" s="36">
        <v>417.51666666666665</v>
      </c>
      <c r="E106" s="36">
        <v>413.48333333333329</v>
      </c>
      <c r="F106" s="36">
        <v>408.96666666666664</v>
      </c>
      <c r="G106" s="36">
        <v>404.93333333333328</v>
      </c>
      <c r="H106" s="36">
        <v>422.0333333333333</v>
      </c>
      <c r="I106" s="36">
        <v>426.06666666666661</v>
      </c>
      <c r="J106" s="36">
        <v>430.58333333333331</v>
      </c>
      <c r="K106" s="31">
        <v>421.55</v>
      </c>
      <c r="L106" s="31">
        <v>413</v>
      </c>
      <c r="M106" s="31">
        <v>23.295860000000001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415.15</v>
      </c>
      <c r="D107" s="36">
        <v>411.88333333333338</v>
      </c>
      <c r="E107" s="36">
        <v>405.76666666666677</v>
      </c>
      <c r="F107" s="36">
        <v>396.38333333333338</v>
      </c>
      <c r="G107" s="36">
        <v>390.26666666666677</v>
      </c>
      <c r="H107" s="36">
        <v>421.26666666666677</v>
      </c>
      <c r="I107" s="36">
        <v>427.38333333333344</v>
      </c>
      <c r="J107" s="36">
        <v>436.76666666666677</v>
      </c>
      <c r="K107" s="31">
        <v>418</v>
      </c>
      <c r="L107" s="31">
        <v>402.5</v>
      </c>
      <c r="M107" s="31">
        <v>20.90184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2401.9</v>
      </c>
      <c r="D108" s="36">
        <v>2395.5166666666669</v>
      </c>
      <c r="E108" s="36">
        <v>2371.4333333333338</v>
      </c>
      <c r="F108" s="36">
        <v>2340.9666666666672</v>
      </c>
      <c r="G108" s="36">
        <v>2316.8833333333341</v>
      </c>
      <c r="H108" s="36">
        <v>2425.9833333333336</v>
      </c>
      <c r="I108" s="36">
        <v>2450.0666666666666</v>
      </c>
      <c r="J108" s="36">
        <v>2480.5333333333333</v>
      </c>
      <c r="K108" s="31">
        <v>2419.6</v>
      </c>
      <c r="L108" s="31">
        <v>2365.0500000000002</v>
      </c>
      <c r="M108" s="31">
        <v>16.132940000000001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1440.45</v>
      </c>
      <c r="D109" s="36">
        <v>1446.1333333333334</v>
      </c>
      <c r="E109" s="36">
        <v>1416.6166666666668</v>
      </c>
      <c r="F109" s="36">
        <v>1392.7833333333333</v>
      </c>
      <c r="G109" s="36">
        <v>1363.2666666666667</v>
      </c>
      <c r="H109" s="36">
        <v>1469.9666666666669</v>
      </c>
      <c r="I109" s="36">
        <v>1499.4833333333338</v>
      </c>
      <c r="J109" s="36">
        <v>1523.3166666666671</v>
      </c>
      <c r="K109" s="31">
        <v>1475.65</v>
      </c>
      <c r="L109" s="31">
        <v>1422.3</v>
      </c>
      <c r="M109" s="31">
        <v>56.832149999999999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181.7</v>
      </c>
      <c r="D110" s="36">
        <v>183.04999999999998</v>
      </c>
      <c r="E110" s="36">
        <v>178.59999999999997</v>
      </c>
      <c r="F110" s="36">
        <v>175.49999999999997</v>
      </c>
      <c r="G110" s="36">
        <v>171.04999999999995</v>
      </c>
      <c r="H110" s="36">
        <v>186.14999999999998</v>
      </c>
      <c r="I110" s="36">
        <v>190.59999999999997</v>
      </c>
      <c r="J110" s="36">
        <v>193.7</v>
      </c>
      <c r="K110" s="31">
        <v>187.5</v>
      </c>
      <c r="L110" s="31">
        <v>179.95</v>
      </c>
      <c r="M110" s="31">
        <v>75.859740000000002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1490.25</v>
      </c>
      <c r="D111" s="36">
        <v>1487.1833333333334</v>
      </c>
      <c r="E111" s="36">
        <v>1479.2666666666669</v>
      </c>
      <c r="F111" s="36">
        <v>1468.2833333333335</v>
      </c>
      <c r="G111" s="36">
        <v>1460.366666666667</v>
      </c>
      <c r="H111" s="36">
        <v>1498.1666666666667</v>
      </c>
      <c r="I111" s="36">
        <v>1506.0833333333333</v>
      </c>
      <c r="J111" s="36">
        <v>1517.0666666666666</v>
      </c>
      <c r="K111" s="31">
        <v>1495.1</v>
      </c>
      <c r="L111" s="31">
        <v>1476.2</v>
      </c>
      <c r="M111" s="31">
        <v>41.693370000000002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91.85</v>
      </c>
      <c r="D112" s="36">
        <v>92.066666666666677</v>
      </c>
      <c r="E112" s="36">
        <v>91.183333333333351</v>
      </c>
      <c r="F112" s="36">
        <v>90.51666666666668</v>
      </c>
      <c r="G112" s="36">
        <v>89.633333333333354</v>
      </c>
      <c r="H112" s="36">
        <v>92.733333333333348</v>
      </c>
      <c r="I112" s="36">
        <v>93.616666666666674</v>
      </c>
      <c r="J112" s="36">
        <v>94.283333333333346</v>
      </c>
      <c r="K112" s="31">
        <v>92.95</v>
      </c>
      <c r="L112" s="31">
        <v>91.4</v>
      </c>
      <c r="M112" s="31">
        <v>182.28395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913.25</v>
      </c>
      <c r="D113" s="36">
        <v>914.73333333333323</v>
      </c>
      <c r="E113" s="36">
        <v>903.51666666666642</v>
      </c>
      <c r="F113" s="36">
        <v>893.78333333333319</v>
      </c>
      <c r="G113" s="36">
        <v>882.56666666666638</v>
      </c>
      <c r="H113" s="36">
        <v>924.46666666666647</v>
      </c>
      <c r="I113" s="36">
        <v>935.68333333333339</v>
      </c>
      <c r="J113" s="36">
        <v>945.41666666666652</v>
      </c>
      <c r="K113" s="31">
        <v>925.95</v>
      </c>
      <c r="L113" s="31">
        <v>905</v>
      </c>
      <c r="M113" s="31">
        <v>5.3863000000000003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678.55</v>
      </c>
      <c r="D114" s="36">
        <v>680.91666666666663</v>
      </c>
      <c r="E114" s="36">
        <v>673.18333333333328</v>
      </c>
      <c r="F114" s="36">
        <v>667.81666666666661</v>
      </c>
      <c r="G114" s="36">
        <v>660.08333333333326</v>
      </c>
      <c r="H114" s="36">
        <v>686.2833333333333</v>
      </c>
      <c r="I114" s="36">
        <v>694.01666666666665</v>
      </c>
      <c r="J114" s="36">
        <v>699.38333333333333</v>
      </c>
      <c r="K114" s="31">
        <v>688.65</v>
      </c>
      <c r="L114" s="31">
        <v>675.55</v>
      </c>
      <c r="M114" s="31">
        <v>13.534929999999999</v>
      </c>
      <c r="N114" s="1"/>
      <c r="O114" s="1"/>
    </row>
    <row r="115" spans="1:15" ht="12.75" customHeight="1">
      <c r="A115" s="51">
        <v>106</v>
      </c>
      <c r="B115" s="53" t="s">
        <v>422</v>
      </c>
      <c r="C115" s="31">
        <v>77.2</v>
      </c>
      <c r="D115" s="36">
        <v>76.88333333333334</v>
      </c>
      <c r="E115" s="36">
        <v>74.316666666666677</v>
      </c>
      <c r="F115" s="36">
        <v>71.433333333333337</v>
      </c>
      <c r="G115" s="36">
        <v>68.866666666666674</v>
      </c>
      <c r="H115" s="36">
        <v>79.76666666666668</v>
      </c>
      <c r="I115" s="36">
        <v>82.333333333333343</v>
      </c>
      <c r="J115" s="36">
        <v>85.216666666666683</v>
      </c>
      <c r="K115" s="31">
        <v>79.45</v>
      </c>
      <c r="L115" s="31">
        <v>74</v>
      </c>
      <c r="M115" s="31">
        <v>764.14678000000004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452.95</v>
      </c>
      <c r="D116" s="36">
        <v>452.5333333333333</v>
      </c>
      <c r="E116" s="36">
        <v>449.96666666666658</v>
      </c>
      <c r="F116" s="36">
        <v>446.98333333333329</v>
      </c>
      <c r="G116" s="36">
        <v>444.41666666666657</v>
      </c>
      <c r="H116" s="36">
        <v>455.51666666666659</v>
      </c>
      <c r="I116" s="36">
        <v>458.08333333333331</v>
      </c>
      <c r="J116" s="36">
        <v>461.06666666666661</v>
      </c>
      <c r="K116" s="31">
        <v>455.1</v>
      </c>
      <c r="L116" s="31">
        <v>449.55</v>
      </c>
      <c r="M116" s="31">
        <v>99.596490000000003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688.95</v>
      </c>
      <c r="D117" s="36">
        <v>692.1</v>
      </c>
      <c r="E117" s="36">
        <v>680.85</v>
      </c>
      <c r="F117" s="36">
        <v>672.75</v>
      </c>
      <c r="G117" s="36">
        <v>661.5</v>
      </c>
      <c r="H117" s="36">
        <v>700.2</v>
      </c>
      <c r="I117" s="36">
        <v>711.45</v>
      </c>
      <c r="J117" s="36">
        <v>719.55000000000007</v>
      </c>
      <c r="K117" s="31">
        <v>703.35</v>
      </c>
      <c r="L117" s="31">
        <v>684</v>
      </c>
      <c r="M117" s="31">
        <v>19.634429999999998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407.5</v>
      </c>
      <c r="D118" s="36">
        <v>405.51666666666665</v>
      </c>
      <c r="E118" s="36">
        <v>396.98333333333329</v>
      </c>
      <c r="F118" s="36">
        <v>386.46666666666664</v>
      </c>
      <c r="G118" s="36">
        <v>377.93333333333328</v>
      </c>
      <c r="H118" s="36">
        <v>416.0333333333333</v>
      </c>
      <c r="I118" s="36">
        <v>424.56666666666661</v>
      </c>
      <c r="J118" s="36">
        <v>435.08333333333331</v>
      </c>
      <c r="K118" s="31">
        <v>414.05</v>
      </c>
      <c r="L118" s="31">
        <v>395</v>
      </c>
      <c r="M118" s="31">
        <v>98.337199999999996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786.75</v>
      </c>
      <c r="D119" s="36">
        <v>794.25</v>
      </c>
      <c r="E119" s="36">
        <v>777.7</v>
      </c>
      <c r="F119" s="36">
        <v>768.65000000000009</v>
      </c>
      <c r="G119" s="36">
        <v>752.10000000000014</v>
      </c>
      <c r="H119" s="36">
        <v>803.3</v>
      </c>
      <c r="I119" s="36">
        <v>819.84999999999991</v>
      </c>
      <c r="J119" s="36">
        <v>828.89999999999986</v>
      </c>
      <c r="K119" s="31">
        <v>810.8</v>
      </c>
      <c r="L119" s="31">
        <v>785.2</v>
      </c>
      <c r="M119" s="31">
        <v>33.599510000000002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533.79999999999995</v>
      </c>
      <c r="D120" s="36">
        <v>535.23333333333335</v>
      </c>
      <c r="E120" s="36">
        <v>528.11666666666667</v>
      </c>
      <c r="F120" s="36">
        <v>522.43333333333328</v>
      </c>
      <c r="G120" s="36">
        <v>515.31666666666661</v>
      </c>
      <c r="H120" s="36">
        <v>540.91666666666674</v>
      </c>
      <c r="I120" s="36">
        <v>548.03333333333353</v>
      </c>
      <c r="J120" s="36">
        <v>553.71666666666681</v>
      </c>
      <c r="K120" s="31">
        <v>542.35</v>
      </c>
      <c r="L120" s="31">
        <v>529.54999999999995</v>
      </c>
      <c r="M120" s="31">
        <v>22.116289999999999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1789.45</v>
      </c>
      <c r="D121" s="36">
        <v>1789.5333333333335</v>
      </c>
      <c r="E121" s="36">
        <v>1775.616666666667</v>
      </c>
      <c r="F121" s="36">
        <v>1761.7833333333335</v>
      </c>
      <c r="G121" s="36">
        <v>1747.866666666667</v>
      </c>
      <c r="H121" s="36">
        <v>1803.366666666667</v>
      </c>
      <c r="I121" s="36">
        <v>1817.2833333333335</v>
      </c>
      <c r="J121" s="36">
        <v>1831.116666666667</v>
      </c>
      <c r="K121" s="31">
        <v>1803.45</v>
      </c>
      <c r="L121" s="31">
        <v>1775.7</v>
      </c>
      <c r="M121" s="31">
        <v>53.681429999999999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125.45</v>
      </c>
      <c r="D122" s="36">
        <v>126.36666666666667</v>
      </c>
      <c r="E122" s="36">
        <v>124.08333333333334</v>
      </c>
      <c r="F122" s="36">
        <v>122.71666666666667</v>
      </c>
      <c r="G122" s="36">
        <v>120.43333333333334</v>
      </c>
      <c r="H122" s="36">
        <v>127.73333333333335</v>
      </c>
      <c r="I122" s="36">
        <v>130.01666666666668</v>
      </c>
      <c r="J122" s="36">
        <v>131.38333333333335</v>
      </c>
      <c r="K122" s="31">
        <v>128.65</v>
      </c>
      <c r="L122" s="31">
        <v>125</v>
      </c>
      <c r="M122" s="31">
        <v>46.728299999999997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2415.4</v>
      </c>
      <c r="D123" s="36">
        <v>2391.4</v>
      </c>
      <c r="E123" s="36">
        <v>2353</v>
      </c>
      <c r="F123" s="36">
        <v>2290.6</v>
      </c>
      <c r="G123" s="36">
        <v>2252.1999999999998</v>
      </c>
      <c r="H123" s="36">
        <v>2453.8000000000002</v>
      </c>
      <c r="I123" s="36">
        <v>2492.2000000000007</v>
      </c>
      <c r="J123" s="36">
        <v>2554.6000000000004</v>
      </c>
      <c r="K123" s="31">
        <v>2429.8000000000002</v>
      </c>
      <c r="L123" s="31">
        <v>2329</v>
      </c>
      <c r="M123" s="31">
        <v>5.1141199999999998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395.1</v>
      </c>
      <c r="D124" s="36">
        <v>393.23333333333329</v>
      </c>
      <c r="E124" s="36">
        <v>390.26666666666659</v>
      </c>
      <c r="F124" s="36">
        <v>385.43333333333328</v>
      </c>
      <c r="G124" s="36">
        <v>382.46666666666658</v>
      </c>
      <c r="H124" s="36">
        <v>398.06666666666661</v>
      </c>
      <c r="I124" s="36">
        <v>401.0333333333333</v>
      </c>
      <c r="J124" s="36">
        <v>405.86666666666662</v>
      </c>
      <c r="K124" s="31">
        <v>396.2</v>
      </c>
      <c r="L124" s="31">
        <v>388.4</v>
      </c>
      <c r="M124" s="31">
        <v>9.4321400000000004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456.75</v>
      </c>
      <c r="D125" s="36">
        <v>457.45</v>
      </c>
      <c r="E125" s="36">
        <v>452.25</v>
      </c>
      <c r="F125" s="36">
        <v>447.75</v>
      </c>
      <c r="G125" s="36">
        <v>442.55</v>
      </c>
      <c r="H125" s="36">
        <v>461.95</v>
      </c>
      <c r="I125" s="36">
        <v>467.14999999999992</v>
      </c>
      <c r="J125" s="36">
        <v>471.65</v>
      </c>
      <c r="K125" s="31">
        <v>462.65</v>
      </c>
      <c r="L125" s="31">
        <v>452.95</v>
      </c>
      <c r="M125" s="31">
        <v>24.343720000000001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655.65</v>
      </c>
      <c r="D126" s="36">
        <v>658.19999999999993</v>
      </c>
      <c r="E126" s="36">
        <v>650.54999999999984</v>
      </c>
      <c r="F126" s="36">
        <v>645.44999999999993</v>
      </c>
      <c r="G126" s="36">
        <v>637.79999999999984</v>
      </c>
      <c r="H126" s="36">
        <v>663.29999999999984</v>
      </c>
      <c r="I126" s="36">
        <v>670.94999999999993</v>
      </c>
      <c r="J126" s="36">
        <v>676.04999999999984</v>
      </c>
      <c r="K126" s="31">
        <v>665.85</v>
      </c>
      <c r="L126" s="31">
        <v>653.1</v>
      </c>
      <c r="M126" s="31">
        <v>10.746420000000001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2890</v>
      </c>
      <c r="D127" s="36">
        <v>2907</v>
      </c>
      <c r="E127" s="36">
        <v>2869.05</v>
      </c>
      <c r="F127" s="36">
        <v>2848.1000000000004</v>
      </c>
      <c r="G127" s="36">
        <v>2810.1500000000005</v>
      </c>
      <c r="H127" s="36">
        <v>2927.95</v>
      </c>
      <c r="I127" s="36">
        <v>2965.8999999999996</v>
      </c>
      <c r="J127" s="36">
        <v>2986.8499999999995</v>
      </c>
      <c r="K127" s="31">
        <v>2944.95</v>
      </c>
      <c r="L127" s="31">
        <v>2886.05</v>
      </c>
      <c r="M127" s="31">
        <v>13.9924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5473.45</v>
      </c>
      <c r="D128" s="36">
        <v>5484.7833333333328</v>
      </c>
      <c r="E128" s="36">
        <v>5441.8666666666659</v>
      </c>
      <c r="F128" s="36">
        <v>5410.2833333333328</v>
      </c>
      <c r="G128" s="36">
        <v>5367.3666666666659</v>
      </c>
      <c r="H128" s="36">
        <v>5516.3666666666659</v>
      </c>
      <c r="I128" s="36">
        <v>5559.2833333333338</v>
      </c>
      <c r="J128" s="36">
        <v>5590.8666666666659</v>
      </c>
      <c r="K128" s="31">
        <v>5527.7</v>
      </c>
      <c r="L128" s="31">
        <v>5453.2</v>
      </c>
      <c r="M128" s="31">
        <v>1.4512100000000001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4609.45</v>
      </c>
      <c r="D129" s="36">
        <v>4629.1833333333334</v>
      </c>
      <c r="E129" s="36">
        <v>4583.416666666667</v>
      </c>
      <c r="F129" s="36">
        <v>4557.3833333333332</v>
      </c>
      <c r="G129" s="36">
        <v>4511.6166666666668</v>
      </c>
      <c r="H129" s="36">
        <v>4655.2166666666672</v>
      </c>
      <c r="I129" s="36">
        <v>4700.9833333333336</v>
      </c>
      <c r="J129" s="36">
        <v>4727.0166666666673</v>
      </c>
      <c r="K129" s="31">
        <v>4674.95</v>
      </c>
      <c r="L129" s="31">
        <v>4603.1499999999996</v>
      </c>
      <c r="M129" s="31">
        <v>0.75161999999999995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1149.55</v>
      </c>
      <c r="D130" s="36">
        <v>1147.3</v>
      </c>
      <c r="E130" s="36">
        <v>1136.5999999999999</v>
      </c>
      <c r="F130" s="36">
        <v>1123.6499999999999</v>
      </c>
      <c r="G130" s="36">
        <v>1112.9499999999998</v>
      </c>
      <c r="H130" s="36">
        <v>1160.25</v>
      </c>
      <c r="I130" s="36">
        <v>1170.9500000000003</v>
      </c>
      <c r="J130" s="36">
        <v>1183.9000000000001</v>
      </c>
      <c r="K130" s="31">
        <v>1158</v>
      </c>
      <c r="L130" s="31">
        <v>1134.3499999999999</v>
      </c>
      <c r="M130" s="31">
        <v>10.89288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1634</v>
      </c>
      <c r="D131" s="36">
        <v>1639.7</v>
      </c>
      <c r="E131" s="36">
        <v>1614.4</v>
      </c>
      <c r="F131" s="36">
        <v>1594.8</v>
      </c>
      <c r="G131" s="36">
        <v>1569.5</v>
      </c>
      <c r="H131" s="36">
        <v>1659.3000000000002</v>
      </c>
      <c r="I131" s="36">
        <v>1684.6</v>
      </c>
      <c r="J131" s="36">
        <v>1704.2000000000003</v>
      </c>
      <c r="K131" s="31">
        <v>1665</v>
      </c>
      <c r="L131" s="31">
        <v>1620.1</v>
      </c>
      <c r="M131" s="31">
        <v>61.166699999999999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309.5</v>
      </c>
      <c r="D132" s="36">
        <v>306.5</v>
      </c>
      <c r="E132" s="36">
        <v>298.85000000000002</v>
      </c>
      <c r="F132" s="36">
        <v>288.20000000000005</v>
      </c>
      <c r="G132" s="36">
        <v>280.55000000000007</v>
      </c>
      <c r="H132" s="36">
        <v>317.14999999999998</v>
      </c>
      <c r="I132" s="36">
        <v>324.79999999999995</v>
      </c>
      <c r="J132" s="36">
        <v>335.44999999999993</v>
      </c>
      <c r="K132" s="31">
        <v>314.14999999999998</v>
      </c>
      <c r="L132" s="31">
        <v>295.85000000000002</v>
      </c>
      <c r="M132" s="31">
        <v>130.57837000000001</v>
      </c>
      <c r="N132" s="1"/>
      <c r="O132" s="1"/>
    </row>
    <row r="133" spans="1:15" ht="12.75" customHeight="1">
      <c r="A133" s="51">
        <v>124</v>
      </c>
      <c r="B133" s="53" t="s">
        <v>866</v>
      </c>
      <c r="C133" s="31">
        <v>1707.95</v>
      </c>
      <c r="D133" s="36">
        <v>1711.5166666666664</v>
      </c>
      <c r="E133" s="36">
        <v>1690.0333333333328</v>
      </c>
      <c r="F133" s="36">
        <v>1672.1166666666663</v>
      </c>
      <c r="G133" s="36">
        <v>1650.6333333333328</v>
      </c>
      <c r="H133" s="36">
        <v>1729.4333333333329</v>
      </c>
      <c r="I133" s="36">
        <v>1750.9166666666665</v>
      </c>
      <c r="J133" s="36">
        <v>1768.833333333333</v>
      </c>
      <c r="K133" s="31">
        <v>1733</v>
      </c>
      <c r="L133" s="31">
        <v>1693.6</v>
      </c>
      <c r="M133" s="31">
        <v>1.8357000000000001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574.5</v>
      </c>
      <c r="D134" s="36">
        <v>577.06666666666661</v>
      </c>
      <c r="E134" s="36">
        <v>569.28333333333319</v>
      </c>
      <c r="F134" s="36">
        <v>564.06666666666661</v>
      </c>
      <c r="G134" s="36">
        <v>556.28333333333319</v>
      </c>
      <c r="H134" s="36">
        <v>582.28333333333319</v>
      </c>
      <c r="I134" s="36">
        <v>590.06666666666649</v>
      </c>
      <c r="J134" s="36">
        <v>595.28333333333319</v>
      </c>
      <c r="K134" s="31">
        <v>584.85</v>
      </c>
      <c r="L134" s="31">
        <v>571.85</v>
      </c>
      <c r="M134" s="31">
        <v>15.38968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10346.75</v>
      </c>
      <c r="D135" s="36">
        <v>10392.783333333333</v>
      </c>
      <c r="E135" s="36">
        <v>10291.516666666666</v>
      </c>
      <c r="F135" s="36">
        <v>10236.283333333333</v>
      </c>
      <c r="G135" s="36">
        <v>10135.016666666666</v>
      </c>
      <c r="H135" s="36">
        <v>10448.016666666666</v>
      </c>
      <c r="I135" s="36">
        <v>10549.283333333333</v>
      </c>
      <c r="J135" s="36">
        <v>10604.516666666666</v>
      </c>
      <c r="K135" s="31">
        <v>10494.05</v>
      </c>
      <c r="L135" s="31">
        <v>10337.549999999999</v>
      </c>
      <c r="M135" s="31">
        <v>5.45106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554.15</v>
      </c>
      <c r="D136" s="36">
        <v>559.13333333333333</v>
      </c>
      <c r="E136" s="36">
        <v>546.26666666666665</v>
      </c>
      <c r="F136" s="36">
        <v>538.38333333333333</v>
      </c>
      <c r="G136" s="36">
        <v>525.51666666666665</v>
      </c>
      <c r="H136" s="36">
        <v>567.01666666666665</v>
      </c>
      <c r="I136" s="36">
        <v>579.88333333333321</v>
      </c>
      <c r="J136" s="36">
        <v>587.76666666666665</v>
      </c>
      <c r="K136" s="31">
        <v>572</v>
      </c>
      <c r="L136" s="31">
        <v>551.25</v>
      </c>
      <c r="M136" s="31">
        <v>21.594899999999999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1038.7</v>
      </c>
      <c r="D137" s="36">
        <v>1036.4333333333334</v>
      </c>
      <c r="E137" s="36">
        <v>1027.2666666666669</v>
      </c>
      <c r="F137" s="36">
        <v>1015.8333333333335</v>
      </c>
      <c r="G137" s="36">
        <v>1006.666666666667</v>
      </c>
      <c r="H137" s="36">
        <v>1047.8666666666668</v>
      </c>
      <c r="I137" s="36">
        <v>1057.0333333333333</v>
      </c>
      <c r="J137" s="36">
        <v>1068.4666666666667</v>
      </c>
      <c r="K137" s="31">
        <v>1045.5999999999999</v>
      </c>
      <c r="L137" s="31">
        <v>1025</v>
      </c>
      <c r="M137" s="31">
        <v>4.1625100000000002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934.55</v>
      </c>
      <c r="D138" s="36">
        <v>937.25</v>
      </c>
      <c r="E138" s="36">
        <v>927.85</v>
      </c>
      <c r="F138" s="36">
        <v>921.15</v>
      </c>
      <c r="G138" s="36">
        <v>911.75</v>
      </c>
      <c r="H138" s="36">
        <v>943.95</v>
      </c>
      <c r="I138" s="36">
        <v>953.35000000000014</v>
      </c>
      <c r="J138" s="36">
        <v>960.05000000000007</v>
      </c>
      <c r="K138" s="31">
        <v>946.65</v>
      </c>
      <c r="L138" s="31">
        <v>930.55</v>
      </c>
      <c r="M138" s="31">
        <v>6.1478099999999998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98.65</v>
      </c>
      <c r="D139" s="36">
        <v>98.933333333333337</v>
      </c>
      <c r="E139" s="36">
        <v>97.966666666666669</v>
      </c>
      <c r="F139" s="36">
        <v>97.283333333333331</v>
      </c>
      <c r="G139" s="36">
        <v>96.316666666666663</v>
      </c>
      <c r="H139" s="36">
        <v>99.616666666666674</v>
      </c>
      <c r="I139" s="36">
        <v>100.58333333333334</v>
      </c>
      <c r="J139" s="36">
        <v>101.26666666666668</v>
      </c>
      <c r="K139" s="31">
        <v>99.9</v>
      </c>
      <c r="L139" s="31">
        <v>98.25</v>
      </c>
      <c r="M139" s="31">
        <v>51.952680000000001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2482.6999999999998</v>
      </c>
      <c r="D140" s="36">
        <v>2477.4333333333329</v>
      </c>
      <c r="E140" s="36">
        <v>2457.1166666666659</v>
      </c>
      <c r="F140" s="36">
        <v>2431.5333333333328</v>
      </c>
      <c r="G140" s="36">
        <v>2411.2166666666658</v>
      </c>
      <c r="H140" s="36">
        <v>2503.016666666666</v>
      </c>
      <c r="I140" s="36">
        <v>2523.3333333333326</v>
      </c>
      <c r="J140" s="36">
        <v>2548.9166666666661</v>
      </c>
      <c r="K140" s="31">
        <v>2497.75</v>
      </c>
      <c r="L140" s="31">
        <v>2451.85</v>
      </c>
      <c r="M140" s="31">
        <v>2.3475199999999998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109603.9</v>
      </c>
      <c r="D141" s="36">
        <v>109156.18333333333</v>
      </c>
      <c r="E141" s="36">
        <v>108547.71666666667</v>
      </c>
      <c r="F141" s="36">
        <v>107491.53333333334</v>
      </c>
      <c r="G141" s="36">
        <v>106883.06666666668</v>
      </c>
      <c r="H141" s="36">
        <v>110212.36666666667</v>
      </c>
      <c r="I141" s="36">
        <v>110820.83333333331</v>
      </c>
      <c r="J141" s="36">
        <v>111877.01666666666</v>
      </c>
      <c r="K141" s="31">
        <v>109764.65</v>
      </c>
      <c r="L141" s="31">
        <v>108100</v>
      </c>
      <c r="M141" s="31">
        <v>4.471E-2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64.900000000000006</v>
      </c>
      <c r="D142" s="36">
        <v>64.983333333333334</v>
      </c>
      <c r="E142" s="36">
        <v>64.316666666666663</v>
      </c>
      <c r="F142" s="36">
        <v>63.733333333333334</v>
      </c>
      <c r="G142" s="36">
        <v>63.066666666666663</v>
      </c>
      <c r="H142" s="36">
        <v>65.566666666666663</v>
      </c>
      <c r="I142" s="36">
        <v>66.23333333333332</v>
      </c>
      <c r="J142" s="36">
        <v>66.816666666666663</v>
      </c>
      <c r="K142" s="31">
        <v>65.650000000000006</v>
      </c>
      <c r="L142" s="31">
        <v>64.400000000000006</v>
      </c>
      <c r="M142" s="31">
        <v>22.38402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1300.05</v>
      </c>
      <c r="D143" s="36">
        <v>1307.6833333333332</v>
      </c>
      <c r="E143" s="36">
        <v>1285.5166666666664</v>
      </c>
      <c r="F143" s="36">
        <v>1270.9833333333333</v>
      </c>
      <c r="G143" s="36">
        <v>1248.8166666666666</v>
      </c>
      <c r="H143" s="36">
        <v>1322.2166666666662</v>
      </c>
      <c r="I143" s="36">
        <v>1344.3833333333328</v>
      </c>
      <c r="J143" s="36">
        <v>1358.9166666666661</v>
      </c>
      <c r="K143" s="31">
        <v>1329.85</v>
      </c>
      <c r="L143" s="31">
        <v>1293.1500000000001</v>
      </c>
      <c r="M143" s="31">
        <v>1.96736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4464.8999999999996</v>
      </c>
      <c r="D144" s="36">
        <v>4462.9833333333327</v>
      </c>
      <c r="E144" s="36">
        <v>4427.0166666666655</v>
      </c>
      <c r="F144" s="36">
        <v>4389.1333333333332</v>
      </c>
      <c r="G144" s="36">
        <v>4353.1666666666661</v>
      </c>
      <c r="H144" s="36">
        <v>4500.866666666665</v>
      </c>
      <c r="I144" s="36">
        <v>4536.8333333333321</v>
      </c>
      <c r="J144" s="36">
        <v>4574.7166666666644</v>
      </c>
      <c r="K144" s="31">
        <v>4498.95</v>
      </c>
      <c r="L144" s="31">
        <v>4425.1000000000004</v>
      </c>
      <c r="M144" s="31">
        <v>4.4763700000000002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4515.3500000000004</v>
      </c>
      <c r="D145" s="36">
        <v>4487.0999999999995</v>
      </c>
      <c r="E145" s="36">
        <v>4452.1999999999989</v>
      </c>
      <c r="F145" s="36">
        <v>4389.0499999999993</v>
      </c>
      <c r="G145" s="36">
        <v>4354.1499999999987</v>
      </c>
      <c r="H145" s="36">
        <v>4550.2499999999991</v>
      </c>
      <c r="I145" s="36">
        <v>4585.1499999999987</v>
      </c>
      <c r="J145" s="36">
        <v>4648.2999999999993</v>
      </c>
      <c r="K145" s="31">
        <v>4522</v>
      </c>
      <c r="L145" s="31">
        <v>4423.95</v>
      </c>
      <c r="M145" s="31">
        <v>1.07901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22680.25</v>
      </c>
      <c r="D146" s="36">
        <v>22687.616666666669</v>
      </c>
      <c r="E146" s="36">
        <v>22548.683333333338</v>
      </c>
      <c r="F146" s="36">
        <v>22417.116666666669</v>
      </c>
      <c r="G146" s="36">
        <v>22278.183333333338</v>
      </c>
      <c r="H146" s="36">
        <v>22819.183333333338</v>
      </c>
      <c r="I146" s="36">
        <v>22958.116666666672</v>
      </c>
      <c r="J146" s="36">
        <v>23089.683333333338</v>
      </c>
      <c r="K146" s="31">
        <v>22826.55</v>
      </c>
      <c r="L146" s="31">
        <v>22556.05</v>
      </c>
      <c r="M146" s="31">
        <v>0.57450000000000001</v>
      </c>
      <c r="N146" s="1"/>
      <c r="O146" s="1"/>
    </row>
    <row r="147" spans="1:15" ht="12.75" customHeight="1">
      <c r="A147" s="51">
        <v>138</v>
      </c>
      <c r="B147" s="53" t="s">
        <v>467</v>
      </c>
      <c r="C147" s="31">
        <v>55.5</v>
      </c>
      <c r="D147" s="36">
        <v>54.916666666666664</v>
      </c>
      <c r="E147" s="36">
        <v>53.483333333333327</v>
      </c>
      <c r="F147" s="36">
        <v>51.466666666666661</v>
      </c>
      <c r="G147" s="36">
        <v>50.033333333333324</v>
      </c>
      <c r="H147" s="36">
        <v>56.93333333333333</v>
      </c>
      <c r="I147" s="36">
        <v>58.366666666666667</v>
      </c>
      <c r="J147" s="36">
        <v>60.383333333333333</v>
      </c>
      <c r="K147" s="31">
        <v>56.35</v>
      </c>
      <c r="L147" s="31">
        <v>52.9</v>
      </c>
      <c r="M147" s="31">
        <v>643.91049999999996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148.05000000000001</v>
      </c>
      <c r="D148" s="36">
        <v>148.61666666666667</v>
      </c>
      <c r="E148" s="36">
        <v>145.68333333333334</v>
      </c>
      <c r="F148" s="36">
        <v>143.31666666666666</v>
      </c>
      <c r="G148" s="36">
        <v>140.38333333333333</v>
      </c>
      <c r="H148" s="36">
        <v>150.98333333333335</v>
      </c>
      <c r="I148" s="36">
        <v>153.91666666666669</v>
      </c>
      <c r="J148" s="36">
        <v>156.28333333333336</v>
      </c>
      <c r="K148" s="31">
        <v>151.55000000000001</v>
      </c>
      <c r="L148" s="31">
        <v>146.25</v>
      </c>
      <c r="M148" s="31">
        <v>137.6053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241.75</v>
      </c>
      <c r="D149" s="36">
        <v>242.70000000000002</v>
      </c>
      <c r="E149" s="36">
        <v>239.40000000000003</v>
      </c>
      <c r="F149" s="36">
        <v>237.05</v>
      </c>
      <c r="G149" s="36">
        <v>233.75000000000003</v>
      </c>
      <c r="H149" s="36">
        <v>245.05000000000004</v>
      </c>
      <c r="I149" s="36">
        <v>248.35000000000005</v>
      </c>
      <c r="J149" s="36">
        <v>250.70000000000005</v>
      </c>
      <c r="K149" s="31">
        <v>246</v>
      </c>
      <c r="L149" s="31">
        <v>240.35</v>
      </c>
      <c r="M149" s="31">
        <v>189.36708999999999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145.6</v>
      </c>
      <c r="D150" s="36">
        <v>146.23333333333332</v>
      </c>
      <c r="E150" s="36">
        <v>144.36666666666665</v>
      </c>
      <c r="F150" s="36">
        <v>143.13333333333333</v>
      </c>
      <c r="G150" s="36">
        <v>141.26666666666665</v>
      </c>
      <c r="H150" s="36">
        <v>147.46666666666664</v>
      </c>
      <c r="I150" s="36">
        <v>149.33333333333331</v>
      </c>
      <c r="J150" s="36">
        <v>150.56666666666663</v>
      </c>
      <c r="K150" s="31">
        <v>148.1</v>
      </c>
      <c r="L150" s="31">
        <v>145</v>
      </c>
      <c r="M150" s="31">
        <v>46.261659999999999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1142.95</v>
      </c>
      <c r="D151" s="36">
        <v>1143.5333333333335</v>
      </c>
      <c r="E151" s="36">
        <v>1130.4666666666672</v>
      </c>
      <c r="F151" s="36">
        <v>1117.9833333333336</v>
      </c>
      <c r="G151" s="36">
        <v>1104.9166666666672</v>
      </c>
      <c r="H151" s="36">
        <v>1156.0166666666671</v>
      </c>
      <c r="I151" s="36">
        <v>1169.0833333333333</v>
      </c>
      <c r="J151" s="36">
        <v>1181.5666666666671</v>
      </c>
      <c r="K151" s="31">
        <v>1156.5999999999999</v>
      </c>
      <c r="L151" s="31">
        <v>1131.05</v>
      </c>
      <c r="M151" s="31">
        <v>6.01776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4220.8500000000004</v>
      </c>
      <c r="D152" s="36">
        <v>4217.7</v>
      </c>
      <c r="E152" s="36">
        <v>4182.3999999999996</v>
      </c>
      <c r="F152" s="36">
        <v>4143.95</v>
      </c>
      <c r="G152" s="36">
        <v>4108.6499999999996</v>
      </c>
      <c r="H152" s="36">
        <v>4256.1499999999996</v>
      </c>
      <c r="I152" s="36">
        <v>4291.4500000000007</v>
      </c>
      <c r="J152" s="36">
        <v>4329.8999999999996</v>
      </c>
      <c r="K152" s="31">
        <v>4253</v>
      </c>
      <c r="L152" s="31">
        <v>4179.25</v>
      </c>
      <c r="M152" s="31">
        <v>0.43087999999999999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280.89999999999998</v>
      </c>
      <c r="D153" s="36">
        <v>282.73333333333335</v>
      </c>
      <c r="E153" s="36">
        <v>277.66666666666669</v>
      </c>
      <c r="F153" s="36">
        <v>274.43333333333334</v>
      </c>
      <c r="G153" s="36">
        <v>269.36666666666667</v>
      </c>
      <c r="H153" s="36">
        <v>285.9666666666667</v>
      </c>
      <c r="I153" s="36">
        <v>291.0333333333333</v>
      </c>
      <c r="J153" s="36">
        <v>294.26666666666671</v>
      </c>
      <c r="K153" s="31">
        <v>287.8</v>
      </c>
      <c r="L153" s="31">
        <v>279.5</v>
      </c>
      <c r="M153" s="31">
        <v>14.369590000000001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188.2</v>
      </c>
      <c r="D154" s="36">
        <v>187.96666666666667</v>
      </c>
      <c r="E154" s="36">
        <v>186.43333333333334</v>
      </c>
      <c r="F154" s="36">
        <v>184.66666666666666</v>
      </c>
      <c r="G154" s="36">
        <v>183.13333333333333</v>
      </c>
      <c r="H154" s="36">
        <v>189.73333333333335</v>
      </c>
      <c r="I154" s="36">
        <v>191.26666666666671</v>
      </c>
      <c r="J154" s="36">
        <v>193.03333333333336</v>
      </c>
      <c r="K154" s="31">
        <v>189.5</v>
      </c>
      <c r="L154" s="31">
        <v>186.2</v>
      </c>
      <c r="M154" s="31">
        <v>126.87099000000001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39876.699999999997</v>
      </c>
      <c r="D155" s="36">
        <v>40350.783333333333</v>
      </c>
      <c r="E155" s="36">
        <v>39327.466666666667</v>
      </c>
      <c r="F155" s="36">
        <v>38778.233333333337</v>
      </c>
      <c r="G155" s="36">
        <v>37754.916666666672</v>
      </c>
      <c r="H155" s="36">
        <v>40900.016666666663</v>
      </c>
      <c r="I155" s="36">
        <v>41923.333333333328</v>
      </c>
      <c r="J155" s="36">
        <v>42472.566666666658</v>
      </c>
      <c r="K155" s="31">
        <v>41374.1</v>
      </c>
      <c r="L155" s="31">
        <v>39801.550000000003</v>
      </c>
      <c r="M155" s="31">
        <v>0.45556000000000002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1299.25</v>
      </c>
      <c r="D156" s="36">
        <v>1291.9166666666667</v>
      </c>
      <c r="E156" s="36">
        <v>1275.3333333333335</v>
      </c>
      <c r="F156" s="36">
        <v>1251.4166666666667</v>
      </c>
      <c r="G156" s="36">
        <v>1234.8333333333335</v>
      </c>
      <c r="H156" s="36">
        <v>1315.8333333333335</v>
      </c>
      <c r="I156" s="36">
        <v>1332.416666666667</v>
      </c>
      <c r="J156" s="36">
        <v>1356.3333333333335</v>
      </c>
      <c r="K156" s="31">
        <v>1308.5</v>
      </c>
      <c r="L156" s="31">
        <v>1268</v>
      </c>
      <c r="M156" s="31">
        <v>1.42927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853.35</v>
      </c>
      <c r="D157" s="36">
        <v>855.75</v>
      </c>
      <c r="E157" s="36">
        <v>847.7</v>
      </c>
      <c r="F157" s="36">
        <v>842.05000000000007</v>
      </c>
      <c r="G157" s="36">
        <v>834.00000000000011</v>
      </c>
      <c r="H157" s="36">
        <v>861.4</v>
      </c>
      <c r="I157" s="36">
        <v>869.44999999999993</v>
      </c>
      <c r="J157" s="36">
        <v>875.09999999999991</v>
      </c>
      <c r="K157" s="31">
        <v>863.8</v>
      </c>
      <c r="L157" s="31">
        <v>850.1</v>
      </c>
      <c r="M157" s="31">
        <v>14.73808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1067.95</v>
      </c>
      <c r="D158" s="36">
        <v>1073.0833333333333</v>
      </c>
      <c r="E158" s="36">
        <v>1058.8666666666666</v>
      </c>
      <c r="F158" s="36">
        <v>1049.7833333333333</v>
      </c>
      <c r="G158" s="36">
        <v>1035.5666666666666</v>
      </c>
      <c r="H158" s="36">
        <v>1082.1666666666665</v>
      </c>
      <c r="I158" s="36">
        <v>1096.3833333333332</v>
      </c>
      <c r="J158" s="36">
        <v>1105.4666666666665</v>
      </c>
      <c r="K158" s="31">
        <v>1087.3</v>
      </c>
      <c r="L158" s="31">
        <v>1064</v>
      </c>
      <c r="M158" s="31">
        <v>9.3262800000000006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5786.65</v>
      </c>
      <c r="D159" s="36">
        <v>5789.9666666666672</v>
      </c>
      <c r="E159" s="36">
        <v>5741.1833333333343</v>
      </c>
      <c r="F159" s="36">
        <v>5695.7166666666672</v>
      </c>
      <c r="G159" s="36">
        <v>5646.9333333333343</v>
      </c>
      <c r="H159" s="36">
        <v>5835.4333333333343</v>
      </c>
      <c r="I159" s="36">
        <v>5884.2166666666672</v>
      </c>
      <c r="J159" s="36">
        <v>5929.6833333333343</v>
      </c>
      <c r="K159" s="31">
        <v>5838.75</v>
      </c>
      <c r="L159" s="31">
        <v>5744.5</v>
      </c>
      <c r="M159" s="31">
        <v>4.4672599999999996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239.6</v>
      </c>
      <c r="D160" s="36">
        <v>238.06666666666663</v>
      </c>
      <c r="E160" s="36">
        <v>235.18333333333328</v>
      </c>
      <c r="F160" s="36">
        <v>230.76666666666665</v>
      </c>
      <c r="G160" s="36">
        <v>227.8833333333333</v>
      </c>
      <c r="H160" s="36">
        <v>242.48333333333326</v>
      </c>
      <c r="I160" s="36">
        <v>245.36666666666665</v>
      </c>
      <c r="J160" s="36">
        <v>249.78333333333325</v>
      </c>
      <c r="K160" s="31">
        <v>240.95</v>
      </c>
      <c r="L160" s="31">
        <v>233.65</v>
      </c>
      <c r="M160" s="31">
        <v>35.097110000000001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286.89999999999998</v>
      </c>
      <c r="D161" s="36">
        <v>288.5</v>
      </c>
      <c r="E161" s="36">
        <v>283.7</v>
      </c>
      <c r="F161" s="36">
        <v>280.5</v>
      </c>
      <c r="G161" s="36">
        <v>275.7</v>
      </c>
      <c r="H161" s="36">
        <v>291.7</v>
      </c>
      <c r="I161" s="36">
        <v>296.49999999999994</v>
      </c>
      <c r="J161" s="36">
        <v>299.7</v>
      </c>
      <c r="K161" s="31">
        <v>293.3</v>
      </c>
      <c r="L161" s="31">
        <v>285.3</v>
      </c>
      <c r="M161" s="31">
        <v>193.17559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17497.150000000001</v>
      </c>
      <c r="D162" s="36">
        <v>17492.899999999998</v>
      </c>
      <c r="E162" s="36">
        <v>17373.049999999996</v>
      </c>
      <c r="F162" s="36">
        <v>17248.949999999997</v>
      </c>
      <c r="G162" s="36">
        <v>17129.099999999995</v>
      </c>
      <c r="H162" s="36">
        <v>17616.999999999996</v>
      </c>
      <c r="I162" s="36">
        <v>17736.849999999995</v>
      </c>
      <c r="J162" s="36">
        <v>17860.949999999997</v>
      </c>
      <c r="K162" s="31">
        <v>17612.75</v>
      </c>
      <c r="L162" s="31">
        <v>17368.8</v>
      </c>
      <c r="M162" s="31">
        <v>9.9769999999999998E-2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2499.1999999999998</v>
      </c>
      <c r="D163" s="36">
        <v>2501.6333333333332</v>
      </c>
      <c r="E163" s="36">
        <v>2485.3166666666666</v>
      </c>
      <c r="F163" s="36">
        <v>2471.4333333333334</v>
      </c>
      <c r="G163" s="36">
        <v>2455.1166666666668</v>
      </c>
      <c r="H163" s="36">
        <v>2515.5166666666664</v>
      </c>
      <c r="I163" s="36">
        <v>2531.833333333333</v>
      </c>
      <c r="J163" s="36">
        <v>2545.7166666666662</v>
      </c>
      <c r="K163" s="31">
        <v>2517.9499999999998</v>
      </c>
      <c r="L163" s="31">
        <v>2487.75</v>
      </c>
      <c r="M163" s="31">
        <v>3.37541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3501.5</v>
      </c>
      <c r="D164" s="36">
        <v>3531.3166666666671</v>
      </c>
      <c r="E164" s="36">
        <v>3466.1833333333343</v>
      </c>
      <c r="F164" s="36">
        <v>3430.8666666666672</v>
      </c>
      <c r="G164" s="36">
        <v>3365.7333333333345</v>
      </c>
      <c r="H164" s="36">
        <v>3566.6333333333341</v>
      </c>
      <c r="I164" s="36">
        <v>3631.7666666666664</v>
      </c>
      <c r="J164" s="36">
        <v>3667.0833333333339</v>
      </c>
      <c r="K164" s="31">
        <v>3596.45</v>
      </c>
      <c r="L164" s="31">
        <v>3496</v>
      </c>
      <c r="M164" s="31">
        <v>3.3919299999999999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76.45</v>
      </c>
      <c r="D165" s="36">
        <v>76.483333333333334</v>
      </c>
      <c r="E165" s="36">
        <v>75.266666666666666</v>
      </c>
      <c r="F165" s="36">
        <v>74.083333333333329</v>
      </c>
      <c r="G165" s="36">
        <v>72.86666666666666</v>
      </c>
      <c r="H165" s="36">
        <v>77.666666666666671</v>
      </c>
      <c r="I165" s="36">
        <v>78.88333333333334</v>
      </c>
      <c r="J165" s="36">
        <v>80.066666666666677</v>
      </c>
      <c r="K165" s="31">
        <v>77.7</v>
      </c>
      <c r="L165" s="31">
        <v>75.3</v>
      </c>
      <c r="M165" s="31">
        <v>870.14739999999995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765.45</v>
      </c>
      <c r="D166" s="36">
        <v>764.65</v>
      </c>
      <c r="E166" s="36">
        <v>749.84999999999991</v>
      </c>
      <c r="F166" s="36">
        <v>734.24999999999989</v>
      </c>
      <c r="G166" s="36">
        <v>719.44999999999982</v>
      </c>
      <c r="H166" s="36">
        <v>780.25</v>
      </c>
      <c r="I166" s="36">
        <v>795.05</v>
      </c>
      <c r="J166" s="36">
        <v>810.65000000000009</v>
      </c>
      <c r="K166" s="31">
        <v>779.45</v>
      </c>
      <c r="L166" s="31">
        <v>749.05</v>
      </c>
      <c r="M166" s="31">
        <v>8.4750800000000002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5287.6</v>
      </c>
      <c r="D167" s="36">
        <v>5235.2833333333338</v>
      </c>
      <c r="E167" s="36">
        <v>5170.5666666666675</v>
      </c>
      <c r="F167" s="36">
        <v>5053.5333333333338</v>
      </c>
      <c r="G167" s="36">
        <v>4988.8166666666675</v>
      </c>
      <c r="H167" s="36">
        <v>5352.3166666666675</v>
      </c>
      <c r="I167" s="36">
        <v>5417.0333333333328</v>
      </c>
      <c r="J167" s="36">
        <v>5534.0666666666675</v>
      </c>
      <c r="K167" s="31">
        <v>5300</v>
      </c>
      <c r="L167" s="31">
        <v>5118.25</v>
      </c>
      <c r="M167" s="31">
        <v>8.8643199999999993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376.1</v>
      </c>
      <c r="D168" s="36">
        <v>377.35000000000008</v>
      </c>
      <c r="E168" s="36">
        <v>372.60000000000014</v>
      </c>
      <c r="F168" s="36">
        <v>369.10000000000008</v>
      </c>
      <c r="G168" s="36">
        <v>364.35000000000014</v>
      </c>
      <c r="H168" s="36">
        <v>380.85000000000014</v>
      </c>
      <c r="I168" s="36">
        <v>385.6</v>
      </c>
      <c r="J168" s="36">
        <v>389.10000000000014</v>
      </c>
      <c r="K168" s="31">
        <v>382.1</v>
      </c>
      <c r="L168" s="31">
        <v>373.85</v>
      </c>
      <c r="M168" s="31">
        <v>14.517760000000001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204.65</v>
      </c>
      <c r="D169" s="36">
        <v>203.01666666666665</v>
      </c>
      <c r="E169" s="36">
        <v>200.08333333333331</v>
      </c>
      <c r="F169" s="36">
        <v>195.51666666666665</v>
      </c>
      <c r="G169" s="36">
        <v>192.58333333333331</v>
      </c>
      <c r="H169" s="36">
        <v>207.58333333333331</v>
      </c>
      <c r="I169" s="36">
        <v>210.51666666666665</v>
      </c>
      <c r="J169" s="36">
        <v>215.08333333333331</v>
      </c>
      <c r="K169" s="31">
        <v>205.95</v>
      </c>
      <c r="L169" s="31">
        <v>198.45</v>
      </c>
      <c r="M169" s="31">
        <v>333.69524000000001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602.54999999999995</v>
      </c>
      <c r="D170" s="36">
        <v>605</v>
      </c>
      <c r="E170" s="36">
        <v>591.15</v>
      </c>
      <c r="F170" s="36">
        <v>579.75</v>
      </c>
      <c r="G170" s="36">
        <v>565.9</v>
      </c>
      <c r="H170" s="36">
        <v>616.4</v>
      </c>
      <c r="I170" s="36">
        <v>630.24999999999989</v>
      </c>
      <c r="J170" s="36">
        <v>641.65</v>
      </c>
      <c r="K170" s="31">
        <v>618.85</v>
      </c>
      <c r="L170" s="31">
        <v>593.6</v>
      </c>
      <c r="M170" s="31">
        <v>3.8377599999999998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874.5</v>
      </c>
      <c r="D171" s="36">
        <v>876.26666666666677</v>
      </c>
      <c r="E171" s="36">
        <v>864.83333333333348</v>
      </c>
      <c r="F171" s="36">
        <v>855.16666666666674</v>
      </c>
      <c r="G171" s="36">
        <v>843.73333333333346</v>
      </c>
      <c r="H171" s="36">
        <v>885.93333333333351</v>
      </c>
      <c r="I171" s="36">
        <v>897.36666666666667</v>
      </c>
      <c r="J171" s="36">
        <v>907.03333333333353</v>
      </c>
      <c r="K171" s="31">
        <v>887.7</v>
      </c>
      <c r="L171" s="31">
        <v>866.6</v>
      </c>
      <c r="M171" s="31">
        <v>5.0022799999999998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254.3</v>
      </c>
      <c r="D172" s="36">
        <v>252.95000000000002</v>
      </c>
      <c r="E172" s="36">
        <v>249.20000000000005</v>
      </c>
      <c r="F172" s="36">
        <v>244.10000000000002</v>
      </c>
      <c r="G172" s="36">
        <v>240.35000000000005</v>
      </c>
      <c r="H172" s="36">
        <v>258.05000000000007</v>
      </c>
      <c r="I172" s="36">
        <v>261.79999999999995</v>
      </c>
      <c r="J172" s="36">
        <v>266.90000000000003</v>
      </c>
      <c r="K172" s="31">
        <v>256.7</v>
      </c>
      <c r="L172" s="31">
        <v>247.85</v>
      </c>
      <c r="M172" s="31">
        <v>181.7064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2382.15</v>
      </c>
      <c r="D173" s="36">
        <v>2388.25</v>
      </c>
      <c r="E173" s="36">
        <v>2348.9</v>
      </c>
      <c r="F173" s="36">
        <v>2315.65</v>
      </c>
      <c r="G173" s="36">
        <v>2276.3000000000002</v>
      </c>
      <c r="H173" s="36">
        <v>2421.5</v>
      </c>
      <c r="I173" s="36">
        <v>2460.8500000000004</v>
      </c>
      <c r="J173" s="36">
        <v>2494.1</v>
      </c>
      <c r="K173" s="31">
        <v>2427.6</v>
      </c>
      <c r="L173" s="31">
        <v>2355</v>
      </c>
      <c r="M173" s="31">
        <v>285.40942000000001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95.35</v>
      </c>
      <c r="D174" s="36">
        <v>95.783333333333346</v>
      </c>
      <c r="E174" s="36">
        <v>94.116666666666688</v>
      </c>
      <c r="F174" s="36">
        <v>92.88333333333334</v>
      </c>
      <c r="G174" s="36">
        <v>91.216666666666683</v>
      </c>
      <c r="H174" s="36">
        <v>97.016666666666694</v>
      </c>
      <c r="I174" s="36">
        <v>98.683333333333351</v>
      </c>
      <c r="J174" s="36">
        <v>99.9166666666667</v>
      </c>
      <c r="K174" s="31">
        <v>97.45</v>
      </c>
      <c r="L174" s="31">
        <v>94.55</v>
      </c>
      <c r="M174" s="31">
        <v>152.06482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811.2</v>
      </c>
      <c r="D175" s="36">
        <v>813.44999999999993</v>
      </c>
      <c r="E175" s="36">
        <v>802.89999999999986</v>
      </c>
      <c r="F175" s="36">
        <v>794.59999999999991</v>
      </c>
      <c r="G175" s="36">
        <v>784.04999999999984</v>
      </c>
      <c r="H175" s="36">
        <v>821.74999999999989</v>
      </c>
      <c r="I175" s="36">
        <v>832.29999999999984</v>
      </c>
      <c r="J175" s="36">
        <v>840.59999999999991</v>
      </c>
      <c r="K175" s="31">
        <v>824</v>
      </c>
      <c r="L175" s="31">
        <v>805.15</v>
      </c>
      <c r="M175" s="31">
        <v>15.425800000000001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1345.2</v>
      </c>
      <c r="D176" s="36">
        <v>1354.1166666666666</v>
      </c>
      <c r="E176" s="36">
        <v>1331.4333333333332</v>
      </c>
      <c r="F176" s="36">
        <v>1317.6666666666665</v>
      </c>
      <c r="G176" s="36">
        <v>1294.9833333333331</v>
      </c>
      <c r="H176" s="36">
        <v>1367.8833333333332</v>
      </c>
      <c r="I176" s="36">
        <v>1390.5666666666666</v>
      </c>
      <c r="J176" s="36">
        <v>1404.3333333333333</v>
      </c>
      <c r="K176" s="31">
        <v>1376.8</v>
      </c>
      <c r="L176" s="31">
        <v>1340.35</v>
      </c>
      <c r="M176" s="31">
        <v>5.7401200000000001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601.1</v>
      </c>
      <c r="D177" s="36">
        <v>602.43333333333339</v>
      </c>
      <c r="E177" s="36">
        <v>598.06666666666683</v>
      </c>
      <c r="F177" s="36">
        <v>595.03333333333342</v>
      </c>
      <c r="G177" s="36">
        <v>590.66666666666686</v>
      </c>
      <c r="H177" s="36">
        <v>605.46666666666681</v>
      </c>
      <c r="I177" s="36">
        <v>609.83333333333337</v>
      </c>
      <c r="J177" s="36">
        <v>612.86666666666679</v>
      </c>
      <c r="K177" s="31">
        <v>606.79999999999995</v>
      </c>
      <c r="L177" s="31">
        <v>599.4</v>
      </c>
      <c r="M177" s="31">
        <v>213.14599999999999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26107.75</v>
      </c>
      <c r="D178" s="36">
        <v>26217.133333333331</v>
      </c>
      <c r="E178" s="36">
        <v>25940.616666666661</v>
      </c>
      <c r="F178" s="36">
        <v>25773.48333333333</v>
      </c>
      <c r="G178" s="36">
        <v>25496.96666666666</v>
      </c>
      <c r="H178" s="36">
        <v>26384.266666666663</v>
      </c>
      <c r="I178" s="36">
        <v>26660.783333333333</v>
      </c>
      <c r="J178" s="36">
        <v>26827.916666666664</v>
      </c>
      <c r="K178" s="31">
        <v>26493.65</v>
      </c>
      <c r="L178" s="31">
        <v>26050</v>
      </c>
      <c r="M178" s="31">
        <v>0.28131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1917.9</v>
      </c>
      <c r="D179" s="36">
        <v>1918.6166666666668</v>
      </c>
      <c r="E179" s="36">
        <v>1892.2333333333336</v>
      </c>
      <c r="F179" s="36">
        <v>1866.5666666666668</v>
      </c>
      <c r="G179" s="36">
        <v>1840.1833333333336</v>
      </c>
      <c r="H179" s="36">
        <v>1944.2833333333335</v>
      </c>
      <c r="I179" s="36">
        <v>1970.6666666666667</v>
      </c>
      <c r="J179" s="36">
        <v>1996.3333333333335</v>
      </c>
      <c r="K179" s="31">
        <v>1945</v>
      </c>
      <c r="L179" s="31">
        <v>1892.95</v>
      </c>
      <c r="M179" s="31">
        <v>8.0565899999999999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3774.1</v>
      </c>
      <c r="D180" s="36">
        <v>3777.8999999999996</v>
      </c>
      <c r="E180" s="36">
        <v>3745.8499999999995</v>
      </c>
      <c r="F180" s="36">
        <v>3717.6</v>
      </c>
      <c r="G180" s="36">
        <v>3685.5499999999997</v>
      </c>
      <c r="H180" s="36">
        <v>3806.1499999999992</v>
      </c>
      <c r="I180" s="36">
        <v>3838.1999999999994</v>
      </c>
      <c r="J180" s="36">
        <v>3866.4499999999989</v>
      </c>
      <c r="K180" s="31">
        <v>3809.95</v>
      </c>
      <c r="L180" s="31">
        <v>3749.65</v>
      </c>
      <c r="M180" s="31">
        <v>2.9303900000000001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603.20000000000005</v>
      </c>
      <c r="D181" s="36">
        <v>600.65</v>
      </c>
      <c r="E181" s="36">
        <v>588.4</v>
      </c>
      <c r="F181" s="36">
        <v>573.6</v>
      </c>
      <c r="G181" s="36">
        <v>561.35</v>
      </c>
      <c r="H181" s="36">
        <v>615.44999999999993</v>
      </c>
      <c r="I181" s="36">
        <v>627.69999999999993</v>
      </c>
      <c r="J181" s="36">
        <v>642.49999999999989</v>
      </c>
      <c r="K181" s="31">
        <v>612.9</v>
      </c>
      <c r="L181" s="31">
        <v>585.85</v>
      </c>
      <c r="M181" s="31">
        <v>17.838249999999999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2319.85</v>
      </c>
      <c r="D182" s="36">
        <v>2333.3333333333335</v>
      </c>
      <c r="E182" s="36">
        <v>2298.416666666667</v>
      </c>
      <c r="F182" s="36">
        <v>2276.9833333333336</v>
      </c>
      <c r="G182" s="36">
        <v>2242.0666666666671</v>
      </c>
      <c r="H182" s="36">
        <v>2354.7666666666669</v>
      </c>
      <c r="I182" s="36">
        <v>2389.6833333333338</v>
      </c>
      <c r="J182" s="36">
        <v>2411.1166666666668</v>
      </c>
      <c r="K182" s="31">
        <v>2368.25</v>
      </c>
      <c r="L182" s="31">
        <v>2311.9</v>
      </c>
      <c r="M182" s="31">
        <v>5.8083900000000002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1153.1500000000001</v>
      </c>
      <c r="D183" s="36">
        <v>1149.3833333333334</v>
      </c>
      <c r="E183" s="36">
        <v>1142.7666666666669</v>
      </c>
      <c r="F183" s="36">
        <v>1132.3833333333334</v>
      </c>
      <c r="G183" s="36">
        <v>1125.7666666666669</v>
      </c>
      <c r="H183" s="36">
        <v>1159.7666666666669</v>
      </c>
      <c r="I183" s="36">
        <v>1166.3833333333332</v>
      </c>
      <c r="J183" s="36">
        <v>1176.7666666666669</v>
      </c>
      <c r="K183" s="31">
        <v>1156</v>
      </c>
      <c r="L183" s="31">
        <v>1139</v>
      </c>
      <c r="M183" s="31">
        <v>23.03191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593.70000000000005</v>
      </c>
      <c r="D184" s="36">
        <v>592.80000000000007</v>
      </c>
      <c r="E184" s="36">
        <v>587.60000000000014</v>
      </c>
      <c r="F184" s="36">
        <v>581.50000000000011</v>
      </c>
      <c r="G184" s="36">
        <v>576.30000000000018</v>
      </c>
      <c r="H184" s="36">
        <v>598.90000000000009</v>
      </c>
      <c r="I184" s="36">
        <v>604.10000000000014</v>
      </c>
      <c r="J184" s="36">
        <v>610.20000000000005</v>
      </c>
      <c r="K184" s="31">
        <v>598</v>
      </c>
      <c r="L184" s="31">
        <v>586.70000000000005</v>
      </c>
      <c r="M184" s="31">
        <v>7.5885300000000004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796.95</v>
      </c>
      <c r="D185" s="36">
        <v>800.33333333333337</v>
      </c>
      <c r="E185" s="36">
        <v>789.4666666666667</v>
      </c>
      <c r="F185" s="36">
        <v>781.98333333333335</v>
      </c>
      <c r="G185" s="36">
        <v>771.11666666666667</v>
      </c>
      <c r="H185" s="36">
        <v>807.81666666666672</v>
      </c>
      <c r="I185" s="36">
        <v>818.68333333333328</v>
      </c>
      <c r="J185" s="36">
        <v>826.16666666666674</v>
      </c>
      <c r="K185" s="31">
        <v>811.2</v>
      </c>
      <c r="L185" s="31">
        <v>792.85</v>
      </c>
      <c r="M185" s="31">
        <v>4.4161700000000002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1047.8</v>
      </c>
      <c r="D186" s="36">
        <v>1047.75</v>
      </c>
      <c r="E186" s="36">
        <v>1039.3499999999999</v>
      </c>
      <c r="F186" s="36">
        <v>1030.8999999999999</v>
      </c>
      <c r="G186" s="36">
        <v>1022.4999999999998</v>
      </c>
      <c r="H186" s="36">
        <v>1056.2</v>
      </c>
      <c r="I186" s="36">
        <v>1064.6000000000001</v>
      </c>
      <c r="J186" s="36">
        <v>1073.0500000000002</v>
      </c>
      <c r="K186" s="31">
        <v>1056.1500000000001</v>
      </c>
      <c r="L186" s="31">
        <v>1039.3</v>
      </c>
      <c r="M186" s="31">
        <v>5.9169900000000002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1885.7</v>
      </c>
      <c r="D187" s="36">
        <v>1892.2333333333333</v>
      </c>
      <c r="E187" s="36">
        <v>1872.4666666666667</v>
      </c>
      <c r="F187" s="36">
        <v>1859.2333333333333</v>
      </c>
      <c r="G187" s="36">
        <v>1839.4666666666667</v>
      </c>
      <c r="H187" s="36">
        <v>1905.4666666666667</v>
      </c>
      <c r="I187" s="36">
        <v>1925.2333333333336</v>
      </c>
      <c r="J187" s="36">
        <v>1938.4666666666667</v>
      </c>
      <c r="K187" s="31">
        <v>1912</v>
      </c>
      <c r="L187" s="31">
        <v>1879</v>
      </c>
      <c r="M187" s="31">
        <v>4.6655600000000002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869.7</v>
      </c>
      <c r="D188" s="36">
        <v>871.86666666666667</v>
      </c>
      <c r="E188" s="36">
        <v>862.83333333333337</v>
      </c>
      <c r="F188" s="36">
        <v>855.9666666666667</v>
      </c>
      <c r="G188" s="36">
        <v>846.93333333333339</v>
      </c>
      <c r="H188" s="36">
        <v>878.73333333333335</v>
      </c>
      <c r="I188" s="36">
        <v>887.76666666666665</v>
      </c>
      <c r="J188" s="36">
        <v>894.63333333333333</v>
      </c>
      <c r="K188" s="31">
        <v>880.9</v>
      </c>
      <c r="L188" s="31">
        <v>865</v>
      </c>
      <c r="M188" s="31">
        <v>9.2486800000000002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7301.9</v>
      </c>
      <c r="D189" s="36">
        <v>7280.9666666666672</v>
      </c>
      <c r="E189" s="36">
        <v>7250.9333333333343</v>
      </c>
      <c r="F189" s="36">
        <v>7199.9666666666672</v>
      </c>
      <c r="G189" s="36">
        <v>7169.9333333333343</v>
      </c>
      <c r="H189" s="36">
        <v>7331.9333333333343</v>
      </c>
      <c r="I189" s="36">
        <v>7361.9666666666672</v>
      </c>
      <c r="J189" s="36">
        <v>7412.9333333333343</v>
      </c>
      <c r="K189" s="31">
        <v>7311</v>
      </c>
      <c r="L189" s="31">
        <v>7230</v>
      </c>
      <c r="M189" s="31">
        <v>0.61656999999999995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638.5</v>
      </c>
      <c r="D190" s="36">
        <v>640.83333333333337</v>
      </c>
      <c r="E190" s="36">
        <v>634.66666666666674</v>
      </c>
      <c r="F190" s="36">
        <v>630.83333333333337</v>
      </c>
      <c r="G190" s="36">
        <v>624.66666666666674</v>
      </c>
      <c r="H190" s="36">
        <v>644.66666666666674</v>
      </c>
      <c r="I190" s="36">
        <v>650.83333333333348</v>
      </c>
      <c r="J190" s="36">
        <v>654.66666666666674</v>
      </c>
      <c r="K190" s="31">
        <v>647</v>
      </c>
      <c r="L190" s="31">
        <v>637</v>
      </c>
      <c r="M190" s="31">
        <v>117.77925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262</v>
      </c>
      <c r="D191" s="36">
        <v>263.33333333333331</v>
      </c>
      <c r="E191" s="36">
        <v>259.66666666666663</v>
      </c>
      <c r="F191" s="36">
        <v>257.33333333333331</v>
      </c>
      <c r="G191" s="36">
        <v>253.66666666666663</v>
      </c>
      <c r="H191" s="36">
        <v>265.66666666666663</v>
      </c>
      <c r="I191" s="36">
        <v>269.33333333333326</v>
      </c>
      <c r="J191" s="36">
        <v>271.66666666666663</v>
      </c>
      <c r="K191" s="31">
        <v>267</v>
      </c>
      <c r="L191" s="31">
        <v>261</v>
      </c>
      <c r="M191" s="31">
        <v>90.168030000000002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128.30000000000001</v>
      </c>
      <c r="D192" s="36">
        <v>129.36666666666667</v>
      </c>
      <c r="E192" s="36">
        <v>126.93333333333334</v>
      </c>
      <c r="F192" s="36">
        <v>125.56666666666666</v>
      </c>
      <c r="G192" s="36">
        <v>123.13333333333333</v>
      </c>
      <c r="H192" s="36">
        <v>130.73333333333335</v>
      </c>
      <c r="I192" s="36">
        <v>133.16666666666669</v>
      </c>
      <c r="J192" s="36">
        <v>134.53333333333336</v>
      </c>
      <c r="K192" s="31">
        <v>131.80000000000001</v>
      </c>
      <c r="L192" s="31">
        <v>128</v>
      </c>
      <c r="M192" s="31">
        <v>436.27379000000002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3606.05</v>
      </c>
      <c r="D193" s="36">
        <v>3603.6833333333329</v>
      </c>
      <c r="E193" s="36">
        <v>3582.3666666666659</v>
      </c>
      <c r="F193" s="36">
        <v>3558.6833333333329</v>
      </c>
      <c r="G193" s="36">
        <v>3537.3666666666659</v>
      </c>
      <c r="H193" s="36">
        <v>3627.3666666666659</v>
      </c>
      <c r="I193" s="36">
        <v>3648.6833333333325</v>
      </c>
      <c r="J193" s="36">
        <v>3672.3666666666659</v>
      </c>
      <c r="K193" s="31">
        <v>3625</v>
      </c>
      <c r="L193" s="31">
        <v>3580</v>
      </c>
      <c r="M193" s="31">
        <v>16.493960000000001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1274.3499999999999</v>
      </c>
      <c r="D194" s="36">
        <v>1277.5166666666667</v>
      </c>
      <c r="E194" s="36">
        <v>1265.8833333333332</v>
      </c>
      <c r="F194" s="36">
        <v>1257.4166666666665</v>
      </c>
      <c r="G194" s="36">
        <v>1245.7833333333331</v>
      </c>
      <c r="H194" s="36">
        <v>1285.9833333333333</v>
      </c>
      <c r="I194" s="36">
        <v>1297.616666666667</v>
      </c>
      <c r="J194" s="36">
        <v>1306.0833333333335</v>
      </c>
      <c r="K194" s="31">
        <v>1289.1500000000001</v>
      </c>
      <c r="L194" s="31">
        <v>1269.05</v>
      </c>
      <c r="M194" s="31">
        <v>28.435600000000001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3361.5</v>
      </c>
      <c r="D195" s="36">
        <v>3336.0499999999997</v>
      </c>
      <c r="E195" s="36">
        <v>3286.5499999999993</v>
      </c>
      <c r="F195" s="36">
        <v>3211.5999999999995</v>
      </c>
      <c r="G195" s="36">
        <v>3162.099999999999</v>
      </c>
      <c r="H195" s="36">
        <v>3410.9999999999995</v>
      </c>
      <c r="I195" s="36">
        <v>3460.5000000000005</v>
      </c>
      <c r="J195" s="36">
        <v>3535.45</v>
      </c>
      <c r="K195" s="31">
        <v>3385.55</v>
      </c>
      <c r="L195" s="31">
        <v>3261.1</v>
      </c>
      <c r="M195" s="31">
        <v>1.6259699999999999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3306.65</v>
      </c>
      <c r="D196" s="36">
        <v>3318.5666666666671</v>
      </c>
      <c r="E196" s="36">
        <v>3288.1333333333341</v>
      </c>
      <c r="F196" s="36">
        <v>3269.6166666666672</v>
      </c>
      <c r="G196" s="36">
        <v>3239.1833333333343</v>
      </c>
      <c r="H196" s="36">
        <v>3337.0833333333339</v>
      </c>
      <c r="I196" s="36">
        <v>3367.5166666666673</v>
      </c>
      <c r="J196" s="36">
        <v>3386.0333333333338</v>
      </c>
      <c r="K196" s="31">
        <v>3349</v>
      </c>
      <c r="L196" s="31">
        <v>3300.05</v>
      </c>
      <c r="M196" s="31">
        <v>12.010249999999999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1884.15</v>
      </c>
      <c r="D197" s="36">
        <v>1882.75</v>
      </c>
      <c r="E197" s="36">
        <v>1872.55</v>
      </c>
      <c r="F197" s="36">
        <v>1860.95</v>
      </c>
      <c r="G197" s="36">
        <v>1850.75</v>
      </c>
      <c r="H197" s="36">
        <v>1894.35</v>
      </c>
      <c r="I197" s="36">
        <v>1904.5499999999997</v>
      </c>
      <c r="J197" s="36">
        <v>1916.1499999999999</v>
      </c>
      <c r="K197" s="31">
        <v>1892.95</v>
      </c>
      <c r="L197" s="31">
        <v>1871.15</v>
      </c>
      <c r="M197" s="31">
        <v>3.1813099999999999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719.7</v>
      </c>
      <c r="D198" s="36">
        <v>721.51666666666677</v>
      </c>
      <c r="E198" s="36">
        <v>713.08333333333348</v>
      </c>
      <c r="F198" s="36">
        <v>706.4666666666667</v>
      </c>
      <c r="G198" s="36">
        <v>698.03333333333342</v>
      </c>
      <c r="H198" s="36">
        <v>728.13333333333355</v>
      </c>
      <c r="I198" s="36">
        <v>736.56666666666672</v>
      </c>
      <c r="J198" s="36">
        <v>743.18333333333362</v>
      </c>
      <c r="K198" s="31">
        <v>729.95</v>
      </c>
      <c r="L198" s="31">
        <v>714.9</v>
      </c>
      <c r="M198" s="31">
        <v>2.4497900000000001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2061.6</v>
      </c>
      <c r="D199" s="36">
        <v>2057.4166666666665</v>
      </c>
      <c r="E199" s="36">
        <v>2026.6333333333332</v>
      </c>
      <c r="F199" s="36">
        <v>1991.6666666666667</v>
      </c>
      <c r="G199" s="36">
        <v>1960.8833333333334</v>
      </c>
      <c r="H199" s="36">
        <v>2092.3833333333332</v>
      </c>
      <c r="I199" s="36">
        <v>2123.166666666667</v>
      </c>
      <c r="J199" s="36">
        <v>2158.1333333333328</v>
      </c>
      <c r="K199" s="31">
        <v>2088.1999999999998</v>
      </c>
      <c r="L199" s="31">
        <v>2022.45</v>
      </c>
      <c r="M199" s="31">
        <v>4.5182900000000004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38.15</v>
      </c>
      <c r="D200" s="36">
        <v>38.283333333333331</v>
      </c>
      <c r="E200" s="36">
        <v>37.86666666666666</v>
      </c>
      <c r="F200" s="36">
        <v>37.583333333333329</v>
      </c>
      <c r="G200" s="36">
        <v>37.166666666666657</v>
      </c>
      <c r="H200" s="36">
        <v>38.566666666666663</v>
      </c>
      <c r="I200" s="36">
        <v>38.983333333333334</v>
      </c>
      <c r="J200" s="36">
        <v>39.266666666666666</v>
      </c>
      <c r="K200" s="31">
        <v>38.700000000000003</v>
      </c>
      <c r="L200" s="31">
        <v>38</v>
      </c>
      <c r="M200" s="31">
        <v>80.438299999999998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102.25</v>
      </c>
      <c r="D201" s="36">
        <v>102.75</v>
      </c>
      <c r="E201" s="36">
        <v>100.5</v>
      </c>
      <c r="F201" s="36">
        <v>98.75</v>
      </c>
      <c r="G201" s="36">
        <v>96.5</v>
      </c>
      <c r="H201" s="36">
        <v>104.5</v>
      </c>
      <c r="I201" s="36">
        <v>106.75</v>
      </c>
      <c r="J201" s="36">
        <v>108.5</v>
      </c>
      <c r="K201" s="31">
        <v>105</v>
      </c>
      <c r="L201" s="31">
        <v>101</v>
      </c>
      <c r="M201" s="31">
        <v>67.225239999999999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1512.1</v>
      </c>
      <c r="D202" s="36">
        <v>1518.1499999999999</v>
      </c>
      <c r="E202" s="36">
        <v>1502.8999999999996</v>
      </c>
      <c r="F202" s="36">
        <v>1493.6999999999998</v>
      </c>
      <c r="G202" s="36">
        <v>1478.4499999999996</v>
      </c>
      <c r="H202" s="36">
        <v>1527.3499999999997</v>
      </c>
      <c r="I202" s="36">
        <v>1542.6000000000001</v>
      </c>
      <c r="J202" s="36">
        <v>1551.7999999999997</v>
      </c>
      <c r="K202" s="31">
        <v>1533.4</v>
      </c>
      <c r="L202" s="31">
        <v>1508.95</v>
      </c>
      <c r="M202" s="31">
        <v>5.37988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1599.9</v>
      </c>
      <c r="D203" s="36">
        <v>1599.8666666666668</v>
      </c>
      <c r="E203" s="36">
        <v>1590.3333333333335</v>
      </c>
      <c r="F203" s="36">
        <v>1580.7666666666667</v>
      </c>
      <c r="G203" s="36">
        <v>1571.2333333333333</v>
      </c>
      <c r="H203" s="36">
        <v>1609.4333333333336</v>
      </c>
      <c r="I203" s="36">
        <v>1618.9666666666669</v>
      </c>
      <c r="J203" s="36">
        <v>1628.5333333333338</v>
      </c>
      <c r="K203" s="31">
        <v>1609.4</v>
      </c>
      <c r="L203" s="31">
        <v>1590.3</v>
      </c>
      <c r="M203" s="31">
        <v>1.1665700000000001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8458.15</v>
      </c>
      <c r="D204" s="36">
        <v>8507.5666666666675</v>
      </c>
      <c r="E204" s="36">
        <v>8391.633333333335</v>
      </c>
      <c r="F204" s="36">
        <v>8325.1166666666668</v>
      </c>
      <c r="G204" s="36">
        <v>8209.1833333333343</v>
      </c>
      <c r="H204" s="36">
        <v>8574.0833333333358</v>
      </c>
      <c r="I204" s="36">
        <v>8690.0166666666664</v>
      </c>
      <c r="J204" s="36">
        <v>8756.5333333333365</v>
      </c>
      <c r="K204" s="31">
        <v>8623.5</v>
      </c>
      <c r="L204" s="31">
        <v>8441.0499999999993</v>
      </c>
      <c r="M204" s="31">
        <v>3.1739899999999999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99.6</v>
      </c>
      <c r="D205" s="36">
        <v>100.13333333333333</v>
      </c>
      <c r="E205" s="36">
        <v>97.466666666666654</v>
      </c>
      <c r="F205" s="36">
        <v>95.333333333333329</v>
      </c>
      <c r="G205" s="36">
        <v>92.666666666666657</v>
      </c>
      <c r="H205" s="36">
        <v>102.26666666666665</v>
      </c>
      <c r="I205" s="36">
        <v>104.93333333333334</v>
      </c>
      <c r="J205" s="36">
        <v>107.06666666666665</v>
      </c>
      <c r="K205" s="31">
        <v>102.8</v>
      </c>
      <c r="L205" s="31">
        <v>98</v>
      </c>
      <c r="M205" s="31">
        <v>722.74127999999996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622.5</v>
      </c>
      <c r="D206" s="36">
        <v>623.76666666666665</v>
      </c>
      <c r="E206" s="36">
        <v>619.23333333333335</v>
      </c>
      <c r="F206" s="36">
        <v>615.9666666666667</v>
      </c>
      <c r="G206" s="36">
        <v>611.43333333333339</v>
      </c>
      <c r="H206" s="36">
        <v>627.0333333333333</v>
      </c>
      <c r="I206" s="36">
        <v>631.56666666666661</v>
      </c>
      <c r="J206" s="36">
        <v>634.83333333333326</v>
      </c>
      <c r="K206" s="31">
        <v>628.29999999999995</v>
      </c>
      <c r="L206" s="31">
        <v>620.5</v>
      </c>
      <c r="M206" s="31">
        <v>24.741479999999999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904.65</v>
      </c>
      <c r="D207" s="36">
        <v>907</v>
      </c>
      <c r="E207" s="36">
        <v>898</v>
      </c>
      <c r="F207" s="36">
        <v>891.35</v>
      </c>
      <c r="G207" s="36">
        <v>882.35</v>
      </c>
      <c r="H207" s="36">
        <v>913.65</v>
      </c>
      <c r="I207" s="36">
        <v>922.65</v>
      </c>
      <c r="J207" s="36">
        <v>929.3</v>
      </c>
      <c r="K207" s="31">
        <v>916</v>
      </c>
      <c r="L207" s="31">
        <v>900.35</v>
      </c>
      <c r="M207" s="31">
        <v>12.83808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231.8</v>
      </c>
      <c r="D208" s="36">
        <v>233</v>
      </c>
      <c r="E208" s="36">
        <v>230.05</v>
      </c>
      <c r="F208" s="36">
        <v>228.3</v>
      </c>
      <c r="G208" s="36">
        <v>225.35000000000002</v>
      </c>
      <c r="H208" s="36">
        <v>234.75</v>
      </c>
      <c r="I208" s="36">
        <v>237.7</v>
      </c>
      <c r="J208" s="36">
        <v>239.45</v>
      </c>
      <c r="K208" s="31">
        <v>235.95</v>
      </c>
      <c r="L208" s="31">
        <v>231.25</v>
      </c>
      <c r="M208" s="31">
        <v>87.785110000000003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871.75</v>
      </c>
      <c r="D209" s="36">
        <v>874.86666666666667</v>
      </c>
      <c r="E209" s="36">
        <v>863.73333333333335</v>
      </c>
      <c r="F209" s="36">
        <v>855.7166666666667</v>
      </c>
      <c r="G209" s="36">
        <v>844.58333333333337</v>
      </c>
      <c r="H209" s="36">
        <v>882.88333333333333</v>
      </c>
      <c r="I209" s="36">
        <v>894.01666666666677</v>
      </c>
      <c r="J209" s="36">
        <v>902.0333333333333</v>
      </c>
      <c r="K209" s="31">
        <v>886</v>
      </c>
      <c r="L209" s="31">
        <v>866.85</v>
      </c>
      <c r="M209" s="31">
        <v>10.71977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1640.7</v>
      </c>
      <c r="D210" s="36">
        <v>1632.9833333333336</v>
      </c>
      <c r="E210" s="36">
        <v>1617.3166666666671</v>
      </c>
      <c r="F210" s="36">
        <v>1593.9333333333334</v>
      </c>
      <c r="G210" s="36">
        <v>1578.2666666666669</v>
      </c>
      <c r="H210" s="36">
        <v>1656.3666666666672</v>
      </c>
      <c r="I210" s="36">
        <v>1672.0333333333338</v>
      </c>
      <c r="J210" s="36">
        <v>1695.4166666666674</v>
      </c>
      <c r="K210" s="31">
        <v>1648.65</v>
      </c>
      <c r="L210" s="31">
        <v>1609.6</v>
      </c>
      <c r="M210" s="31">
        <v>0.59455999999999998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430.1</v>
      </c>
      <c r="D211" s="36">
        <v>432</v>
      </c>
      <c r="E211" s="36">
        <v>427.15</v>
      </c>
      <c r="F211" s="36">
        <v>424.2</v>
      </c>
      <c r="G211" s="36">
        <v>419.34999999999997</v>
      </c>
      <c r="H211" s="36">
        <v>434.95</v>
      </c>
      <c r="I211" s="36">
        <v>439.8</v>
      </c>
      <c r="J211" s="36">
        <v>442.75</v>
      </c>
      <c r="K211" s="31">
        <v>436.85</v>
      </c>
      <c r="L211" s="31">
        <v>429.05</v>
      </c>
      <c r="M211" s="31">
        <v>45.513500000000001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18</v>
      </c>
      <c r="D212" s="36">
        <v>18.100000000000001</v>
      </c>
      <c r="E212" s="36">
        <v>17.750000000000004</v>
      </c>
      <c r="F212" s="36">
        <v>17.500000000000004</v>
      </c>
      <c r="G212" s="36">
        <v>17.150000000000006</v>
      </c>
      <c r="H212" s="36">
        <v>18.350000000000001</v>
      </c>
      <c r="I212" s="36">
        <v>18.699999999999996</v>
      </c>
      <c r="J212" s="36">
        <v>18.95</v>
      </c>
      <c r="K212" s="31">
        <v>18.45</v>
      </c>
      <c r="L212" s="31">
        <v>17.850000000000001</v>
      </c>
      <c r="M212" s="31">
        <v>1799.37051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264.60000000000002</v>
      </c>
      <c r="D213" s="36">
        <v>265.78333333333336</v>
      </c>
      <c r="E213" s="36">
        <v>262.01666666666671</v>
      </c>
      <c r="F213" s="36">
        <v>259.43333333333334</v>
      </c>
      <c r="G213" s="36">
        <v>255.66666666666669</v>
      </c>
      <c r="H213" s="36">
        <v>268.36666666666673</v>
      </c>
      <c r="I213" s="36">
        <v>272.13333333333338</v>
      </c>
      <c r="J213" s="36">
        <v>274.71666666666675</v>
      </c>
      <c r="K213" s="31">
        <v>269.55</v>
      </c>
      <c r="L213" s="31">
        <v>263.2</v>
      </c>
      <c r="M213" s="31">
        <v>50.023240000000001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100</v>
      </c>
      <c r="D214" s="36">
        <v>101.39999999999999</v>
      </c>
      <c r="E214" s="36">
        <v>97.899999999999977</v>
      </c>
      <c r="F214" s="36">
        <v>95.799999999999983</v>
      </c>
      <c r="G214" s="36">
        <v>92.299999999999969</v>
      </c>
      <c r="H214" s="36">
        <v>103.49999999999999</v>
      </c>
      <c r="I214" s="36">
        <v>107.00000000000001</v>
      </c>
      <c r="J214" s="36">
        <v>109.1</v>
      </c>
      <c r="K214" s="31">
        <v>104.9</v>
      </c>
      <c r="L214" s="31">
        <v>99.3</v>
      </c>
      <c r="M214" s="31">
        <v>1041.15507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624.75</v>
      </c>
      <c r="D215" s="36">
        <v>631.76666666666677</v>
      </c>
      <c r="E215" s="36">
        <v>616.58333333333348</v>
      </c>
      <c r="F215" s="36">
        <v>608.41666666666674</v>
      </c>
      <c r="G215" s="36">
        <v>593.23333333333346</v>
      </c>
      <c r="H215" s="36">
        <v>639.93333333333351</v>
      </c>
      <c r="I215" s="36">
        <v>655.11666666666667</v>
      </c>
      <c r="J215" s="36">
        <v>663.28333333333353</v>
      </c>
      <c r="K215" s="31">
        <v>646.95000000000005</v>
      </c>
      <c r="L215" s="31">
        <v>623.6</v>
      </c>
      <c r="M215" s="31">
        <v>12.280620000000001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9"/>
      <c r="B1" s="370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45190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61" t="s">
        <v>16</v>
      </c>
      <c r="B9" s="363" t="s">
        <v>18</v>
      </c>
      <c r="C9" s="368" t="s">
        <v>20</v>
      </c>
      <c r="D9" s="368" t="s">
        <v>21</v>
      </c>
      <c r="E9" s="358" t="s">
        <v>22</v>
      </c>
      <c r="F9" s="359"/>
      <c r="G9" s="360"/>
      <c r="H9" s="358" t="s">
        <v>23</v>
      </c>
      <c r="I9" s="359"/>
      <c r="J9" s="360"/>
      <c r="K9" s="26"/>
      <c r="L9" s="27"/>
      <c r="M9" s="48"/>
      <c r="N9" s="1"/>
      <c r="O9" s="1"/>
    </row>
    <row r="10" spans="1:15" ht="42.75" customHeight="1">
      <c r="A10" s="366"/>
      <c r="B10" s="367"/>
      <c r="C10" s="367"/>
      <c r="D10" s="36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518.9</v>
      </c>
      <c r="D11" s="36">
        <v>518.79999999999995</v>
      </c>
      <c r="E11" s="36">
        <v>509.64999999999986</v>
      </c>
      <c r="F11" s="36">
        <v>500.39999999999992</v>
      </c>
      <c r="G11" s="36">
        <v>491.24999999999983</v>
      </c>
      <c r="H11" s="36">
        <v>528.04999999999995</v>
      </c>
      <c r="I11" s="36">
        <v>537.20000000000005</v>
      </c>
      <c r="J11" s="36">
        <v>546.44999999999993</v>
      </c>
      <c r="K11" s="31">
        <v>527.95000000000005</v>
      </c>
      <c r="L11" s="31">
        <v>509.55</v>
      </c>
      <c r="M11" s="31">
        <v>1.37496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30055.85</v>
      </c>
      <c r="D12" s="36">
        <v>30019.683333333334</v>
      </c>
      <c r="E12" s="36">
        <v>29646.166666666668</v>
      </c>
      <c r="F12" s="36">
        <v>29236.483333333334</v>
      </c>
      <c r="G12" s="36">
        <v>28862.966666666667</v>
      </c>
      <c r="H12" s="36">
        <v>30429.366666666669</v>
      </c>
      <c r="I12" s="36">
        <v>30802.883333333331</v>
      </c>
      <c r="J12" s="36">
        <v>31212.566666666669</v>
      </c>
      <c r="K12" s="31">
        <v>30393.200000000001</v>
      </c>
      <c r="L12" s="31">
        <v>29610</v>
      </c>
      <c r="M12" s="31">
        <v>1.8839999999999999E-2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578.95000000000005</v>
      </c>
      <c r="D13" s="36">
        <v>582.5333333333333</v>
      </c>
      <c r="E13" s="36">
        <v>572.51666666666665</v>
      </c>
      <c r="F13" s="36">
        <v>566.08333333333337</v>
      </c>
      <c r="G13" s="36">
        <v>556.06666666666672</v>
      </c>
      <c r="H13" s="36">
        <v>588.96666666666658</v>
      </c>
      <c r="I13" s="36">
        <v>598.98333333333323</v>
      </c>
      <c r="J13" s="36">
        <v>605.41666666666652</v>
      </c>
      <c r="K13" s="31">
        <v>592.54999999999995</v>
      </c>
      <c r="L13" s="31">
        <v>576.1</v>
      </c>
      <c r="M13" s="31">
        <v>1.82586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507.65</v>
      </c>
      <c r="D14" s="36">
        <v>508.75</v>
      </c>
      <c r="E14" s="36">
        <v>502.75</v>
      </c>
      <c r="F14" s="36">
        <v>497.85</v>
      </c>
      <c r="G14" s="36">
        <v>491.85</v>
      </c>
      <c r="H14" s="36">
        <v>513.65</v>
      </c>
      <c r="I14" s="36">
        <v>519.65</v>
      </c>
      <c r="J14" s="36">
        <v>524.54999999999995</v>
      </c>
      <c r="K14" s="31">
        <v>514.75</v>
      </c>
      <c r="L14" s="31">
        <v>503.85</v>
      </c>
      <c r="M14" s="31">
        <v>9.9114199999999997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1669.2</v>
      </c>
      <c r="D15" s="36">
        <v>1674.0666666666666</v>
      </c>
      <c r="E15" s="36">
        <v>1655.1333333333332</v>
      </c>
      <c r="F15" s="36">
        <v>1641.0666666666666</v>
      </c>
      <c r="G15" s="36">
        <v>1622.1333333333332</v>
      </c>
      <c r="H15" s="36">
        <v>1688.1333333333332</v>
      </c>
      <c r="I15" s="36">
        <v>1707.0666666666666</v>
      </c>
      <c r="J15" s="36">
        <v>1721.1333333333332</v>
      </c>
      <c r="K15" s="31">
        <v>1693</v>
      </c>
      <c r="L15" s="31">
        <v>1660</v>
      </c>
      <c r="M15" s="31">
        <v>0.90575000000000006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4329.05</v>
      </c>
      <c r="D16" s="36">
        <v>4347.3500000000004</v>
      </c>
      <c r="E16" s="36">
        <v>4266.8000000000011</v>
      </c>
      <c r="F16" s="36">
        <v>4204.5500000000011</v>
      </c>
      <c r="G16" s="36">
        <v>4124.0000000000018</v>
      </c>
      <c r="H16" s="36">
        <v>4409.6000000000004</v>
      </c>
      <c r="I16" s="36">
        <v>4490.1499999999996</v>
      </c>
      <c r="J16" s="36">
        <v>4552.3999999999996</v>
      </c>
      <c r="K16" s="31">
        <v>4427.8999999999996</v>
      </c>
      <c r="L16" s="31">
        <v>4285.1000000000004</v>
      </c>
      <c r="M16" s="31">
        <v>2.7533500000000002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23191.5</v>
      </c>
      <c r="D17" s="36">
        <v>23231.316666666669</v>
      </c>
      <c r="E17" s="36">
        <v>23097.583333333339</v>
      </c>
      <c r="F17" s="36">
        <v>23003.666666666672</v>
      </c>
      <c r="G17" s="36">
        <v>22869.933333333342</v>
      </c>
      <c r="H17" s="36">
        <v>23325.233333333337</v>
      </c>
      <c r="I17" s="36">
        <v>23458.966666666667</v>
      </c>
      <c r="J17" s="36">
        <v>23552.883333333335</v>
      </c>
      <c r="K17" s="31">
        <v>23365.05</v>
      </c>
      <c r="L17" s="31">
        <v>23137.4</v>
      </c>
      <c r="M17" s="31">
        <v>4.759E-2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1979.8</v>
      </c>
      <c r="D18" s="36">
        <v>1984.8333333333333</v>
      </c>
      <c r="E18" s="36">
        <v>1962.9666666666665</v>
      </c>
      <c r="F18" s="36">
        <v>1946.1333333333332</v>
      </c>
      <c r="G18" s="36">
        <v>1924.2666666666664</v>
      </c>
      <c r="H18" s="36">
        <v>2001.6666666666665</v>
      </c>
      <c r="I18" s="36">
        <v>2023.5333333333333</v>
      </c>
      <c r="J18" s="36">
        <v>2040.3666666666666</v>
      </c>
      <c r="K18" s="31">
        <v>2006.7</v>
      </c>
      <c r="L18" s="31">
        <v>1968</v>
      </c>
      <c r="M18" s="31">
        <v>2.54921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2470.3000000000002</v>
      </c>
      <c r="D19" s="36">
        <v>2487.6166666666668</v>
      </c>
      <c r="E19" s="36">
        <v>2441.5833333333335</v>
      </c>
      <c r="F19" s="36">
        <v>2412.8666666666668</v>
      </c>
      <c r="G19" s="36">
        <v>2366.8333333333335</v>
      </c>
      <c r="H19" s="36">
        <v>2516.3333333333335</v>
      </c>
      <c r="I19" s="36">
        <v>2562.3666666666663</v>
      </c>
      <c r="J19" s="36">
        <v>2591.0833333333335</v>
      </c>
      <c r="K19" s="31">
        <v>2533.65</v>
      </c>
      <c r="L19" s="31">
        <v>2458.9</v>
      </c>
      <c r="M19" s="31">
        <v>12.030189999999999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1008.95</v>
      </c>
      <c r="D20" s="36">
        <v>1007.4499999999999</v>
      </c>
      <c r="E20" s="36">
        <v>989.64999999999986</v>
      </c>
      <c r="F20" s="36">
        <v>970.34999999999991</v>
      </c>
      <c r="G20" s="36">
        <v>952.54999999999984</v>
      </c>
      <c r="H20" s="36">
        <v>1026.75</v>
      </c>
      <c r="I20" s="36">
        <v>1044.5499999999997</v>
      </c>
      <c r="J20" s="36">
        <v>1063.8499999999999</v>
      </c>
      <c r="K20" s="31">
        <v>1025.25</v>
      </c>
      <c r="L20" s="31">
        <v>988.15</v>
      </c>
      <c r="M20" s="31">
        <v>76.571749999999994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818.05</v>
      </c>
      <c r="D21" s="36">
        <v>823.55000000000007</v>
      </c>
      <c r="E21" s="36">
        <v>809.50000000000011</v>
      </c>
      <c r="F21" s="36">
        <v>800.95</v>
      </c>
      <c r="G21" s="36">
        <v>786.90000000000009</v>
      </c>
      <c r="H21" s="36">
        <v>832.10000000000014</v>
      </c>
      <c r="I21" s="36">
        <v>846.15000000000009</v>
      </c>
      <c r="J21" s="36">
        <v>854.70000000000016</v>
      </c>
      <c r="K21" s="31">
        <v>837.6</v>
      </c>
      <c r="L21" s="31">
        <v>815</v>
      </c>
      <c r="M21" s="31">
        <v>30.164110000000001</v>
      </c>
      <c r="N21" s="1"/>
      <c r="O21" s="1"/>
    </row>
    <row r="22" spans="1:15" ht="12" customHeight="1">
      <c r="A22" s="33">
        <v>12</v>
      </c>
      <c r="B22" s="53" t="s">
        <v>844</v>
      </c>
      <c r="C22" s="31">
        <v>368.4</v>
      </c>
      <c r="D22" s="36">
        <v>369.41666666666669</v>
      </c>
      <c r="E22" s="36">
        <v>365.03333333333336</v>
      </c>
      <c r="F22" s="36">
        <v>361.66666666666669</v>
      </c>
      <c r="G22" s="36">
        <v>357.28333333333336</v>
      </c>
      <c r="H22" s="36">
        <v>372.78333333333336</v>
      </c>
      <c r="I22" s="36">
        <v>377.16666666666669</v>
      </c>
      <c r="J22" s="36">
        <v>380.53333333333336</v>
      </c>
      <c r="K22" s="31">
        <v>373.8</v>
      </c>
      <c r="L22" s="31">
        <v>366.05</v>
      </c>
      <c r="M22" s="31">
        <v>176.5685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636.79999999999995</v>
      </c>
      <c r="D23" s="36">
        <v>637.7166666666667</v>
      </c>
      <c r="E23" s="36">
        <v>634.08333333333337</v>
      </c>
      <c r="F23" s="36">
        <v>631.36666666666667</v>
      </c>
      <c r="G23" s="36">
        <v>627.73333333333335</v>
      </c>
      <c r="H23" s="36">
        <v>640.43333333333339</v>
      </c>
      <c r="I23" s="36">
        <v>644.06666666666661</v>
      </c>
      <c r="J23" s="36">
        <v>646.78333333333342</v>
      </c>
      <c r="K23" s="31">
        <v>641.35</v>
      </c>
      <c r="L23" s="31">
        <v>635</v>
      </c>
      <c r="M23" s="31">
        <v>4.2817299999999996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349.25</v>
      </c>
      <c r="D24" s="36">
        <v>350.3</v>
      </c>
      <c r="E24" s="36">
        <v>347.95000000000005</v>
      </c>
      <c r="F24" s="36">
        <v>346.65000000000003</v>
      </c>
      <c r="G24" s="36">
        <v>344.30000000000007</v>
      </c>
      <c r="H24" s="36">
        <v>351.6</v>
      </c>
      <c r="I24" s="36">
        <v>353.95000000000005</v>
      </c>
      <c r="J24" s="36">
        <v>355.25</v>
      </c>
      <c r="K24" s="31">
        <v>352.65</v>
      </c>
      <c r="L24" s="31">
        <v>349</v>
      </c>
      <c r="M24" s="31">
        <v>8.8564299999999996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180.15</v>
      </c>
      <c r="D25" s="36">
        <v>181.15</v>
      </c>
      <c r="E25" s="36">
        <v>178.5</v>
      </c>
      <c r="F25" s="36">
        <v>176.85</v>
      </c>
      <c r="G25" s="36">
        <v>174.2</v>
      </c>
      <c r="H25" s="36">
        <v>182.8</v>
      </c>
      <c r="I25" s="36">
        <v>185.45000000000005</v>
      </c>
      <c r="J25" s="36">
        <v>187.10000000000002</v>
      </c>
      <c r="K25" s="31">
        <v>183.8</v>
      </c>
      <c r="L25" s="31">
        <v>179.5</v>
      </c>
      <c r="M25" s="31">
        <v>28.71977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222.3</v>
      </c>
      <c r="D26" s="36">
        <v>222.9666666666667</v>
      </c>
      <c r="E26" s="36">
        <v>220.88333333333338</v>
      </c>
      <c r="F26" s="36">
        <v>219.4666666666667</v>
      </c>
      <c r="G26" s="36">
        <v>217.38333333333338</v>
      </c>
      <c r="H26" s="36">
        <v>224.38333333333338</v>
      </c>
      <c r="I26" s="36">
        <v>226.4666666666667</v>
      </c>
      <c r="J26" s="36">
        <v>227.88333333333338</v>
      </c>
      <c r="K26" s="31">
        <v>225.05</v>
      </c>
      <c r="L26" s="31">
        <v>221.55</v>
      </c>
      <c r="M26" s="31">
        <v>14.67516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332.05</v>
      </c>
      <c r="D27" s="36">
        <v>333.33333333333331</v>
      </c>
      <c r="E27" s="36">
        <v>328.76666666666665</v>
      </c>
      <c r="F27" s="36">
        <v>325.48333333333335</v>
      </c>
      <c r="G27" s="36">
        <v>320.91666666666669</v>
      </c>
      <c r="H27" s="36">
        <v>336.61666666666662</v>
      </c>
      <c r="I27" s="36">
        <v>341.18333333333334</v>
      </c>
      <c r="J27" s="36">
        <v>344.46666666666658</v>
      </c>
      <c r="K27" s="31">
        <v>337.9</v>
      </c>
      <c r="L27" s="31">
        <v>330.05</v>
      </c>
      <c r="M27" s="31">
        <v>1.9704299999999999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979.25</v>
      </c>
      <c r="D28" s="36">
        <v>978.91666666666663</v>
      </c>
      <c r="E28" s="36">
        <v>970.5333333333333</v>
      </c>
      <c r="F28" s="36">
        <v>961.81666666666672</v>
      </c>
      <c r="G28" s="36">
        <v>953.43333333333339</v>
      </c>
      <c r="H28" s="36">
        <v>987.63333333333321</v>
      </c>
      <c r="I28" s="36">
        <v>996.01666666666665</v>
      </c>
      <c r="J28" s="36">
        <v>1004.7333333333331</v>
      </c>
      <c r="K28" s="31">
        <v>987.3</v>
      </c>
      <c r="L28" s="31">
        <v>970.2</v>
      </c>
      <c r="M28" s="31">
        <v>0.33783000000000002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1094.0999999999999</v>
      </c>
      <c r="D29" s="36">
        <v>1101.3500000000001</v>
      </c>
      <c r="E29" s="36">
        <v>1084.7500000000002</v>
      </c>
      <c r="F29" s="36">
        <v>1075.4000000000001</v>
      </c>
      <c r="G29" s="36">
        <v>1058.8000000000002</v>
      </c>
      <c r="H29" s="36">
        <v>1110.7000000000003</v>
      </c>
      <c r="I29" s="36">
        <v>1127.3000000000002</v>
      </c>
      <c r="J29" s="36">
        <v>1136.6500000000003</v>
      </c>
      <c r="K29" s="31">
        <v>1117.95</v>
      </c>
      <c r="L29" s="31">
        <v>1092</v>
      </c>
      <c r="M29" s="31">
        <v>1.5452399999999999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3557</v>
      </c>
      <c r="D30" s="36">
        <v>3576.25</v>
      </c>
      <c r="E30" s="36">
        <v>3523.5</v>
      </c>
      <c r="F30" s="36">
        <v>3490</v>
      </c>
      <c r="G30" s="36">
        <v>3437.25</v>
      </c>
      <c r="H30" s="36">
        <v>3609.75</v>
      </c>
      <c r="I30" s="36">
        <v>3662.5</v>
      </c>
      <c r="J30" s="36">
        <v>3696</v>
      </c>
      <c r="K30" s="31">
        <v>3629</v>
      </c>
      <c r="L30" s="31">
        <v>3542.75</v>
      </c>
      <c r="M30" s="31">
        <v>0.49864000000000003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1701.45</v>
      </c>
      <c r="D31" s="36">
        <v>1700.4166666666667</v>
      </c>
      <c r="E31" s="36">
        <v>1668.0833333333335</v>
      </c>
      <c r="F31" s="36">
        <v>1634.7166666666667</v>
      </c>
      <c r="G31" s="36">
        <v>1602.3833333333334</v>
      </c>
      <c r="H31" s="36">
        <v>1733.7833333333335</v>
      </c>
      <c r="I31" s="36">
        <v>1766.116666666667</v>
      </c>
      <c r="J31" s="36">
        <v>1799.4833333333336</v>
      </c>
      <c r="K31" s="31">
        <v>1732.75</v>
      </c>
      <c r="L31" s="31">
        <v>1667.05</v>
      </c>
      <c r="M31" s="31">
        <v>3.09605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776.35</v>
      </c>
      <c r="D32" s="36">
        <v>791.16666666666663</v>
      </c>
      <c r="E32" s="36">
        <v>755.58333333333326</v>
      </c>
      <c r="F32" s="36">
        <v>734.81666666666661</v>
      </c>
      <c r="G32" s="36">
        <v>699.23333333333323</v>
      </c>
      <c r="H32" s="36">
        <v>811.93333333333328</v>
      </c>
      <c r="I32" s="36">
        <v>847.51666666666654</v>
      </c>
      <c r="J32" s="36">
        <v>868.2833333333333</v>
      </c>
      <c r="K32" s="31">
        <v>826.75</v>
      </c>
      <c r="L32" s="31">
        <v>770.4</v>
      </c>
      <c r="M32" s="31">
        <v>10.62232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3685.25</v>
      </c>
      <c r="D33" s="36">
        <v>3665.4</v>
      </c>
      <c r="E33" s="36">
        <v>3636.8</v>
      </c>
      <c r="F33" s="36">
        <v>3588.35</v>
      </c>
      <c r="G33" s="36">
        <v>3559.75</v>
      </c>
      <c r="H33" s="36">
        <v>3713.8500000000004</v>
      </c>
      <c r="I33" s="36">
        <v>3742.45</v>
      </c>
      <c r="J33" s="36">
        <v>3790.9000000000005</v>
      </c>
      <c r="K33" s="31">
        <v>3694</v>
      </c>
      <c r="L33" s="31">
        <v>3616.95</v>
      </c>
      <c r="M33" s="31">
        <v>0.62007000000000001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2423.15</v>
      </c>
      <c r="D34" s="36">
        <v>2434.0499999999997</v>
      </c>
      <c r="E34" s="36">
        <v>2399.0999999999995</v>
      </c>
      <c r="F34" s="36">
        <v>2375.0499999999997</v>
      </c>
      <c r="G34" s="36">
        <v>2340.0999999999995</v>
      </c>
      <c r="H34" s="36">
        <v>2458.0999999999995</v>
      </c>
      <c r="I34" s="36">
        <v>2493.0499999999993</v>
      </c>
      <c r="J34" s="36">
        <v>2517.0999999999995</v>
      </c>
      <c r="K34" s="31">
        <v>2469</v>
      </c>
      <c r="L34" s="31">
        <v>2410</v>
      </c>
      <c r="M34" s="31">
        <v>0.54020000000000001</v>
      </c>
      <c r="N34" s="1"/>
      <c r="O34" s="1"/>
    </row>
    <row r="35" spans="1:15" ht="12.75" customHeight="1">
      <c r="A35" s="33">
        <v>25</v>
      </c>
      <c r="B35" s="53" t="s">
        <v>324</v>
      </c>
      <c r="C35" s="31">
        <v>643.29999999999995</v>
      </c>
      <c r="D35" s="36">
        <v>646.48333333333335</v>
      </c>
      <c r="E35" s="36">
        <v>639.51666666666665</v>
      </c>
      <c r="F35" s="36">
        <v>635.73333333333335</v>
      </c>
      <c r="G35" s="36">
        <v>628.76666666666665</v>
      </c>
      <c r="H35" s="36">
        <v>650.26666666666665</v>
      </c>
      <c r="I35" s="36">
        <v>657.23333333333335</v>
      </c>
      <c r="J35" s="36">
        <v>661.01666666666665</v>
      </c>
      <c r="K35" s="31">
        <v>653.45000000000005</v>
      </c>
      <c r="L35" s="31">
        <v>642.70000000000005</v>
      </c>
      <c r="M35" s="31">
        <v>2.9930300000000001</v>
      </c>
      <c r="N35" s="1"/>
      <c r="O35" s="1"/>
    </row>
    <row r="36" spans="1:15" ht="12.75" customHeight="1">
      <c r="A36" s="33">
        <v>26</v>
      </c>
      <c r="B36" s="53" t="s">
        <v>325</v>
      </c>
      <c r="C36" s="31">
        <v>2967.65</v>
      </c>
      <c r="D36" s="36">
        <v>2964.5333333333333</v>
      </c>
      <c r="E36" s="36">
        <v>2933.1666666666665</v>
      </c>
      <c r="F36" s="36">
        <v>2898.6833333333334</v>
      </c>
      <c r="G36" s="36">
        <v>2867.3166666666666</v>
      </c>
      <c r="H36" s="36">
        <v>2999.0166666666664</v>
      </c>
      <c r="I36" s="36">
        <v>3030.3833333333332</v>
      </c>
      <c r="J36" s="36">
        <v>3064.8666666666663</v>
      </c>
      <c r="K36" s="31">
        <v>2995.9</v>
      </c>
      <c r="L36" s="31">
        <v>2930.05</v>
      </c>
      <c r="M36" s="31">
        <v>0.69742000000000004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428.15</v>
      </c>
      <c r="D37" s="36">
        <v>430.51666666666665</v>
      </c>
      <c r="E37" s="36">
        <v>422.68333333333328</v>
      </c>
      <c r="F37" s="36">
        <v>417.21666666666664</v>
      </c>
      <c r="G37" s="36">
        <v>409.38333333333327</v>
      </c>
      <c r="H37" s="36">
        <v>435.98333333333329</v>
      </c>
      <c r="I37" s="36">
        <v>443.81666666666666</v>
      </c>
      <c r="J37" s="36">
        <v>449.2833333333333</v>
      </c>
      <c r="K37" s="31">
        <v>438.35</v>
      </c>
      <c r="L37" s="31">
        <v>425.05</v>
      </c>
      <c r="M37" s="31">
        <v>22.89507</v>
      </c>
      <c r="N37" s="1"/>
      <c r="O37" s="1"/>
    </row>
    <row r="38" spans="1:15" ht="12.75" customHeight="1">
      <c r="A38" s="33">
        <v>28</v>
      </c>
      <c r="B38" s="53" t="s">
        <v>326</v>
      </c>
      <c r="C38" s="31">
        <v>1837.15</v>
      </c>
      <c r="D38" s="36">
        <v>1854</v>
      </c>
      <c r="E38" s="36">
        <v>1810.15</v>
      </c>
      <c r="F38" s="36">
        <v>1783.15</v>
      </c>
      <c r="G38" s="36">
        <v>1739.3000000000002</v>
      </c>
      <c r="H38" s="36">
        <v>1881</v>
      </c>
      <c r="I38" s="36">
        <v>1924.85</v>
      </c>
      <c r="J38" s="36">
        <v>1951.85</v>
      </c>
      <c r="K38" s="31">
        <v>1897.85</v>
      </c>
      <c r="L38" s="31">
        <v>1827</v>
      </c>
      <c r="M38" s="31">
        <v>2.8766400000000001</v>
      </c>
      <c r="N38" s="1"/>
      <c r="O38" s="1"/>
    </row>
    <row r="39" spans="1:15" ht="12.75" customHeight="1">
      <c r="A39" s="33">
        <v>29</v>
      </c>
      <c r="B39" s="53" t="s">
        <v>327</v>
      </c>
      <c r="C39" s="31">
        <v>924.7</v>
      </c>
      <c r="D39" s="36">
        <v>930.55000000000007</v>
      </c>
      <c r="E39" s="36">
        <v>917.10000000000014</v>
      </c>
      <c r="F39" s="36">
        <v>909.50000000000011</v>
      </c>
      <c r="G39" s="36">
        <v>896.05000000000018</v>
      </c>
      <c r="H39" s="36">
        <v>938.15000000000009</v>
      </c>
      <c r="I39" s="36">
        <v>951.60000000000014</v>
      </c>
      <c r="J39" s="36">
        <v>959.2</v>
      </c>
      <c r="K39" s="31">
        <v>944</v>
      </c>
      <c r="L39" s="31">
        <v>922.95</v>
      </c>
      <c r="M39" s="31">
        <v>0.59325000000000006</v>
      </c>
      <c r="N39" s="1"/>
      <c r="O39" s="1"/>
    </row>
    <row r="40" spans="1:15" ht="12.75" customHeight="1">
      <c r="A40" s="33">
        <v>30</v>
      </c>
      <c r="B40" s="53" t="s">
        <v>846</v>
      </c>
      <c r="C40" s="31">
        <v>5451.1</v>
      </c>
      <c r="D40" s="36">
        <v>5469.45</v>
      </c>
      <c r="E40" s="36">
        <v>5198.95</v>
      </c>
      <c r="F40" s="36">
        <v>4946.8</v>
      </c>
      <c r="G40" s="36">
        <v>4676.3</v>
      </c>
      <c r="H40" s="36">
        <v>5721.5999999999995</v>
      </c>
      <c r="I40" s="36">
        <v>5992.0999999999995</v>
      </c>
      <c r="J40" s="36">
        <v>6244.2499999999991</v>
      </c>
      <c r="K40" s="31">
        <v>5739.95</v>
      </c>
      <c r="L40" s="31">
        <v>5217.3</v>
      </c>
      <c r="M40" s="31">
        <v>5.9959300000000004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1599.6</v>
      </c>
      <c r="D41" s="36">
        <v>1602.45</v>
      </c>
      <c r="E41" s="36">
        <v>1591.15</v>
      </c>
      <c r="F41" s="36">
        <v>1582.7</v>
      </c>
      <c r="G41" s="36">
        <v>1571.4</v>
      </c>
      <c r="H41" s="36">
        <v>1610.9</v>
      </c>
      <c r="I41" s="36">
        <v>1622.1999999999998</v>
      </c>
      <c r="J41" s="36">
        <v>1630.65</v>
      </c>
      <c r="K41" s="31">
        <v>1613.75</v>
      </c>
      <c r="L41" s="31">
        <v>1594</v>
      </c>
      <c r="M41" s="31">
        <v>5.5996100000000002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5006.3</v>
      </c>
      <c r="D42" s="36">
        <v>4998.3666666666668</v>
      </c>
      <c r="E42" s="36">
        <v>4936.9333333333334</v>
      </c>
      <c r="F42" s="36">
        <v>4867.5666666666666</v>
      </c>
      <c r="G42" s="36">
        <v>4806.1333333333332</v>
      </c>
      <c r="H42" s="36">
        <v>5067.7333333333336</v>
      </c>
      <c r="I42" s="36">
        <v>5129.1666666666679</v>
      </c>
      <c r="J42" s="36">
        <v>5198.5333333333338</v>
      </c>
      <c r="K42" s="31">
        <v>5059.8</v>
      </c>
      <c r="L42" s="31">
        <v>4929</v>
      </c>
      <c r="M42" s="31">
        <v>5.0991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378.95</v>
      </c>
      <c r="D43" s="36">
        <v>376.26666666666665</v>
      </c>
      <c r="E43" s="36">
        <v>372.68333333333328</v>
      </c>
      <c r="F43" s="36">
        <v>366.41666666666663</v>
      </c>
      <c r="G43" s="36">
        <v>362.83333333333326</v>
      </c>
      <c r="H43" s="36">
        <v>382.5333333333333</v>
      </c>
      <c r="I43" s="36">
        <v>386.11666666666667</v>
      </c>
      <c r="J43" s="36">
        <v>392.38333333333333</v>
      </c>
      <c r="K43" s="31">
        <v>379.85</v>
      </c>
      <c r="L43" s="31">
        <v>370</v>
      </c>
      <c r="M43" s="31">
        <v>21.358840000000001</v>
      </c>
      <c r="N43" s="1"/>
      <c r="O43" s="1"/>
    </row>
    <row r="44" spans="1:15" ht="12.75" customHeight="1">
      <c r="A44" s="33">
        <v>34</v>
      </c>
      <c r="B44" s="53" t="s">
        <v>328</v>
      </c>
      <c r="C44" s="31">
        <v>274.95</v>
      </c>
      <c r="D44" s="36">
        <v>276</v>
      </c>
      <c r="E44" s="36">
        <v>271.25</v>
      </c>
      <c r="F44" s="36">
        <v>267.55</v>
      </c>
      <c r="G44" s="36">
        <v>262.8</v>
      </c>
      <c r="H44" s="36">
        <v>279.7</v>
      </c>
      <c r="I44" s="36">
        <v>284.45</v>
      </c>
      <c r="J44" s="36">
        <v>288.14999999999998</v>
      </c>
      <c r="K44" s="31">
        <v>280.75</v>
      </c>
      <c r="L44" s="31">
        <v>272.3</v>
      </c>
      <c r="M44" s="31">
        <v>4.76492</v>
      </c>
      <c r="N44" s="1"/>
      <c r="O44" s="1"/>
    </row>
    <row r="45" spans="1:15" ht="12.75" customHeight="1">
      <c r="A45" s="33">
        <v>35</v>
      </c>
      <c r="B45" s="53" t="s">
        <v>845</v>
      </c>
      <c r="C45" s="31">
        <v>598.9</v>
      </c>
      <c r="D45" s="36">
        <v>602.13333333333333</v>
      </c>
      <c r="E45" s="36">
        <v>590.66666666666663</v>
      </c>
      <c r="F45" s="36">
        <v>582.43333333333328</v>
      </c>
      <c r="G45" s="36">
        <v>570.96666666666658</v>
      </c>
      <c r="H45" s="36">
        <v>610.36666666666667</v>
      </c>
      <c r="I45" s="36">
        <v>621.83333333333337</v>
      </c>
      <c r="J45" s="36">
        <v>630.06666666666672</v>
      </c>
      <c r="K45" s="31">
        <v>613.6</v>
      </c>
      <c r="L45" s="31">
        <v>593.9</v>
      </c>
      <c r="M45" s="31">
        <v>2.1544300000000001</v>
      </c>
      <c r="N45" s="1"/>
      <c r="O45" s="1"/>
    </row>
    <row r="46" spans="1:15" ht="12.75" customHeight="1">
      <c r="A46" s="33">
        <v>36</v>
      </c>
      <c r="B46" s="53" t="s">
        <v>329</v>
      </c>
      <c r="C46" s="31">
        <v>625.20000000000005</v>
      </c>
      <c r="D46" s="36">
        <v>631.85</v>
      </c>
      <c r="E46" s="36">
        <v>612.70000000000005</v>
      </c>
      <c r="F46" s="36">
        <v>600.20000000000005</v>
      </c>
      <c r="G46" s="36">
        <v>581.05000000000007</v>
      </c>
      <c r="H46" s="36">
        <v>644.35</v>
      </c>
      <c r="I46" s="36">
        <v>663.49999999999989</v>
      </c>
      <c r="J46" s="36">
        <v>676</v>
      </c>
      <c r="K46" s="31">
        <v>651</v>
      </c>
      <c r="L46" s="31">
        <v>619.35</v>
      </c>
      <c r="M46" s="31">
        <v>10.69233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182.25</v>
      </c>
      <c r="D47" s="36">
        <v>182.5</v>
      </c>
      <c r="E47" s="36">
        <v>180.85</v>
      </c>
      <c r="F47" s="36">
        <v>179.45</v>
      </c>
      <c r="G47" s="36">
        <v>177.79999999999998</v>
      </c>
      <c r="H47" s="36">
        <v>183.9</v>
      </c>
      <c r="I47" s="36">
        <v>185.54999999999998</v>
      </c>
      <c r="J47" s="36">
        <v>186.95000000000002</v>
      </c>
      <c r="K47" s="31">
        <v>184.15</v>
      </c>
      <c r="L47" s="31">
        <v>181.1</v>
      </c>
      <c r="M47" s="31">
        <v>56.326909999999998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3214.35</v>
      </c>
      <c r="D48" s="36">
        <v>3212.4500000000003</v>
      </c>
      <c r="E48" s="36">
        <v>3196.9000000000005</v>
      </c>
      <c r="F48" s="36">
        <v>3179.4500000000003</v>
      </c>
      <c r="G48" s="36">
        <v>3163.9000000000005</v>
      </c>
      <c r="H48" s="36">
        <v>3229.9000000000005</v>
      </c>
      <c r="I48" s="36">
        <v>3245.4500000000007</v>
      </c>
      <c r="J48" s="36">
        <v>3262.9000000000005</v>
      </c>
      <c r="K48" s="31">
        <v>3228</v>
      </c>
      <c r="L48" s="31">
        <v>3195</v>
      </c>
      <c r="M48" s="31">
        <v>9.01084</v>
      </c>
      <c r="N48" s="1"/>
      <c r="O48" s="1"/>
    </row>
    <row r="49" spans="1:15" ht="12.75" customHeight="1">
      <c r="A49" s="33">
        <v>39</v>
      </c>
      <c r="B49" s="53" t="s">
        <v>330</v>
      </c>
      <c r="C49" s="31">
        <v>326.39999999999998</v>
      </c>
      <c r="D49" s="36">
        <v>328.11666666666662</v>
      </c>
      <c r="E49" s="36">
        <v>323.28333333333325</v>
      </c>
      <c r="F49" s="36">
        <v>320.16666666666663</v>
      </c>
      <c r="G49" s="36">
        <v>315.33333333333326</v>
      </c>
      <c r="H49" s="36">
        <v>331.23333333333323</v>
      </c>
      <c r="I49" s="36">
        <v>336.06666666666661</v>
      </c>
      <c r="J49" s="36">
        <v>339.18333333333322</v>
      </c>
      <c r="K49" s="31">
        <v>332.95</v>
      </c>
      <c r="L49" s="31">
        <v>325</v>
      </c>
      <c r="M49" s="31">
        <v>3.9992000000000001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1892.7</v>
      </c>
      <c r="D50" s="36">
        <v>1894.3166666666666</v>
      </c>
      <c r="E50" s="36">
        <v>1874.6333333333332</v>
      </c>
      <c r="F50" s="36">
        <v>1856.5666666666666</v>
      </c>
      <c r="G50" s="36">
        <v>1836.8833333333332</v>
      </c>
      <c r="H50" s="36">
        <v>1912.3833333333332</v>
      </c>
      <c r="I50" s="36">
        <v>1932.0666666666666</v>
      </c>
      <c r="J50" s="36">
        <v>1950.1333333333332</v>
      </c>
      <c r="K50" s="31">
        <v>1914</v>
      </c>
      <c r="L50" s="31">
        <v>1876.25</v>
      </c>
      <c r="M50" s="31">
        <v>3.0724100000000001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7148.95</v>
      </c>
      <c r="D51" s="36">
        <v>7153.7833333333328</v>
      </c>
      <c r="E51" s="36">
        <v>7066.0666666666657</v>
      </c>
      <c r="F51" s="36">
        <v>6983.1833333333325</v>
      </c>
      <c r="G51" s="36">
        <v>6895.4666666666653</v>
      </c>
      <c r="H51" s="36">
        <v>7236.6666666666661</v>
      </c>
      <c r="I51" s="36">
        <v>7324.3833333333332</v>
      </c>
      <c r="J51" s="36">
        <v>7407.2666666666664</v>
      </c>
      <c r="K51" s="31">
        <v>7241.5</v>
      </c>
      <c r="L51" s="31">
        <v>7070.9</v>
      </c>
      <c r="M51" s="31">
        <v>0.46167000000000002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755.45</v>
      </c>
      <c r="D52" s="36">
        <v>746.63333333333333</v>
      </c>
      <c r="E52" s="36">
        <v>734.06666666666661</v>
      </c>
      <c r="F52" s="36">
        <v>712.68333333333328</v>
      </c>
      <c r="G52" s="36">
        <v>700.11666666666656</v>
      </c>
      <c r="H52" s="36">
        <v>768.01666666666665</v>
      </c>
      <c r="I52" s="36">
        <v>780.58333333333348</v>
      </c>
      <c r="J52" s="36">
        <v>801.9666666666667</v>
      </c>
      <c r="K52" s="31">
        <v>759.2</v>
      </c>
      <c r="L52" s="31">
        <v>725.25</v>
      </c>
      <c r="M52" s="31">
        <v>45.440739999999998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890</v>
      </c>
      <c r="D53" s="36">
        <v>891.91666666666663</v>
      </c>
      <c r="E53" s="36">
        <v>884.33333333333326</v>
      </c>
      <c r="F53" s="36">
        <v>878.66666666666663</v>
      </c>
      <c r="G53" s="36">
        <v>871.08333333333326</v>
      </c>
      <c r="H53" s="36">
        <v>897.58333333333326</v>
      </c>
      <c r="I53" s="36">
        <v>905.16666666666652</v>
      </c>
      <c r="J53" s="36">
        <v>910.83333333333326</v>
      </c>
      <c r="K53" s="31">
        <v>899.5</v>
      </c>
      <c r="L53" s="31">
        <v>886.25</v>
      </c>
      <c r="M53" s="31">
        <v>16.123270000000002</v>
      </c>
      <c r="N53" s="1"/>
      <c r="O53" s="1"/>
    </row>
    <row r="54" spans="1:15" ht="12.75" customHeight="1">
      <c r="A54" s="33">
        <v>44</v>
      </c>
      <c r="B54" s="53" t="s">
        <v>331</v>
      </c>
      <c r="C54" s="31">
        <v>443.9</v>
      </c>
      <c r="D54" s="36">
        <v>444.18333333333334</v>
      </c>
      <c r="E54" s="36">
        <v>439.86666666666667</v>
      </c>
      <c r="F54" s="36">
        <v>435.83333333333331</v>
      </c>
      <c r="G54" s="36">
        <v>431.51666666666665</v>
      </c>
      <c r="H54" s="36">
        <v>448.2166666666667</v>
      </c>
      <c r="I54" s="36">
        <v>452.53333333333342</v>
      </c>
      <c r="J54" s="36">
        <v>456.56666666666672</v>
      </c>
      <c r="K54" s="31">
        <v>448.5</v>
      </c>
      <c r="L54" s="31">
        <v>440.15</v>
      </c>
      <c r="M54" s="31">
        <v>2.3422299999999998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3729.4</v>
      </c>
      <c r="D55" s="36">
        <v>3744.9500000000003</v>
      </c>
      <c r="E55" s="36">
        <v>3699.9500000000007</v>
      </c>
      <c r="F55" s="36">
        <v>3670.5000000000005</v>
      </c>
      <c r="G55" s="36">
        <v>3625.5000000000009</v>
      </c>
      <c r="H55" s="36">
        <v>3774.4000000000005</v>
      </c>
      <c r="I55" s="36">
        <v>3819.3999999999996</v>
      </c>
      <c r="J55" s="36">
        <v>3848.8500000000004</v>
      </c>
      <c r="K55" s="31">
        <v>3789.95</v>
      </c>
      <c r="L55" s="31">
        <v>3715.5</v>
      </c>
      <c r="M55" s="31">
        <v>1.8267100000000001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1027.3</v>
      </c>
      <c r="D56" s="36">
        <v>1029.0333333333335</v>
      </c>
      <c r="E56" s="36">
        <v>1010.5666666666671</v>
      </c>
      <c r="F56" s="36">
        <v>993.83333333333348</v>
      </c>
      <c r="G56" s="36">
        <v>975.36666666666702</v>
      </c>
      <c r="H56" s="36">
        <v>1045.7666666666671</v>
      </c>
      <c r="I56" s="36">
        <v>1064.2333333333338</v>
      </c>
      <c r="J56" s="36">
        <v>1080.9666666666672</v>
      </c>
      <c r="K56" s="31">
        <v>1047.5</v>
      </c>
      <c r="L56" s="31">
        <v>1012.3</v>
      </c>
      <c r="M56" s="31">
        <v>136.19788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5182.95</v>
      </c>
      <c r="D57" s="36">
        <v>5204.1333333333332</v>
      </c>
      <c r="E57" s="36">
        <v>5144.9166666666661</v>
      </c>
      <c r="F57" s="36">
        <v>5106.8833333333332</v>
      </c>
      <c r="G57" s="36">
        <v>5047.6666666666661</v>
      </c>
      <c r="H57" s="36">
        <v>5242.1666666666661</v>
      </c>
      <c r="I57" s="36">
        <v>5301.3833333333332</v>
      </c>
      <c r="J57" s="36">
        <v>5339.4166666666661</v>
      </c>
      <c r="K57" s="31">
        <v>5263.35</v>
      </c>
      <c r="L57" s="31">
        <v>5166.1000000000004</v>
      </c>
      <c r="M57" s="31">
        <v>6.2292399999999999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7539</v>
      </c>
      <c r="D58" s="36">
        <v>7556.333333333333</v>
      </c>
      <c r="E58" s="36">
        <v>7465.6666666666661</v>
      </c>
      <c r="F58" s="36">
        <v>7392.333333333333</v>
      </c>
      <c r="G58" s="36">
        <v>7301.6666666666661</v>
      </c>
      <c r="H58" s="36">
        <v>7629.6666666666661</v>
      </c>
      <c r="I58" s="36">
        <v>7720.3333333333321</v>
      </c>
      <c r="J58" s="36">
        <v>7793.6666666666661</v>
      </c>
      <c r="K58" s="31">
        <v>7647</v>
      </c>
      <c r="L58" s="31">
        <v>7483</v>
      </c>
      <c r="M58" s="31">
        <v>8.4419000000000004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1553.35</v>
      </c>
      <c r="D59" s="36">
        <v>1555.55</v>
      </c>
      <c r="E59" s="36">
        <v>1542.8999999999999</v>
      </c>
      <c r="F59" s="36">
        <v>1532.4499999999998</v>
      </c>
      <c r="G59" s="36">
        <v>1519.7999999999997</v>
      </c>
      <c r="H59" s="36">
        <v>1566</v>
      </c>
      <c r="I59" s="36">
        <v>1578.65</v>
      </c>
      <c r="J59" s="36">
        <v>1589.1000000000001</v>
      </c>
      <c r="K59" s="31">
        <v>1568.2</v>
      </c>
      <c r="L59" s="31">
        <v>1545.1</v>
      </c>
      <c r="M59" s="31">
        <v>10.76887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7230.7</v>
      </c>
      <c r="D60" s="36">
        <v>7230.333333333333</v>
      </c>
      <c r="E60" s="36">
        <v>7186.7166666666662</v>
      </c>
      <c r="F60" s="36">
        <v>7142.7333333333336</v>
      </c>
      <c r="G60" s="36">
        <v>7099.1166666666668</v>
      </c>
      <c r="H60" s="36">
        <v>7274.3166666666657</v>
      </c>
      <c r="I60" s="36">
        <v>7317.9333333333325</v>
      </c>
      <c r="J60" s="36">
        <v>7361.9166666666652</v>
      </c>
      <c r="K60" s="31">
        <v>7273.95</v>
      </c>
      <c r="L60" s="31">
        <v>7186.35</v>
      </c>
      <c r="M60" s="31">
        <v>0.75653000000000004</v>
      </c>
      <c r="N60" s="1"/>
      <c r="O60" s="1"/>
    </row>
    <row r="61" spans="1:15" ht="12.75" customHeight="1">
      <c r="A61" s="33">
        <v>51</v>
      </c>
      <c r="B61" s="53" t="s">
        <v>335</v>
      </c>
      <c r="C61" s="31">
        <v>2248.6</v>
      </c>
      <c r="D61" s="36">
        <v>2235.2833333333333</v>
      </c>
      <c r="E61" s="36">
        <v>2216.5666666666666</v>
      </c>
      <c r="F61" s="36">
        <v>2184.5333333333333</v>
      </c>
      <c r="G61" s="36">
        <v>2165.8166666666666</v>
      </c>
      <c r="H61" s="36">
        <v>2267.3166666666666</v>
      </c>
      <c r="I61" s="36">
        <v>2286.0333333333328</v>
      </c>
      <c r="J61" s="36">
        <v>2318.0666666666666</v>
      </c>
      <c r="K61" s="31">
        <v>2254</v>
      </c>
      <c r="L61" s="31">
        <v>2203.25</v>
      </c>
      <c r="M61" s="31">
        <v>0.60568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2550.3000000000002</v>
      </c>
      <c r="D62" s="36">
        <v>2542.9</v>
      </c>
      <c r="E62" s="36">
        <v>2508.5500000000002</v>
      </c>
      <c r="F62" s="36">
        <v>2466.8000000000002</v>
      </c>
      <c r="G62" s="36">
        <v>2432.4500000000003</v>
      </c>
      <c r="H62" s="36">
        <v>2584.65</v>
      </c>
      <c r="I62" s="36">
        <v>2618.9999999999995</v>
      </c>
      <c r="J62" s="36">
        <v>2660.75</v>
      </c>
      <c r="K62" s="31">
        <v>2577.25</v>
      </c>
      <c r="L62" s="31">
        <v>2501.15</v>
      </c>
      <c r="M62" s="31">
        <v>4.8712900000000001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440.75</v>
      </c>
      <c r="D63" s="36">
        <v>437.73333333333335</v>
      </c>
      <c r="E63" s="36">
        <v>431.51666666666671</v>
      </c>
      <c r="F63" s="36">
        <v>422.28333333333336</v>
      </c>
      <c r="G63" s="36">
        <v>416.06666666666672</v>
      </c>
      <c r="H63" s="36">
        <v>446.9666666666667</v>
      </c>
      <c r="I63" s="36">
        <v>453.18333333333339</v>
      </c>
      <c r="J63" s="36">
        <v>462.41666666666669</v>
      </c>
      <c r="K63" s="31">
        <v>443.95</v>
      </c>
      <c r="L63" s="31">
        <v>428.5</v>
      </c>
      <c r="M63" s="31">
        <v>19.068670000000001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244.95</v>
      </c>
      <c r="D64" s="36">
        <v>246.0333333333333</v>
      </c>
      <c r="E64" s="36">
        <v>242.61666666666662</v>
      </c>
      <c r="F64" s="36">
        <v>240.2833333333333</v>
      </c>
      <c r="G64" s="36">
        <v>236.86666666666662</v>
      </c>
      <c r="H64" s="36">
        <v>248.36666666666662</v>
      </c>
      <c r="I64" s="36">
        <v>251.7833333333333</v>
      </c>
      <c r="J64" s="36">
        <v>254.11666666666662</v>
      </c>
      <c r="K64" s="31">
        <v>249.45</v>
      </c>
      <c r="L64" s="31">
        <v>243.7</v>
      </c>
      <c r="M64" s="31">
        <v>143.47301999999999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213.45</v>
      </c>
      <c r="D65" s="36">
        <v>214.86666666666667</v>
      </c>
      <c r="E65" s="36">
        <v>211.58333333333334</v>
      </c>
      <c r="F65" s="36">
        <v>209.71666666666667</v>
      </c>
      <c r="G65" s="36">
        <v>206.43333333333334</v>
      </c>
      <c r="H65" s="36">
        <v>216.73333333333335</v>
      </c>
      <c r="I65" s="36">
        <v>220.01666666666665</v>
      </c>
      <c r="J65" s="36">
        <v>221.88333333333335</v>
      </c>
      <c r="K65" s="31">
        <v>218.15</v>
      </c>
      <c r="L65" s="31">
        <v>213</v>
      </c>
      <c r="M65" s="31">
        <v>297.29689999999999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106.1</v>
      </c>
      <c r="D66" s="36">
        <v>108.33333333333333</v>
      </c>
      <c r="E66" s="36">
        <v>102.86666666666666</v>
      </c>
      <c r="F66" s="36">
        <v>99.633333333333326</v>
      </c>
      <c r="G66" s="36">
        <v>94.166666666666657</v>
      </c>
      <c r="H66" s="36">
        <v>111.56666666666666</v>
      </c>
      <c r="I66" s="36">
        <v>117.03333333333333</v>
      </c>
      <c r="J66" s="36">
        <v>120.26666666666667</v>
      </c>
      <c r="K66" s="31">
        <v>113.8</v>
      </c>
      <c r="L66" s="31">
        <v>105.1</v>
      </c>
      <c r="M66" s="31">
        <v>388.95249000000001</v>
      </c>
      <c r="N66" s="1"/>
      <c r="O66" s="1"/>
    </row>
    <row r="67" spans="1:15" ht="12.75" customHeight="1">
      <c r="A67" s="33">
        <v>57</v>
      </c>
      <c r="B67" s="53" t="s">
        <v>336</v>
      </c>
      <c r="C67" s="31">
        <v>46.3</v>
      </c>
      <c r="D67" s="36">
        <v>47.050000000000004</v>
      </c>
      <c r="E67" s="36">
        <v>44.900000000000006</v>
      </c>
      <c r="F67" s="36">
        <v>43.5</v>
      </c>
      <c r="G67" s="36">
        <v>41.35</v>
      </c>
      <c r="H67" s="36">
        <v>48.45000000000001</v>
      </c>
      <c r="I67" s="36">
        <v>50.6</v>
      </c>
      <c r="J67" s="36">
        <v>52.000000000000014</v>
      </c>
      <c r="K67" s="31">
        <v>49.2</v>
      </c>
      <c r="L67" s="31">
        <v>45.65</v>
      </c>
      <c r="M67" s="31">
        <v>1071.06927</v>
      </c>
      <c r="N67" s="1"/>
      <c r="O67" s="1"/>
    </row>
    <row r="68" spans="1:15" ht="12.75" customHeight="1">
      <c r="A68" s="33">
        <v>58</v>
      </c>
      <c r="B68" s="53" t="s">
        <v>332</v>
      </c>
      <c r="C68" s="31">
        <v>2674.1</v>
      </c>
      <c r="D68" s="36">
        <v>2678.05</v>
      </c>
      <c r="E68" s="36">
        <v>2658.1000000000004</v>
      </c>
      <c r="F68" s="36">
        <v>2642.1000000000004</v>
      </c>
      <c r="G68" s="36">
        <v>2622.1500000000005</v>
      </c>
      <c r="H68" s="36">
        <v>2694.05</v>
      </c>
      <c r="I68" s="36">
        <v>2714</v>
      </c>
      <c r="J68" s="36">
        <v>2730</v>
      </c>
      <c r="K68" s="31">
        <v>2698</v>
      </c>
      <c r="L68" s="31">
        <v>2662.05</v>
      </c>
      <c r="M68" s="31">
        <v>4.267E-2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1668</v>
      </c>
      <c r="D69" s="36">
        <v>1667.9666666666665</v>
      </c>
      <c r="E69" s="36">
        <v>1660.0333333333328</v>
      </c>
      <c r="F69" s="36">
        <v>1652.0666666666664</v>
      </c>
      <c r="G69" s="36">
        <v>1644.1333333333328</v>
      </c>
      <c r="H69" s="36">
        <v>1675.9333333333329</v>
      </c>
      <c r="I69" s="36">
        <v>1683.8666666666668</v>
      </c>
      <c r="J69" s="36">
        <v>1691.833333333333</v>
      </c>
      <c r="K69" s="31">
        <v>1675.9</v>
      </c>
      <c r="L69" s="31">
        <v>1660</v>
      </c>
      <c r="M69" s="31">
        <v>1.07216</v>
      </c>
      <c r="N69" s="1"/>
      <c r="O69" s="1"/>
    </row>
    <row r="70" spans="1:15" ht="12.75" customHeight="1">
      <c r="A70" s="33">
        <v>60</v>
      </c>
      <c r="B70" s="53" t="s">
        <v>337</v>
      </c>
      <c r="C70" s="31">
        <v>5260.15</v>
      </c>
      <c r="D70" s="36">
        <v>5253.6333333333341</v>
      </c>
      <c r="E70" s="36">
        <v>5235.4666666666681</v>
      </c>
      <c r="F70" s="36">
        <v>5210.7833333333338</v>
      </c>
      <c r="G70" s="36">
        <v>5192.6166666666677</v>
      </c>
      <c r="H70" s="36">
        <v>5278.3166666666684</v>
      </c>
      <c r="I70" s="36">
        <v>5296.4833333333345</v>
      </c>
      <c r="J70" s="36">
        <v>5321.1666666666688</v>
      </c>
      <c r="K70" s="31">
        <v>5271.8</v>
      </c>
      <c r="L70" s="31">
        <v>5228.95</v>
      </c>
      <c r="M70" s="31">
        <v>0.13306000000000001</v>
      </c>
      <c r="N70" s="1"/>
      <c r="O70" s="1"/>
    </row>
    <row r="71" spans="1:15" ht="12.75" customHeight="1">
      <c r="A71" s="33">
        <v>61</v>
      </c>
      <c r="B71" s="53" t="s">
        <v>333</v>
      </c>
      <c r="C71" s="31">
        <v>2339.3000000000002</v>
      </c>
      <c r="D71" s="36">
        <v>2345.1000000000004</v>
      </c>
      <c r="E71" s="36">
        <v>2311.3000000000006</v>
      </c>
      <c r="F71" s="36">
        <v>2283.3000000000002</v>
      </c>
      <c r="G71" s="36">
        <v>2249.5000000000005</v>
      </c>
      <c r="H71" s="36">
        <v>2373.1000000000008</v>
      </c>
      <c r="I71" s="36">
        <v>2406.9</v>
      </c>
      <c r="J71" s="36">
        <v>2434.900000000001</v>
      </c>
      <c r="K71" s="31">
        <v>2378.9</v>
      </c>
      <c r="L71" s="31">
        <v>2317.1</v>
      </c>
      <c r="M71" s="31">
        <v>2.4327399999999999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747.1</v>
      </c>
      <c r="D72" s="36">
        <v>746.06666666666661</v>
      </c>
      <c r="E72" s="36">
        <v>733.13333333333321</v>
      </c>
      <c r="F72" s="36">
        <v>719.16666666666663</v>
      </c>
      <c r="G72" s="36">
        <v>706.23333333333323</v>
      </c>
      <c r="H72" s="36">
        <v>760.03333333333319</v>
      </c>
      <c r="I72" s="36">
        <v>772.96666666666658</v>
      </c>
      <c r="J72" s="36">
        <v>786.93333333333317</v>
      </c>
      <c r="K72" s="31">
        <v>759</v>
      </c>
      <c r="L72" s="31">
        <v>732.1</v>
      </c>
      <c r="M72" s="31">
        <v>20.416</v>
      </c>
      <c r="N72" s="1"/>
      <c r="O72" s="1"/>
    </row>
    <row r="73" spans="1:15" ht="12.75" customHeight="1">
      <c r="A73" s="33">
        <v>63</v>
      </c>
      <c r="B73" s="53" t="s">
        <v>338</v>
      </c>
      <c r="C73" s="31">
        <v>1041.5</v>
      </c>
      <c r="D73" s="36">
        <v>1055.8333333333333</v>
      </c>
      <c r="E73" s="36">
        <v>1022.7166666666665</v>
      </c>
      <c r="F73" s="36">
        <v>1003.9333333333332</v>
      </c>
      <c r="G73" s="36">
        <v>970.81666666666638</v>
      </c>
      <c r="H73" s="36">
        <v>1074.6166666666666</v>
      </c>
      <c r="I73" s="36">
        <v>1107.7333333333333</v>
      </c>
      <c r="J73" s="36">
        <v>1126.5166666666667</v>
      </c>
      <c r="K73" s="31">
        <v>1088.95</v>
      </c>
      <c r="L73" s="31">
        <v>1037.05</v>
      </c>
      <c r="M73" s="31">
        <v>13.60294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136.9</v>
      </c>
      <c r="D74" s="36">
        <v>137.75</v>
      </c>
      <c r="E74" s="36">
        <v>135.4</v>
      </c>
      <c r="F74" s="36">
        <v>133.9</v>
      </c>
      <c r="G74" s="36">
        <v>131.55000000000001</v>
      </c>
      <c r="H74" s="36">
        <v>139.25</v>
      </c>
      <c r="I74" s="36">
        <v>141.60000000000002</v>
      </c>
      <c r="J74" s="36">
        <v>143.1</v>
      </c>
      <c r="K74" s="31">
        <v>140.1</v>
      </c>
      <c r="L74" s="31">
        <v>136.25</v>
      </c>
      <c r="M74" s="31">
        <v>190.80613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1128.25</v>
      </c>
      <c r="D75" s="36">
        <v>1124.2166666666667</v>
      </c>
      <c r="E75" s="36">
        <v>1112.6833333333334</v>
      </c>
      <c r="F75" s="36">
        <v>1097.1166666666668</v>
      </c>
      <c r="G75" s="36">
        <v>1085.5833333333335</v>
      </c>
      <c r="H75" s="36">
        <v>1139.7833333333333</v>
      </c>
      <c r="I75" s="36">
        <v>1151.3166666666666</v>
      </c>
      <c r="J75" s="36">
        <v>1166.8833333333332</v>
      </c>
      <c r="K75" s="31">
        <v>1135.75</v>
      </c>
      <c r="L75" s="31">
        <v>1108.6500000000001</v>
      </c>
      <c r="M75" s="31">
        <v>9.6726600000000005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123.6</v>
      </c>
      <c r="D76" s="36">
        <v>124.73333333333335</v>
      </c>
      <c r="E76" s="36">
        <v>122.01666666666669</v>
      </c>
      <c r="F76" s="36">
        <v>120.43333333333335</v>
      </c>
      <c r="G76" s="36">
        <v>117.7166666666667</v>
      </c>
      <c r="H76" s="36">
        <v>126.31666666666669</v>
      </c>
      <c r="I76" s="36">
        <v>129.03333333333333</v>
      </c>
      <c r="J76" s="36">
        <v>130.61666666666667</v>
      </c>
      <c r="K76" s="31">
        <v>127.45</v>
      </c>
      <c r="L76" s="31">
        <v>123.15</v>
      </c>
      <c r="M76" s="31">
        <v>205.38834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352.55</v>
      </c>
      <c r="D77" s="36">
        <v>353.51666666666665</v>
      </c>
      <c r="E77" s="36">
        <v>350.23333333333329</v>
      </c>
      <c r="F77" s="36">
        <v>347.91666666666663</v>
      </c>
      <c r="G77" s="36">
        <v>344.63333333333327</v>
      </c>
      <c r="H77" s="36">
        <v>355.83333333333331</v>
      </c>
      <c r="I77" s="36">
        <v>359.11666666666662</v>
      </c>
      <c r="J77" s="36">
        <v>361.43333333333334</v>
      </c>
      <c r="K77" s="31">
        <v>356.8</v>
      </c>
      <c r="L77" s="31">
        <v>351.2</v>
      </c>
      <c r="M77" s="31">
        <v>91.460759999999993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910.7</v>
      </c>
      <c r="D78" s="36">
        <v>911.6</v>
      </c>
      <c r="E78" s="36">
        <v>903.90000000000009</v>
      </c>
      <c r="F78" s="36">
        <v>897.1</v>
      </c>
      <c r="G78" s="36">
        <v>889.40000000000009</v>
      </c>
      <c r="H78" s="36">
        <v>918.40000000000009</v>
      </c>
      <c r="I78" s="36">
        <v>926.10000000000014</v>
      </c>
      <c r="J78" s="36">
        <v>932.90000000000009</v>
      </c>
      <c r="K78" s="31">
        <v>919.3</v>
      </c>
      <c r="L78" s="31">
        <v>904.8</v>
      </c>
      <c r="M78" s="31">
        <v>52.419029999999999</v>
      </c>
      <c r="N78" s="1"/>
      <c r="O78" s="1"/>
    </row>
    <row r="79" spans="1:15" ht="12.75" customHeight="1">
      <c r="A79" s="33">
        <v>69</v>
      </c>
      <c r="B79" s="53" t="s">
        <v>847</v>
      </c>
      <c r="C79" s="31">
        <v>487</v>
      </c>
      <c r="D79" s="36">
        <v>489</v>
      </c>
      <c r="E79" s="36">
        <v>483</v>
      </c>
      <c r="F79" s="36">
        <v>479</v>
      </c>
      <c r="G79" s="36">
        <v>473</v>
      </c>
      <c r="H79" s="36">
        <v>493</v>
      </c>
      <c r="I79" s="36">
        <v>499</v>
      </c>
      <c r="J79" s="36">
        <v>503</v>
      </c>
      <c r="K79" s="31">
        <v>495</v>
      </c>
      <c r="L79" s="31">
        <v>485</v>
      </c>
      <c r="M79" s="31">
        <v>1.13584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273.2</v>
      </c>
      <c r="D80" s="36">
        <v>272.45</v>
      </c>
      <c r="E80" s="36">
        <v>269.25</v>
      </c>
      <c r="F80" s="36">
        <v>265.3</v>
      </c>
      <c r="G80" s="36">
        <v>262.10000000000002</v>
      </c>
      <c r="H80" s="36">
        <v>276.39999999999998</v>
      </c>
      <c r="I80" s="36">
        <v>279.59999999999991</v>
      </c>
      <c r="J80" s="36">
        <v>283.54999999999995</v>
      </c>
      <c r="K80" s="31">
        <v>275.64999999999998</v>
      </c>
      <c r="L80" s="31">
        <v>268.5</v>
      </c>
      <c r="M80" s="31">
        <v>32.607779999999998</v>
      </c>
      <c r="N80" s="1"/>
      <c r="O80" s="1"/>
    </row>
    <row r="81" spans="1:15" ht="12.75" customHeight="1">
      <c r="A81" s="33">
        <v>71</v>
      </c>
      <c r="B81" s="53" t="s">
        <v>339</v>
      </c>
      <c r="C81" s="31">
        <v>1191.9000000000001</v>
      </c>
      <c r="D81" s="36">
        <v>1196.9666666666669</v>
      </c>
      <c r="E81" s="36">
        <v>1173.9833333333338</v>
      </c>
      <c r="F81" s="36">
        <v>1156.0666666666668</v>
      </c>
      <c r="G81" s="36">
        <v>1133.0833333333337</v>
      </c>
      <c r="H81" s="36">
        <v>1214.8833333333339</v>
      </c>
      <c r="I81" s="36">
        <v>1237.866666666667</v>
      </c>
      <c r="J81" s="36">
        <v>1255.783333333334</v>
      </c>
      <c r="K81" s="31">
        <v>1219.95</v>
      </c>
      <c r="L81" s="31">
        <v>1179.05</v>
      </c>
      <c r="M81" s="31">
        <v>0.99243000000000003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485</v>
      </c>
      <c r="D82" s="36">
        <v>486.98333333333335</v>
      </c>
      <c r="E82" s="36">
        <v>479.31666666666672</v>
      </c>
      <c r="F82" s="36">
        <v>473.63333333333338</v>
      </c>
      <c r="G82" s="36">
        <v>465.96666666666675</v>
      </c>
      <c r="H82" s="36">
        <v>492.66666666666669</v>
      </c>
      <c r="I82" s="36">
        <v>500.33333333333331</v>
      </c>
      <c r="J82" s="36">
        <v>506.01666666666665</v>
      </c>
      <c r="K82" s="31">
        <v>494.65</v>
      </c>
      <c r="L82" s="31">
        <v>481.3</v>
      </c>
      <c r="M82" s="31">
        <v>18.862500000000001</v>
      </c>
      <c r="N82" s="1"/>
      <c r="O82" s="1"/>
    </row>
    <row r="83" spans="1:15" ht="12.75" customHeight="1">
      <c r="A83" s="33">
        <v>73</v>
      </c>
      <c r="B83" s="53" t="s">
        <v>848</v>
      </c>
      <c r="C83" s="31">
        <v>269.95</v>
      </c>
      <c r="D83" s="36">
        <v>269.90000000000003</v>
      </c>
      <c r="E83" s="36">
        <v>266.80000000000007</v>
      </c>
      <c r="F83" s="36">
        <v>263.65000000000003</v>
      </c>
      <c r="G83" s="36">
        <v>260.55000000000007</v>
      </c>
      <c r="H83" s="36">
        <v>273.05000000000007</v>
      </c>
      <c r="I83" s="36">
        <v>276.15000000000009</v>
      </c>
      <c r="J83" s="36">
        <v>279.30000000000007</v>
      </c>
      <c r="K83" s="31">
        <v>273</v>
      </c>
      <c r="L83" s="31">
        <v>266.75</v>
      </c>
      <c r="M83" s="31">
        <v>7.9352</v>
      </c>
      <c r="N83" s="1"/>
      <c r="O83" s="1"/>
    </row>
    <row r="84" spans="1:15" ht="12.75" customHeight="1">
      <c r="A84" s="33">
        <v>74</v>
      </c>
      <c r="B84" s="53" t="s">
        <v>340</v>
      </c>
      <c r="C84" s="31">
        <v>6801.75</v>
      </c>
      <c r="D84" s="36">
        <v>6816.8</v>
      </c>
      <c r="E84" s="36">
        <v>6717.2000000000007</v>
      </c>
      <c r="F84" s="36">
        <v>6632.6500000000005</v>
      </c>
      <c r="G84" s="36">
        <v>6533.0500000000011</v>
      </c>
      <c r="H84" s="36">
        <v>6901.35</v>
      </c>
      <c r="I84" s="36">
        <v>7000.9500000000007</v>
      </c>
      <c r="J84" s="36">
        <v>7085.5</v>
      </c>
      <c r="K84" s="31">
        <v>6916.4</v>
      </c>
      <c r="L84" s="31">
        <v>6732.25</v>
      </c>
      <c r="M84" s="31">
        <v>0.25161</v>
      </c>
      <c r="N84" s="1"/>
      <c r="O84" s="1"/>
    </row>
    <row r="85" spans="1:15" ht="12.75" customHeight="1">
      <c r="A85" s="33">
        <v>75</v>
      </c>
      <c r="B85" s="53" t="s">
        <v>341</v>
      </c>
      <c r="C85" s="31">
        <v>907.3</v>
      </c>
      <c r="D85" s="36">
        <v>885.43333333333339</v>
      </c>
      <c r="E85" s="36">
        <v>824.06666666666683</v>
      </c>
      <c r="F85" s="36">
        <v>740.83333333333348</v>
      </c>
      <c r="G85" s="36">
        <v>679.46666666666692</v>
      </c>
      <c r="H85" s="36">
        <v>968.66666666666674</v>
      </c>
      <c r="I85" s="36">
        <v>1030.0333333333333</v>
      </c>
      <c r="J85" s="36">
        <v>1113.2666666666667</v>
      </c>
      <c r="K85" s="31">
        <v>946.8</v>
      </c>
      <c r="L85" s="31">
        <v>802.2</v>
      </c>
      <c r="M85" s="31">
        <v>109.50814</v>
      </c>
      <c r="N85" s="1"/>
      <c r="O85" s="1"/>
    </row>
    <row r="86" spans="1:15" ht="12.75" customHeight="1">
      <c r="A86" s="33">
        <v>76</v>
      </c>
      <c r="B86" s="53" t="s">
        <v>342</v>
      </c>
      <c r="C86" s="31">
        <v>1174.8</v>
      </c>
      <c r="D86" s="36">
        <v>1181.2</v>
      </c>
      <c r="E86" s="36">
        <v>1163.6000000000001</v>
      </c>
      <c r="F86" s="36">
        <v>1152.4000000000001</v>
      </c>
      <c r="G86" s="36">
        <v>1134.8000000000002</v>
      </c>
      <c r="H86" s="36">
        <v>1192.4000000000001</v>
      </c>
      <c r="I86" s="36">
        <v>1210</v>
      </c>
      <c r="J86" s="36">
        <v>1221.2</v>
      </c>
      <c r="K86" s="31">
        <v>1198.8</v>
      </c>
      <c r="L86" s="31">
        <v>1170</v>
      </c>
      <c r="M86" s="31">
        <v>0.50048999999999999</v>
      </c>
      <c r="N86" s="1"/>
      <c r="O86" s="1"/>
    </row>
    <row r="87" spans="1:15" ht="12.75" customHeight="1">
      <c r="A87" s="33">
        <v>77</v>
      </c>
      <c r="B87" s="53" t="s">
        <v>343</v>
      </c>
      <c r="C87" s="31">
        <v>424.5</v>
      </c>
      <c r="D87" s="36">
        <v>424.45</v>
      </c>
      <c r="E87" s="36">
        <v>421.9</v>
      </c>
      <c r="F87" s="36">
        <v>419.3</v>
      </c>
      <c r="G87" s="36">
        <v>416.75</v>
      </c>
      <c r="H87" s="36">
        <v>427.04999999999995</v>
      </c>
      <c r="I87" s="36">
        <v>429.6</v>
      </c>
      <c r="J87" s="36">
        <v>432.19999999999993</v>
      </c>
      <c r="K87" s="31">
        <v>427</v>
      </c>
      <c r="L87" s="31">
        <v>421.85</v>
      </c>
      <c r="M87" s="31">
        <v>2.8287300000000002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19315.400000000001</v>
      </c>
      <c r="D88" s="36">
        <v>19410.133333333335</v>
      </c>
      <c r="E88" s="36">
        <v>19195.26666666667</v>
      </c>
      <c r="F88" s="36">
        <v>19075.133333333335</v>
      </c>
      <c r="G88" s="36">
        <v>18860.26666666667</v>
      </c>
      <c r="H88" s="36">
        <v>19530.26666666667</v>
      </c>
      <c r="I88" s="36">
        <v>19745.133333333331</v>
      </c>
      <c r="J88" s="36">
        <v>19865.26666666667</v>
      </c>
      <c r="K88" s="31">
        <v>19625</v>
      </c>
      <c r="L88" s="31">
        <v>19290</v>
      </c>
      <c r="M88" s="31">
        <v>0.14856</v>
      </c>
      <c r="N88" s="1"/>
      <c r="O88" s="1"/>
    </row>
    <row r="89" spans="1:15" ht="12.75" customHeight="1">
      <c r="A89" s="33">
        <v>79</v>
      </c>
      <c r="B89" s="53" t="s">
        <v>344</v>
      </c>
      <c r="C89" s="31">
        <v>585.70000000000005</v>
      </c>
      <c r="D89" s="36">
        <v>593.93333333333339</v>
      </c>
      <c r="E89" s="36">
        <v>574.16666666666674</v>
      </c>
      <c r="F89" s="36">
        <v>562.63333333333333</v>
      </c>
      <c r="G89" s="36">
        <v>542.86666666666667</v>
      </c>
      <c r="H89" s="36">
        <v>605.46666666666681</v>
      </c>
      <c r="I89" s="36">
        <v>625.23333333333346</v>
      </c>
      <c r="J89" s="36">
        <v>636.76666666666688</v>
      </c>
      <c r="K89" s="31">
        <v>613.70000000000005</v>
      </c>
      <c r="L89" s="31">
        <v>582.4</v>
      </c>
      <c r="M89" s="31">
        <v>2.6239400000000002</v>
      </c>
      <c r="N89" s="1"/>
      <c r="O89" s="1"/>
    </row>
    <row r="90" spans="1:15" ht="12.75" customHeight="1">
      <c r="A90" s="33">
        <v>80</v>
      </c>
      <c r="B90" s="53" t="s">
        <v>345</v>
      </c>
      <c r="C90" s="31">
        <v>19.25</v>
      </c>
      <c r="D90" s="36">
        <v>19.25</v>
      </c>
      <c r="E90" s="36">
        <v>19.25</v>
      </c>
      <c r="F90" s="36">
        <v>19.25</v>
      </c>
      <c r="G90" s="36">
        <v>19.25</v>
      </c>
      <c r="H90" s="36">
        <v>19.25</v>
      </c>
      <c r="I90" s="36">
        <v>19.25</v>
      </c>
      <c r="J90" s="36">
        <v>19.25</v>
      </c>
      <c r="K90" s="31">
        <v>19.25</v>
      </c>
      <c r="L90" s="31">
        <v>19.25</v>
      </c>
      <c r="M90" s="31">
        <v>17.202670000000001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4527.3999999999996</v>
      </c>
      <c r="D91" s="36">
        <v>4544.0333333333328</v>
      </c>
      <c r="E91" s="36">
        <v>4491.0666666666657</v>
      </c>
      <c r="F91" s="36">
        <v>4454.7333333333327</v>
      </c>
      <c r="G91" s="36">
        <v>4401.7666666666655</v>
      </c>
      <c r="H91" s="36">
        <v>4580.3666666666659</v>
      </c>
      <c r="I91" s="36">
        <v>4633.333333333333</v>
      </c>
      <c r="J91" s="36">
        <v>4669.6666666666661</v>
      </c>
      <c r="K91" s="31">
        <v>4597</v>
      </c>
      <c r="L91" s="31">
        <v>4507.7</v>
      </c>
      <c r="M91" s="31">
        <v>3.5729500000000001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1201.5</v>
      </c>
      <c r="D92" s="36">
        <v>1210.3833333333332</v>
      </c>
      <c r="E92" s="36">
        <v>1167.1666666666665</v>
      </c>
      <c r="F92" s="36">
        <v>1132.8333333333333</v>
      </c>
      <c r="G92" s="36">
        <v>1089.6166666666666</v>
      </c>
      <c r="H92" s="36">
        <v>1244.7166666666665</v>
      </c>
      <c r="I92" s="36">
        <v>1287.9333333333332</v>
      </c>
      <c r="J92" s="36">
        <v>1322.2666666666664</v>
      </c>
      <c r="K92" s="31">
        <v>1253.5999999999999</v>
      </c>
      <c r="L92" s="31">
        <v>1176.05</v>
      </c>
      <c r="M92" s="31">
        <v>15.283670000000001</v>
      </c>
      <c r="N92" s="1"/>
      <c r="O92" s="1"/>
    </row>
    <row r="93" spans="1:15" ht="12.75" customHeight="1">
      <c r="A93" s="33">
        <v>83</v>
      </c>
      <c r="B93" s="53" t="s">
        <v>346</v>
      </c>
      <c r="C93" s="31">
        <v>1722.15</v>
      </c>
      <c r="D93" s="36">
        <v>1704.25</v>
      </c>
      <c r="E93" s="36">
        <v>1679.55</v>
      </c>
      <c r="F93" s="36">
        <v>1636.95</v>
      </c>
      <c r="G93" s="36">
        <v>1612.25</v>
      </c>
      <c r="H93" s="36">
        <v>1746.85</v>
      </c>
      <c r="I93" s="36">
        <v>1771.5499999999997</v>
      </c>
      <c r="J93" s="36">
        <v>1814.1499999999999</v>
      </c>
      <c r="K93" s="31">
        <v>1728.95</v>
      </c>
      <c r="L93" s="31">
        <v>1661.65</v>
      </c>
      <c r="M93" s="31">
        <v>0.73748999999999998</v>
      </c>
      <c r="N93" s="1"/>
      <c r="O93" s="1"/>
    </row>
    <row r="94" spans="1:15" ht="12.75" customHeight="1">
      <c r="A94" s="33">
        <v>84</v>
      </c>
      <c r="B94" s="53" t="s">
        <v>352</v>
      </c>
      <c r="C94" s="31">
        <v>295.95</v>
      </c>
      <c r="D94" s="36">
        <v>297.15000000000003</v>
      </c>
      <c r="E94" s="36">
        <v>294.30000000000007</v>
      </c>
      <c r="F94" s="36">
        <v>292.65000000000003</v>
      </c>
      <c r="G94" s="36">
        <v>289.80000000000007</v>
      </c>
      <c r="H94" s="36">
        <v>298.80000000000007</v>
      </c>
      <c r="I94" s="36">
        <v>301.65000000000009</v>
      </c>
      <c r="J94" s="36">
        <v>303.30000000000007</v>
      </c>
      <c r="K94" s="31">
        <v>300</v>
      </c>
      <c r="L94" s="31">
        <v>295.5</v>
      </c>
      <c r="M94" s="31">
        <v>7.3731299999999997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771.5</v>
      </c>
      <c r="D95" s="36">
        <v>773.2166666666667</v>
      </c>
      <c r="E95" s="36">
        <v>763.13333333333344</v>
      </c>
      <c r="F95" s="36">
        <v>754.76666666666677</v>
      </c>
      <c r="G95" s="36">
        <v>744.68333333333351</v>
      </c>
      <c r="H95" s="36">
        <v>781.58333333333337</v>
      </c>
      <c r="I95" s="36">
        <v>791.66666666666663</v>
      </c>
      <c r="J95" s="36">
        <v>800.0333333333333</v>
      </c>
      <c r="K95" s="31">
        <v>783.3</v>
      </c>
      <c r="L95" s="31">
        <v>764.85</v>
      </c>
      <c r="M95" s="31">
        <v>5.2575200000000004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371</v>
      </c>
      <c r="D96" s="36">
        <v>371.38333333333338</v>
      </c>
      <c r="E96" s="36">
        <v>366.56666666666678</v>
      </c>
      <c r="F96" s="36">
        <v>362.13333333333338</v>
      </c>
      <c r="G96" s="36">
        <v>357.31666666666678</v>
      </c>
      <c r="H96" s="36">
        <v>375.81666666666678</v>
      </c>
      <c r="I96" s="36">
        <v>380.63333333333338</v>
      </c>
      <c r="J96" s="36">
        <v>385.06666666666678</v>
      </c>
      <c r="K96" s="31">
        <v>376.2</v>
      </c>
      <c r="L96" s="31">
        <v>366.95</v>
      </c>
      <c r="M96" s="31">
        <v>91.381879999999995</v>
      </c>
      <c r="N96" s="1"/>
      <c r="O96" s="1"/>
    </row>
    <row r="97" spans="1:15" ht="12.75" customHeight="1">
      <c r="A97" s="33">
        <v>87</v>
      </c>
      <c r="B97" s="53" t="s">
        <v>353</v>
      </c>
      <c r="C97" s="31">
        <v>770.95</v>
      </c>
      <c r="D97" s="36">
        <v>773.7166666666667</v>
      </c>
      <c r="E97" s="36">
        <v>762.23333333333335</v>
      </c>
      <c r="F97" s="36">
        <v>753.51666666666665</v>
      </c>
      <c r="G97" s="36">
        <v>742.0333333333333</v>
      </c>
      <c r="H97" s="36">
        <v>782.43333333333339</v>
      </c>
      <c r="I97" s="36">
        <v>793.91666666666674</v>
      </c>
      <c r="J97" s="36">
        <v>802.63333333333344</v>
      </c>
      <c r="K97" s="31">
        <v>785.2</v>
      </c>
      <c r="L97" s="31">
        <v>765</v>
      </c>
      <c r="M97" s="31">
        <v>1.2928900000000001</v>
      </c>
      <c r="N97" s="1"/>
      <c r="O97" s="1"/>
    </row>
    <row r="98" spans="1:15" ht="12.75" customHeight="1">
      <c r="A98" s="33">
        <v>88</v>
      </c>
      <c r="B98" s="53" t="s">
        <v>354</v>
      </c>
      <c r="C98" s="31">
        <v>1161.3499999999999</v>
      </c>
      <c r="D98" s="36">
        <v>1162.5166666666667</v>
      </c>
      <c r="E98" s="36">
        <v>1141.8333333333333</v>
      </c>
      <c r="F98" s="36">
        <v>1122.3166666666666</v>
      </c>
      <c r="G98" s="36">
        <v>1101.6333333333332</v>
      </c>
      <c r="H98" s="36">
        <v>1182.0333333333333</v>
      </c>
      <c r="I98" s="36">
        <v>1202.7166666666667</v>
      </c>
      <c r="J98" s="36">
        <v>1222.2333333333333</v>
      </c>
      <c r="K98" s="31">
        <v>1183.2</v>
      </c>
      <c r="L98" s="31">
        <v>1143</v>
      </c>
      <c r="M98" s="31">
        <v>1.4167099999999999</v>
      </c>
      <c r="N98" s="1"/>
      <c r="O98" s="1"/>
    </row>
    <row r="99" spans="1:15" ht="12.75" customHeight="1">
      <c r="A99" s="33">
        <v>89</v>
      </c>
      <c r="B99" s="53" t="s">
        <v>355</v>
      </c>
      <c r="C99" s="31">
        <v>143.69999999999999</v>
      </c>
      <c r="D99" s="36">
        <v>145.45000000000002</v>
      </c>
      <c r="E99" s="36">
        <v>141.50000000000003</v>
      </c>
      <c r="F99" s="36">
        <v>139.30000000000001</v>
      </c>
      <c r="G99" s="36">
        <v>135.35000000000002</v>
      </c>
      <c r="H99" s="36">
        <v>147.65000000000003</v>
      </c>
      <c r="I99" s="36">
        <v>151.60000000000002</v>
      </c>
      <c r="J99" s="36">
        <v>153.80000000000004</v>
      </c>
      <c r="K99" s="31">
        <v>149.4</v>
      </c>
      <c r="L99" s="31">
        <v>143.25</v>
      </c>
      <c r="M99" s="31">
        <v>18.925460000000001</v>
      </c>
      <c r="N99" s="1"/>
      <c r="O99" s="1"/>
    </row>
    <row r="100" spans="1:15" ht="12.75" customHeight="1">
      <c r="A100" s="33">
        <v>90</v>
      </c>
      <c r="B100" s="53" t="s">
        <v>347</v>
      </c>
      <c r="C100" s="31">
        <v>626.35</v>
      </c>
      <c r="D100" s="36">
        <v>635.96666666666658</v>
      </c>
      <c r="E100" s="36">
        <v>611.93333333333317</v>
      </c>
      <c r="F100" s="36">
        <v>597.51666666666654</v>
      </c>
      <c r="G100" s="36">
        <v>573.48333333333312</v>
      </c>
      <c r="H100" s="36">
        <v>650.38333333333321</v>
      </c>
      <c r="I100" s="36">
        <v>674.41666666666674</v>
      </c>
      <c r="J100" s="36">
        <v>688.83333333333326</v>
      </c>
      <c r="K100" s="31">
        <v>660</v>
      </c>
      <c r="L100" s="31">
        <v>621.54999999999995</v>
      </c>
      <c r="M100" s="31">
        <v>6.0149600000000003</v>
      </c>
      <c r="N100" s="1"/>
      <c r="O100" s="1"/>
    </row>
    <row r="101" spans="1:15" ht="12.75" customHeight="1">
      <c r="A101" s="33">
        <v>91</v>
      </c>
      <c r="B101" s="53" t="s">
        <v>356</v>
      </c>
      <c r="C101" s="31">
        <v>2115.65</v>
      </c>
      <c r="D101" s="36">
        <v>2126.3666666666668</v>
      </c>
      <c r="E101" s="36">
        <v>2094.8333333333335</v>
      </c>
      <c r="F101" s="36">
        <v>2074.0166666666669</v>
      </c>
      <c r="G101" s="36">
        <v>2042.4833333333336</v>
      </c>
      <c r="H101" s="36">
        <v>2147.1833333333334</v>
      </c>
      <c r="I101" s="36">
        <v>2178.7166666666662</v>
      </c>
      <c r="J101" s="36">
        <v>2199.5333333333333</v>
      </c>
      <c r="K101" s="31">
        <v>2157.9</v>
      </c>
      <c r="L101" s="31">
        <v>2105.5500000000002</v>
      </c>
      <c r="M101" s="31">
        <v>1.3936299999999999</v>
      </c>
      <c r="N101" s="1"/>
      <c r="O101" s="1"/>
    </row>
    <row r="102" spans="1:15" ht="12.75" customHeight="1">
      <c r="A102" s="33">
        <v>92</v>
      </c>
      <c r="B102" s="53" t="s">
        <v>357</v>
      </c>
      <c r="C102" s="31">
        <v>48.95</v>
      </c>
      <c r="D102" s="36">
        <v>50.083333333333336</v>
      </c>
      <c r="E102" s="36">
        <v>46.966666666666669</v>
      </c>
      <c r="F102" s="36">
        <v>44.983333333333334</v>
      </c>
      <c r="G102" s="36">
        <v>41.866666666666667</v>
      </c>
      <c r="H102" s="36">
        <v>52.06666666666667</v>
      </c>
      <c r="I102" s="36">
        <v>55.18333333333333</v>
      </c>
      <c r="J102" s="36">
        <v>57.166666666666671</v>
      </c>
      <c r="K102" s="31">
        <v>53.2</v>
      </c>
      <c r="L102" s="31">
        <v>48.1</v>
      </c>
      <c r="M102" s="31">
        <v>1147.8252</v>
      </c>
      <c r="N102" s="1"/>
      <c r="O102" s="1"/>
    </row>
    <row r="103" spans="1:15" ht="12.75" customHeight="1">
      <c r="A103" s="33">
        <v>93</v>
      </c>
      <c r="B103" s="53" t="s">
        <v>358</v>
      </c>
      <c r="C103" s="31">
        <v>1306.7</v>
      </c>
      <c r="D103" s="36">
        <v>1314.5666666666666</v>
      </c>
      <c r="E103" s="36">
        <v>1296.1333333333332</v>
      </c>
      <c r="F103" s="36">
        <v>1285.5666666666666</v>
      </c>
      <c r="G103" s="36">
        <v>1267.1333333333332</v>
      </c>
      <c r="H103" s="36">
        <v>1325.1333333333332</v>
      </c>
      <c r="I103" s="36">
        <v>1343.5666666666666</v>
      </c>
      <c r="J103" s="36">
        <v>1354.1333333333332</v>
      </c>
      <c r="K103" s="31">
        <v>1333</v>
      </c>
      <c r="L103" s="31">
        <v>1304</v>
      </c>
      <c r="M103" s="31">
        <v>6.0925099999999999</v>
      </c>
      <c r="N103" s="1"/>
      <c r="O103" s="1"/>
    </row>
    <row r="104" spans="1:15" ht="12.75" customHeight="1">
      <c r="A104" s="33">
        <v>94</v>
      </c>
      <c r="B104" s="53" t="s">
        <v>359</v>
      </c>
      <c r="C104" s="31">
        <v>662.85</v>
      </c>
      <c r="D104" s="36">
        <v>659.93333333333339</v>
      </c>
      <c r="E104" s="36">
        <v>649.91666666666674</v>
      </c>
      <c r="F104" s="36">
        <v>636.98333333333335</v>
      </c>
      <c r="G104" s="36">
        <v>626.9666666666667</v>
      </c>
      <c r="H104" s="36">
        <v>672.86666666666679</v>
      </c>
      <c r="I104" s="36">
        <v>682.88333333333344</v>
      </c>
      <c r="J104" s="36">
        <v>695.81666666666683</v>
      </c>
      <c r="K104" s="31">
        <v>669.95</v>
      </c>
      <c r="L104" s="31">
        <v>647</v>
      </c>
      <c r="M104" s="31">
        <v>1.0132399999999999</v>
      </c>
      <c r="N104" s="1"/>
      <c r="O104" s="1"/>
    </row>
    <row r="105" spans="1:15" ht="12.75" customHeight="1">
      <c r="A105" s="33">
        <v>95</v>
      </c>
      <c r="B105" s="53" t="s">
        <v>360</v>
      </c>
      <c r="C105" s="31">
        <v>1026.8499999999999</v>
      </c>
      <c r="D105" s="36">
        <v>1031.6333333333334</v>
      </c>
      <c r="E105" s="36">
        <v>1012.5666666666668</v>
      </c>
      <c r="F105" s="36">
        <v>998.28333333333342</v>
      </c>
      <c r="G105" s="36">
        <v>979.21666666666681</v>
      </c>
      <c r="H105" s="36">
        <v>1045.916666666667</v>
      </c>
      <c r="I105" s="36">
        <v>1064.9833333333336</v>
      </c>
      <c r="J105" s="36">
        <v>1079.2666666666669</v>
      </c>
      <c r="K105" s="31">
        <v>1050.7</v>
      </c>
      <c r="L105" s="31">
        <v>1017.35</v>
      </c>
      <c r="M105" s="31">
        <v>1.02762</v>
      </c>
      <c r="N105" s="1"/>
      <c r="O105" s="1"/>
    </row>
    <row r="106" spans="1:15" ht="12.75" customHeight="1">
      <c r="A106" s="33">
        <v>96</v>
      </c>
      <c r="B106" s="53" t="s">
        <v>361</v>
      </c>
      <c r="C106" s="31">
        <v>8671.7000000000007</v>
      </c>
      <c r="D106" s="36">
        <v>8619.2166666666653</v>
      </c>
      <c r="E106" s="36">
        <v>8534.533333333331</v>
      </c>
      <c r="F106" s="36">
        <v>8397.366666666665</v>
      </c>
      <c r="G106" s="36">
        <v>8312.6833333333307</v>
      </c>
      <c r="H106" s="36">
        <v>8756.3833333333314</v>
      </c>
      <c r="I106" s="36">
        <v>8841.0666666666657</v>
      </c>
      <c r="J106" s="36">
        <v>8978.2333333333318</v>
      </c>
      <c r="K106" s="31">
        <v>8703.9</v>
      </c>
      <c r="L106" s="31">
        <v>8482.0499999999993</v>
      </c>
      <c r="M106" s="31">
        <v>0.19275</v>
      </c>
      <c r="N106" s="1"/>
      <c r="O106" s="1"/>
    </row>
    <row r="107" spans="1:15" ht="12.75" customHeight="1">
      <c r="A107" s="33">
        <v>97</v>
      </c>
      <c r="B107" s="53" t="s">
        <v>348</v>
      </c>
      <c r="C107" s="31">
        <v>90.35</v>
      </c>
      <c r="D107" s="36">
        <v>90.333333333333329</v>
      </c>
      <c r="E107" s="36">
        <v>89.016666666666652</v>
      </c>
      <c r="F107" s="36">
        <v>87.683333333333323</v>
      </c>
      <c r="G107" s="36">
        <v>86.366666666666646</v>
      </c>
      <c r="H107" s="36">
        <v>91.666666666666657</v>
      </c>
      <c r="I107" s="36">
        <v>92.983333333333348</v>
      </c>
      <c r="J107" s="36">
        <v>94.316666666666663</v>
      </c>
      <c r="K107" s="31">
        <v>91.65</v>
      </c>
      <c r="L107" s="31">
        <v>89</v>
      </c>
      <c r="M107" s="31">
        <v>37.193289999999998</v>
      </c>
      <c r="N107" s="1"/>
      <c r="O107" s="1"/>
    </row>
    <row r="108" spans="1:15" ht="12.75" customHeight="1">
      <c r="A108" s="33">
        <v>98</v>
      </c>
      <c r="B108" s="53" t="s">
        <v>349</v>
      </c>
      <c r="C108" s="31">
        <v>431.6</v>
      </c>
      <c r="D108" s="36">
        <v>433.9666666666667</v>
      </c>
      <c r="E108" s="36">
        <v>427.93333333333339</v>
      </c>
      <c r="F108" s="36">
        <v>424.26666666666671</v>
      </c>
      <c r="G108" s="36">
        <v>418.23333333333341</v>
      </c>
      <c r="H108" s="36">
        <v>437.63333333333338</v>
      </c>
      <c r="I108" s="36">
        <v>443.66666666666669</v>
      </c>
      <c r="J108" s="36">
        <v>447.33333333333337</v>
      </c>
      <c r="K108" s="31">
        <v>440</v>
      </c>
      <c r="L108" s="31">
        <v>430.3</v>
      </c>
      <c r="M108" s="31">
        <v>12.7308</v>
      </c>
      <c r="N108" s="1"/>
      <c r="O108" s="1"/>
    </row>
    <row r="109" spans="1:15" ht="12.75" customHeight="1">
      <c r="A109" s="33">
        <v>99</v>
      </c>
      <c r="B109" s="53" t="s">
        <v>362</v>
      </c>
      <c r="C109" s="31">
        <v>549.95000000000005</v>
      </c>
      <c r="D109" s="36">
        <v>554.91666666666663</v>
      </c>
      <c r="E109" s="36">
        <v>541.68333333333328</v>
      </c>
      <c r="F109" s="36">
        <v>533.41666666666663</v>
      </c>
      <c r="G109" s="36">
        <v>520.18333333333328</v>
      </c>
      <c r="H109" s="36">
        <v>563.18333333333328</v>
      </c>
      <c r="I109" s="36">
        <v>576.41666666666663</v>
      </c>
      <c r="J109" s="36">
        <v>584.68333333333328</v>
      </c>
      <c r="K109" s="31">
        <v>568.15</v>
      </c>
      <c r="L109" s="31">
        <v>546.65</v>
      </c>
      <c r="M109" s="31">
        <v>2.18709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282.25</v>
      </c>
      <c r="D110" s="36">
        <v>280.84999999999997</v>
      </c>
      <c r="E110" s="36">
        <v>278.29999999999995</v>
      </c>
      <c r="F110" s="36">
        <v>274.34999999999997</v>
      </c>
      <c r="G110" s="36">
        <v>271.79999999999995</v>
      </c>
      <c r="H110" s="36">
        <v>284.79999999999995</v>
      </c>
      <c r="I110" s="36">
        <v>287.35000000000002</v>
      </c>
      <c r="J110" s="36">
        <v>291.29999999999995</v>
      </c>
      <c r="K110" s="31">
        <v>283.39999999999998</v>
      </c>
      <c r="L110" s="31">
        <v>276.89999999999998</v>
      </c>
      <c r="M110" s="31">
        <v>20.06596</v>
      </c>
      <c r="N110" s="1"/>
      <c r="O110" s="1"/>
    </row>
    <row r="111" spans="1:15" ht="12.75" customHeight="1">
      <c r="A111" s="33">
        <v>101</v>
      </c>
      <c r="B111" s="53" t="s">
        <v>363</v>
      </c>
      <c r="C111" s="31">
        <v>497.85</v>
      </c>
      <c r="D111" s="36">
        <v>493.86666666666662</v>
      </c>
      <c r="E111" s="36">
        <v>485.73333333333323</v>
      </c>
      <c r="F111" s="36">
        <v>473.61666666666662</v>
      </c>
      <c r="G111" s="36">
        <v>465.48333333333323</v>
      </c>
      <c r="H111" s="36">
        <v>505.98333333333323</v>
      </c>
      <c r="I111" s="36">
        <v>514.11666666666656</v>
      </c>
      <c r="J111" s="36">
        <v>526.23333333333323</v>
      </c>
      <c r="K111" s="31">
        <v>502</v>
      </c>
      <c r="L111" s="31">
        <v>481.75</v>
      </c>
      <c r="M111" s="31">
        <v>1.9999899999999999</v>
      </c>
      <c r="N111" s="1"/>
      <c r="O111" s="1"/>
    </row>
    <row r="112" spans="1:15" ht="12.75" customHeight="1">
      <c r="A112" s="33">
        <v>102</v>
      </c>
      <c r="B112" s="53" t="s">
        <v>364</v>
      </c>
      <c r="C112" s="31">
        <v>1166.6500000000001</v>
      </c>
      <c r="D112" s="36">
        <v>1165.2333333333333</v>
      </c>
      <c r="E112" s="36">
        <v>1151.5166666666667</v>
      </c>
      <c r="F112" s="36">
        <v>1136.3833333333332</v>
      </c>
      <c r="G112" s="36">
        <v>1122.6666666666665</v>
      </c>
      <c r="H112" s="36">
        <v>1180.3666666666668</v>
      </c>
      <c r="I112" s="36">
        <v>1194.0833333333335</v>
      </c>
      <c r="J112" s="36">
        <v>1209.2166666666669</v>
      </c>
      <c r="K112" s="31">
        <v>1178.95</v>
      </c>
      <c r="L112" s="31">
        <v>1150.0999999999999</v>
      </c>
      <c r="M112" s="31">
        <v>1.4307300000000001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1199</v>
      </c>
      <c r="D113" s="36">
        <v>1196</v>
      </c>
      <c r="E113" s="36">
        <v>1175.55</v>
      </c>
      <c r="F113" s="36">
        <v>1152.0999999999999</v>
      </c>
      <c r="G113" s="36">
        <v>1131.6499999999999</v>
      </c>
      <c r="H113" s="36">
        <v>1219.45</v>
      </c>
      <c r="I113" s="36">
        <v>1239.8999999999999</v>
      </c>
      <c r="J113" s="36">
        <v>1263.3500000000001</v>
      </c>
      <c r="K113" s="31">
        <v>1216.45</v>
      </c>
      <c r="L113" s="31">
        <v>1172.55</v>
      </c>
      <c r="M113" s="31">
        <v>19.03238</v>
      </c>
      <c r="N113" s="1"/>
      <c r="O113" s="1"/>
    </row>
    <row r="114" spans="1:15" ht="12.75" customHeight="1">
      <c r="A114" s="33">
        <v>104</v>
      </c>
      <c r="B114" s="53" t="s">
        <v>843</v>
      </c>
      <c r="C114" s="31">
        <v>491.3</v>
      </c>
      <c r="D114" s="36">
        <v>492.45</v>
      </c>
      <c r="E114" s="36">
        <v>487.9</v>
      </c>
      <c r="F114" s="36">
        <v>484.5</v>
      </c>
      <c r="G114" s="36">
        <v>479.95</v>
      </c>
      <c r="H114" s="36">
        <v>495.84999999999997</v>
      </c>
      <c r="I114" s="36">
        <v>500.40000000000003</v>
      </c>
      <c r="J114" s="36">
        <v>503.79999999999995</v>
      </c>
      <c r="K114" s="31">
        <v>497</v>
      </c>
      <c r="L114" s="31">
        <v>489.05</v>
      </c>
      <c r="M114" s="31">
        <v>3.3504100000000001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1239.7</v>
      </c>
      <c r="D115" s="36">
        <v>1242.7666666666667</v>
      </c>
      <c r="E115" s="36">
        <v>1232.9333333333334</v>
      </c>
      <c r="F115" s="36">
        <v>1226.1666666666667</v>
      </c>
      <c r="G115" s="36">
        <v>1216.3333333333335</v>
      </c>
      <c r="H115" s="36">
        <v>1249.5333333333333</v>
      </c>
      <c r="I115" s="36">
        <v>1259.3666666666668</v>
      </c>
      <c r="J115" s="36">
        <v>1266.1333333333332</v>
      </c>
      <c r="K115" s="31">
        <v>1252.5999999999999</v>
      </c>
      <c r="L115" s="31">
        <v>1236</v>
      </c>
      <c r="M115" s="31">
        <v>17.019590000000001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130.94999999999999</v>
      </c>
      <c r="D116" s="36">
        <v>131.55000000000001</v>
      </c>
      <c r="E116" s="36">
        <v>129.70000000000002</v>
      </c>
      <c r="F116" s="36">
        <v>128.45000000000002</v>
      </c>
      <c r="G116" s="36">
        <v>126.60000000000002</v>
      </c>
      <c r="H116" s="36">
        <v>132.80000000000001</v>
      </c>
      <c r="I116" s="36">
        <v>134.65000000000003</v>
      </c>
      <c r="J116" s="36">
        <v>135.9</v>
      </c>
      <c r="K116" s="31">
        <v>133.4</v>
      </c>
      <c r="L116" s="31">
        <v>130.30000000000001</v>
      </c>
      <c r="M116" s="31">
        <v>31.051629999999999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1438.8</v>
      </c>
      <c r="D117" s="36">
        <v>1445.2833333333335</v>
      </c>
      <c r="E117" s="36">
        <v>1425.5666666666671</v>
      </c>
      <c r="F117" s="36">
        <v>1412.3333333333335</v>
      </c>
      <c r="G117" s="36">
        <v>1392.616666666667</v>
      </c>
      <c r="H117" s="36">
        <v>1458.5166666666671</v>
      </c>
      <c r="I117" s="36">
        <v>1478.2333333333338</v>
      </c>
      <c r="J117" s="36">
        <v>1491.4666666666672</v>
      </c>
      <c r="K117" s="31">
        <v>1465</v>
      </c>
      <c r="L117" s="31">
        <v>1432.05</v>
      </c>
      <c r="M117" s="31">
        <v>0.90149999999999997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284.3</v>
      </c>
      <c r="D118" s="36">
        <v>283.8</v>
      </c>
      <c r="E118" s="36">
        <v>279.60000000000002</v>
      </c>
      <c r="F118" s="36">
        <v>274.90000000000003</v>
      </c>
      <c r="G118" s="36">
        <v>270.70000000000005</v>
      </c>
      <c r="H118" s="36">
        <v>288.5</v>
      </c>
      <c r="I118" s="36">
        <v>292.69999999999993</v>
      </c>
      <c r="J118" s="36">
        <v>297.39999999999998</v>
      </c>
      <c r="K118" s="31">
        <v>288</v>
      </c>
      <c r="L118" s="31">
        <v>279.10000000000002</v>
      </c>
      <c r="M118" s="31">
        <v>186.15797000000001</v>
      </c>
      <c r="N118" s="1"/>
      <c r="O118" s="1"/>
    </row>
    <row r="119" spans="1:15" ht="12.75" customHeight="1">
      <c r="A119" s="33">
        <v>109</v>
      </c>
      <c r="B119" s="53" t="s">
        <v>365</v>
      </c>
      <c r="C119" s="31">
        <v>1066.1500000000001</v>
      </c>
      <c r="D119" s="36">
        <v>1066.3833333333334</v>
      </c>
      <c r="E119" s="36">
        <v>1044.7666666666669</v>
      </c>
      <c r="F119" s="36">
        <v>1023.3833333333334</v>
      </c>
      <c r="G119" s="36">
        <v>1001.7666666666669</v>
      </c>
      <c r="H119" s="36">
        <v>1087.7666666666669</v>
      </c>
      <c r="I119" s="36">
        <v>1109.3833333333332</v>
      </c>
      <c r="J119" s="36">
        <v>1130.7666666666669</v>
      </c>
      <c r="K119" s="31">
        <v>1088</v>
      </c>
      <c r="L119" s="31">
        <v>1045</v>
      </c>
      <c r="M119" s="31">
        <v>24.59592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5418</v>
      </c>
      <c r="D120" s="36">
        <v>5454.666666666667</v>
      </c>
      <c r="E120" s="36">
        <v>5365.3333333333339</v>
      </c>
      <c r="F120" s="36">
        <v>5312.666666666667</v>
      </c>
      <c r="G120" s="36">
        <v>5223.3333333333339</v>
      </c>
      <c r="H120" s="36">
        <v>5507.3333333333339</v>
      </c>
      <c r="I120" s="36">
        <v>5596.6666666666679</v>
      </c>
      <c r="J120" s="36">
        <v>5649.3333333333339</v>
      </c>
      <c r="K120" s="31">
        <v>5544</v>
      </c>
      <c r="L120" s="31">
        <v>5402</v>
      </c>
      <c r="M120" s="31">
        <v>2.6606299999999998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2000.65</v>
      </c>
      <c r="D121" s="36">
        <v>1992.1833333333334</v>
      </c>
      <c r="E121" s="36">
        <v>1978.4166666666667</v>
      </c>
      <c r="F121" s="36">
        <v>1956.1833333333334</v>
      </c>
      <c r="G121" s="36">
        <v>1942.4166666666667</v>
      </c>
      <c r="H121" s="36">
        <v>2014.4166666666667</v>
      </c>
      <c r="I121" s="36">
        <v>2028.1833333333332</v>
      </c>
      <c r="J121" s="36">
        <v>2050.416666666667</v>
      </c>
      <c r="K121" s="31">
        <v>2005.95</v>
      </c>
      <c r="L121" s="31">
        <v>1969.95</v>
      </c>
      <c r="M121" s="31">
        <v>3.34511</v>
      </c>
      <c r="N121" s="1"/>
      <c r="O121" s="1"/>
    </row>
    <row r="122" spans="1:15" ht="12.75" customHeight="1">
      <c r="A122" s="33">
        <v>112</v>
      </c>
      <c r="B122" s="53" t="s">
        <v>366</v>
      </c>
      <c r="C122" s="31">
        <v>2544.85</v>
      </c>
      <c r="D122" s="36">
        <v>2536.6166666666668</v>
      </c>
      <c r="E122" s="36">
        <v>2508.2333333333336</v>
      </c>
      <c r="F122" s="36">
        <v>2471.6166666666668</v>
      </c>
      <c r="G122" s="36">
        <v>2443.2333333333336</v>
      </c>
      <c r="H122" s="36">
        <v>2573.2333333333336</v>
      </c>
      <c r="I122" s="36">
        <v>2601.6166666666668</v>
      </c>
      <c r="J122" s="36">
        <v>2638.2333333333336</v>
      </c>
      <c r="K122" s="31">
        <v>2565</v>
      </c>
      <c r="L122" s="31">
        <v>2500</v>
      </c>
      <c r="M122" s="31">
        <v>0.92561000000000004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742.2</v>
      </c>
      <c r="D123" s="36">
        <v>737.44999999999993</v>
      </c>
      <c r="E123" s="36">
        <v>729.09999999999991</v>
      </c>
      <c r="F123" s="36">
        <v>716</v>
      </c>
      <c r="G123" s="36">
        <v>707.65</v>
      </c>
      <c r="H123" s="36">
        <v>750.54999999999984</v>
      </c>
      <c r="I123" s="36">
        <v>758.9</v>
      </c>
      <c r="J123" s="36">
        <v>771.99999999999977</v>
      </c>
      <c r="K123" s="31">
        <v>745.8</v>
      </c>
      <c r="L123" s="31">
        <v>724.35</v>
      </c>
      <c r="M123" s="31">
        <v>20.374580000000002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1091.0999999999999</v>
      </c>
      <c r="D124" s="36">
        <v>1096.8999999999999</v>
      </c>
      <c r="E124" s="36">
        <v>1081.8999999999996</v>
      </c>
      <c r="F124" s="36">
        <v>1072.6999999999998</v>
      </c>
      <c r="G124" s="36">
        <v>1057.6999999999996</v>
      </c>
      <c r="H124" s="36">
        <v>1106.0999999999997</v>
      </c>
      <c r="I124" s="36">
        <v>1121.1000000000001</v>
      </c>
      <c r="J124" s="36">
        <v>1130.2999999999997</v>
      </c>
      <c r="K124" s="31">
        <v>1111.9000000000001</v>
      </c>
      <c r="L124" s="31">
        <v>1087.7</v>
      </c>
      <c r="M124" s="31">
        <v>2.6185999999999998</v>
      </c>
      <c r="N124" s="1"/>
      <c r="O124" s="1"/>
    </row>
    <row r="125" spans="1:15" ht="12.75" customHeight="1">
      <c r="A125" s="33">
        <v>115</v>
      </c>
      <c r="B125" s="53" t="s">
        <v>849</v>
      </c>
      <c r="C125" s="31">
        <v>4822.8999999999996</v>
      </c>
      <c r="D125" s="36">
        <v>4845.666666666667</v>
      </c>
      <c r="E125" s="36">
        <v>4701.3333333333339</v>
      </c>
      <c r="F125" s="36">
        <v>4579.7666666666673</v>
      </c>
      <c r="G125" s="36">
        <v>4435.4333333333343</v>
      </c>
      <c r="H125" s="36">
        <v>4967.2333333333336</v>
      </c>
      <c r="I125" s="36">
        <v>5111.5666666666675</v>
      </c>
      <c r="J125" s="36">
        <v>5233.1333333333332</v>
      </c>
      <c r="K125" s="31">
        <v>4990</v>
      </c>
      <c r="L125" s="31">
        <v>4724.1000000000004</v>
      </c>
      <c r="M125" s="31">
        <v>0.58387999999999995</v>
      </c>
      <c r="N125" s="1"/>
      <c r="O125" s="1"/>
    </row>
    <row r="126" spans="1:15" ht="12.75" customHeight="1">
      <c r="A126" s="33">
        <v>116</v>
      </c>
      <c r="B126" s="53" t="s">
        <v>367</v>
      </c>
      <c r="C126" s="31">
        <v>1348.5</v>
      </c>
      <c r="D126" s="36">
        <v>1339.1833333333334</v>
      </c>
      <c r="E126" s="36">
        <v>1319.3666666666668</v>
      </c>
      <c r="F126" s="36">
        <v>1290.2333333333333</v>
      </c>
      <c r="G126" s="36">
        <v>1270.4166666666667</v>
      </c>
      <c r="H126" s="36">
        <v>1368.3166666666668</v>
      </c>
      <c r="I126" s="36">
        <v>1388.1333333333334</v>
      </c>
      <c r="J126" s="36">
        <v>1417.2666666666669</v>
      </c>
      <c r="K126" s="31">
        <v>1359</v>
      </c>
      <c r="L126" s="31">
        <v>1310.05</v>
      </c>
      <c r="M126" s="31">
        <v>1.96851</v>
      </c>
      <c r="N126" s="1"/>
      <c r="O126" s="1"/>
    </row>
    <row r="127" spans="1:15" ht="12.75" customHeight="1">
      <c r="A127" s="33">
        <v>117</v>
      </c>
      <c r="B127" s="53" t="s">
        <v>350</v>
      </c>
      <c r="C127" s="31">
        <v>3834.65</v>
      </c>
      <c r="D127" s="36">
        <v>3842.15</v>
      </c>
      <c r="E127" s="36">
        <v>3814.5</v>
      </c>
      <c r="F127" s="36">
        <v>3794.35</v>
      </c>
      <c r="G127" s="36">
        <v>3766.7</v>
      </c>
      <c r="H127" s="36">
        <v>3862.3</v>
      </c>
      <c r="I127" s="36">
        <v>3889.9500000000007</v>
      </c>
      <c r="J127" s="36">
        <v>3910.1000000000004</v>
      </c>
      <c r="K127" s="31">
        <v>3869.8</v>
      </c>
      <c r="L127" s="31">
        <v>3822</v>
      </c>
      <c r="M127" s="31">
        <v>6.2689999999999996E-2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305.8</v>
      </c>
      <c r="D128" s="36">
        <v>304.59999999999997</v>
      </c>
      <c r="E128" s="36">
        <v>302.74999999999994</v>
      </c>
      <c r="F128" s="36">
        <v>299.7</v>
      </c>
      <c r="G128" s="36">
        <v>297.84999999999997</v>
      </c>
      <c r="H128" s="36">
        <v>307.64999999999992</v>
      </c>
      <c r="I128" s="36">
        <v>309.49999999999994</v>
      </c>
      <c r="J128" s="36">
        <v>312.5499999999999</v>
      </c>
      <c r="K128" s="31">
        <v>306.45</v>
      </c>
      <c r="L128" s="31">
        <v>301.55</v>
      </c>
      <c r="M128" s="31">
        <v>14.80199</v>
      </c>
      <c r="N128" s="1"/>
      <c r="O128" s="1"/>
    </row>
    <row r="129" spans="1:15" ht="12.75" customHeight="1">
      <c r="A129" s="33">
        <v>119</v>
      </c>
      <c r="B129" s="53" t="s">
        <v>351</v>
      </c>
      <c r="C129" s="31">
        <v>327.75</v>
      </c>
      <c r="D129" s="36">
        <v>328.93333333333334</v>
      </c>
      <c r="E129" s="36">
        <v>323.11666666666667</v>
      </c>
      <c r="F129" s="36">
        <v>318.48333333333335</v>
      </c>
      <c r="G129" s="36">
        <v>312.66666666666669</v>
      </c>
      <c r="H129" s="36">
        <v>333.56666666666666</v>
      </c>
      <c r="I129" s="36">
        <v>339.38333333333338</v>
      </c>
      <c r="J129" s="36">
        <v>344.01666666666665</v>
      </c>
      <c r="K129" s="31">
        <v>334.75</v>
      </c>
      <c r="L129" s="31">
        <v>324.3</v>
      </c>
      <c r="M129" s="31">
        <v>4.1183500000000004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1728.35</v>
      </c>
      <c r="D130" s="36">
        <v>1731.7333333333336</v>
      </c>
      <c r="E130" s="36">
        <v>1704.5166666666671</v>
      </c>
      <c r="F130" s="36">
        <v>1680.6833333333336</v>
      </c>
      <c r="G130" s="36">
        <v>1653.4666666666672</v>
      </c>
      <c r="H130" s="36">
        <v>1755.5666666666671</v>
      </c>
      <c r="I130" s="36">
        <v>1782.7833333333333</v>
      </c>
      <c r="J130" s="36">
        <v>1806.616666666667</v>
      </c>
      <c r="K130" s="31">
        <v>1758.95</v>
      </c>
      <c r="L130" s="31">
        <v>1707.9</v>
      </c>
      <c r="M130" s="31">
        <v>6.2665499999999996</v>
      </c>
      <c r="N130" s="1"/>
      <c r="O130" s="1"/>
    </row>
    <row r="131" spans="1:15" ht="12.75" customHeight="1">
      <c r="A131" s="33">
        <v>121</v>
      </c>
      <c r="B131" s="53" t="s">
        <v>368</v>
      </c>
      <c r="C131" s="31">
        <v>1614.35</v>
      </c>
      <c r="D131" s="36">
        <v>1632.95</v>
      </c>
      <c r="E131" s="36">
        <v>1591.9</v>
      </c>
      <c r="F131" s="36">
        <v>1569.45</v>
      </c>
      <c r="G131" s="36">
        <v>1528.4</v>
      </c>
      <c r="H131" s="36">
        <v>1655.4</v>
      </c>
      <c r="I131" s="36">
        <v>1696.4499999999998</v>
      </c>
      <c r="J131" s="36">
        <v>1718.9</v>
      </c>
      <c r="K131" s="31">
        <v>1674</v>
      </c>
      <c r="L131" s="31">
        <v>1610.5</v>
      </c>
      <c r="M131" s="31">
        <v>5.9077700000000002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561.15</v>
      </c>
      <c r="D132" s="36">
        <v>560.26666666666665</v>
      </c>
      <c r="E132" s="36">
        <v>555.13333333333333</v>
      </c>
      <c r="F132" s="36">
        <v>549.11666666666667</v>
      </c>
      <c r="G132" s="36">
        <v>543.98333333333335</v>
      </c>
      <c r="H132" s="36">
        <v>566.2833333333333</v>
      </c>
      <c r="I132" s="36">
        <v>571.41666666666652</v>
      </c>
      <c r="J132" s="36">
        <v>577.43333333333328</v>
      </c>
      <c r="K132" s="31">
        <v>565.4</v>
      </c>
      <c r="L132" s="31">
        <v>554.25</v>
      </c>
      <c r="M132" s="31">
        <v>24.873419999999999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2314.65</v>
      </c>
      <c r="D133" s="36">
        <v>2321.8666666666663</v>
      </c>
      <c r="E133" s="36">
        <v>2283.7333333333327</v>
      </c>
      <c r="F133" s="36">
        <v>2252.8166666666662</v>
      </c>
      <c r="G133" s="36">
        <v>2214.6833333333325</v>
      </c>
      <c r="H133" s="36">
        <v>2352.7833333333328</v>
      </c>
      <c r="I133" s="36">
        <v>2390.916666666667</v>
      </c>
      <c r="J133" s="36">
        <v>2421.833333333333</v>
      </c>
      <c r="K133" s="31">
        <v>2360</v>
      </c>
      <c r="L133" s="31">
        <v>2290.9499999999998</v>
      </c>
      <c r="M133" s="31">
        <v>3.8370099999999998</v>
      </c>
      <c r="N133" s="1"/>
      <c r="O133" s="1"/>
    </row>
    <row r="134" spans="1:15" ht="12.75" customHeight="1">
      <c r="A134" s="33">
        <v>124</v>
      </c>
      <c r="B134" s="53" t="s">
        <v>850</v>
      </c>
      <c r="C134" s="31">
        <v>2074.3000000000002</v>
      </c>
      <c r="D134" s="36">
        <v>2091.7666666666669</v>
      </c>
      <c r="E134" s="36">
        <v>2033.5333333333338</v>
      </c>
      <c r="F134" s="36">
        <v>1992.7666666666669</v>
      </c>
      <c r="G134" s="36">
        <v>1934.5333333333338</v>
      </c>
      <c r="H134" s="36">
        <v>2132.5333333333338</v>
      </c>
      <c r="I134" s="36">
        <v>2190.7666666666664</v>
      </c>
      <c r="J134" s="36">
        <v>2231.5333333333338</v>
      </c>
      <c r="K134" s="31">
        <v>2150</v>
      </c>
      <c r="L134" s="31">
        <v>2051</v>
      </c>
      <c r="M134" s="31">
        <v>2.5613000000000001</v>
      </c>
      <c r="N134" s="1"/>
      <c r="O134" s="1"/>
    </row>
    <row r="135" spans="1:15" ht="12.75" customHeight="1">
      <c r="A135" s="33">
        <v>125</v>
      </c>
      <c r="B135" s="53" t="s">
        <v>369</v>
      </c>
      <c r="C135" s="31">
        <v>1049.55</v>
      </c>
      <c r="D135" s="36">
        <v>1047.5166666666667</v>
      </c>
      <c r="E135" s="36">
        <v>1030.0333333333333</v>
      </c>
      <c r="F135" s="36">
        <v>1010.5166666666667</v>
      </c>
      <c r="G135" s="36">
        <v>993.0333333333333</v>
      </c>
      <c r="H135" s="36">
        <v>1067.0333333333333</v>
      </c>
      <c r="I135" s="36">
        <v>1084.5166666666664</v>
      </c>
      <c r="J135" s="36">
        <v>1104.0333333333333</v>
      </c>
      <c r="K135" s="31">
        <v>1065</v>
      </c>
      <c r="L135" s="31">
        <v>1028</v>
      </c>
      <c r="M135" s="31">
        <v>1.6754</v>
      </c>
      <c r="N135" s="1"/>
      <c r="O135" s="1"/>
    </row>
    <row r="136" spans="1:15" ht="12.75" customHeight="1">
      <c r="A136" s="33">
        <v>126</v>
      </c>
      <c r="B136" s="53" t="s">
        <v>370</v>
      </c>
      <c r="C136" s="31">
        <v>625.1</v>
      </c>
      <c r="D136" s="36">
        <v>628.31666666666672</v>
      </c>
      <c r="E136" s="36">
        <v>617.83333333333348</v>
      </c>
      <c r="F136" s="36">
        <v>610.56666666666672</v>
      </c>
      <c r="G136" s="36">
        <v>600.08333333333348</v>
      </c>
      <c r="H136" s="36">
        <v>635.58333333333348</v>
      </c>
      <c r="I136" s="36">
        <v>646.06666666666683</v>
      </c>
      <c r="J136" s="36">
        <v>653.33333333333348</v>
      </c>
      <c r="K136" s="31">
        <v>638.79999999999995</v>
      </c>
      <c r="L136" s="31">
        <v>621.04999999999995</v>
      </c>
      <c r="M136" s="31">
        <v>4.2508900000000001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2213.6999999999998</v>
      </c>
      <c r="D137" s="36">
        <v>2228.8166666666671</v>
      </c>
      <c r="E137" s="36">
        <v>2194.983333333334</v>
      </c>
      <c r="F137" s="36">
        <v>2176.2666666666669</v>
      </c>
      <c r="G137" s="36">
        <v>2142.4333333333338</v>
      </c>
      <c r="H137" s="36">
        <v>2247.5333333333342</v>
      </c>
      <c r="I137" s="36">
        <v>2281.3666666666672</v>
      </c>
      <c r="J137" s="36">
        <v>2300.0833333333344</v>
      </c>
      <c r="K137" s="31">
        <v>2262.65</v>
      </c>
      <c r="L137" s="31">
        <v>2210.1</v>
      </c>
      <c r="M137" s="31">
        <v>2.4165999999999999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430.95</v>
      </c>
      <c r="D138" s="36">
        <v>426.33333333333331</v>
      </c>
      <c r="E138" s="36">
        <v>417.66666666666663</v>
      </c>
      <c r="F138" s="36">
        <v>404.38333333333333</v>
      </c>
      <c r="G138" s="36">
        <v>395.71666666666664</v>
      </c>
      <c r="H138" s="36">
        <v>439.61666666666662</v>
      </c>
      <c r="I138" s="36">
        <v>448.28333333333325</v>
      </c>
      <c r="J138" s="36">
        <v>461.56666666666661</v>
      </c>
      <c r="K138" s="31">
        <v>435</v>
      </c>
      <c r="L138" s="31">
        <v>413.05</v>
      </c>
      <c r="M138" s="31">
        <v>11.59634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176.85</v>
      </c>
      <c r="D139" s="36">
        <v>176.75</v>
      </c>
      <c r="E139" s="36">
        <v>176</v>
      </c>
      <c r="F139" s="36">
        <v>175.15</v>
      </c>
      <c r="G139" s="36">
        <v>174.4</v>
      </c>
      <c r="H139" s="36">
        <v>177.6</v>
      </c>
      <c r="I139" s="36">
        <v>178.35</v>
      </c>
      <c r="J139" s="36">
        <v>179.2</v>
      </c>
      <c r="K139" s="31">
        <v>177.5</v>
      </c>
      <c r="L139" s="31">
        <v>175.9</v>
      </c>
      <c r="M139" s="31">
        <v>17.716650000000001</v>
      </c>
      <c r="N139" s="1"/>
      <c r="O139" s="1"/>
    </row>
    <row r="140" spans="1:15" ht="12.75" customHeight="1">
      <c r="A140" s="33">
        <v>130</v>
      </c>
      <c r="B140" s="53" t="s">
        <v>371</v>
      </c>
      <c r="C140" s="31">
        <v>209.35</v>
      </c>
      <c r="D140" s="36">
        <v>209.23333333333332</v>
      </c>
      <c r="E140" s="36">
        <v>206.51666666666665</v>
      </c>
      <c r="F140" s="36">
        <v>203.68333333333334</v>
      </c>
      <c r="G140" s="36">
        <v>200.96666666666667</v>
      </c>
      <c r="H140" s="36">
        <v>212.06666666666663</v>
      </c>
      <c r="I140" s="36">
        <v>214.78333333333327</v>
      </c>
      <c r="J140" s="36">
        <v>217.61666666666662</v>
      </c>
      <c r="K140" s="31">
        <v>211.95</v>
      </c>
      <c r="L140" s="31">
        <v>206.4</v>
      </c>
      <c r="M140" s="31">
        <v>6.0370900000000001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3779.6</v>
      </c>
      <c r="D141" s="36">
        <v>3779.3333333333335</v>
      </c>
      <c r="E141" s="36">
        <v>3755.2666666666669</v>
      </c>
      <c r="F141" s="36">
        <v>3730.9333333333334</v>
      </c>
      <c r="G141" s="36">
        <v>3706.8666666666668</v>
      </c>
      <c r="H141" s="36">
        <v>3803.666666666667</v>
      </c>
      <c r="I141" s="36">
        <v>3827.7333333333336</v>
      </c>
      <c r="J141" s="36">
        <v>3852.0666666666671</v>
      </c>
      <c r="K141" s="31">
        <v>3803.4</v>
      </c>
      <c r="L141" s="31">
        <v>3755</v>
      </c>
      <c r="M141" s="31">
        <v>2.0103800000000001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4877.55</v>
      </c>
      <c r="D142" s="36">
        <v>4889.5166666666664</v>
      </c>
      <c r="E142" s="36">
        <v>4834.0333333333328</v>
      </c>
      <c r="F142" s="36">
        <v>4790.5166666666664</v>
      </c>
      <c r="G142" s="36">
        <v>4735.0333333333328</v>
      </c>
      <c r="H142" s="36">
        <v>4933.0333333333328</v>
      </c>
      <c r="I142" s="36">
        <v>4988.5166666666664</v>
      </c>
      <c r="J142" s="36">
        <v>5032.0333333333328</v>
      </c>
      <c r="K142" s="31">
        <v>4945</v>
      </c>
      <c r="L142" s="31">
        <v>4846</v>
      </c>
      <c r="M142" s="31">
        <v>2.03145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522.35</v>
      </c>
      <c r="D143" s="36">
        <v>524.65</v>
      </c>
      <c r="E143" s="36">
        <v>517.29999999999995</v>
      </c>
      <c r="F143" s="36">
        <v>512.25</v>
      </c>
      <c r="G143" s="36">
        <v>504.9</v>
      </c>
      <c r="H143" s="36">
        <v>529.69999999999993</v>
      </c>
      <c r="I143" s="36">
        <v>537.05000000000007</v>
      </c>
      <c r="J143" s="36">
        <v>542.09999999999991</v>
      </c>
      <c r="K143" s="31">
        <v>532</v>
      </c>
      <c r="L143" s="31">
        <v>519.6</v>
      </c>
      <c r="M143" s="31">
        <v>21.352429999999998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2415.4</v>
      </c>
      <c r="D144" s="36">
        <v>2391.4</v>
      </c>
      <c r="E144" s="36">
        <v>2353</v>
      </c>
      <c r="F144" s="36">
        <v>2290.6</v>
      </c>
      <c r="G144" s="36">
        <v>2252.1999999999998</v>
      </c>
      <c r="H144" s="36">
        <v>2453.8000000000002</v>
      </c>
      <c r="I144" s="36">
        <v>2492.2000000000007</v>
      </c>
      <c r="J144" s="36">
        <v>2554.6000000000004</v>
      </c>
      <c r="K144" s="31">
        <v>2429.8000000000002</v>
      </c>
      <c r="L144" s="31">
        <v>2329</v>
      </c>
      <c r="M144" s="31">
        <v>5.1141199999999998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5615.05</v>
      </c>
      <c r="D145" s="36">
        <v>5646.3</v>
      </c>
      <c r="E145" s="36">
        <v>5570.75</v>
      </c>
      <c r="F145" s="36">
        <v>5526.45</v>
      </c>
      <c r="G145" s="36">
        <v>5450.9</v>
      </c>
      <c r="H145" s="36">
        <v>5690.6</v>
      </c>
      <c r="I145" s="36">
        <v>5766.1500000000015</v>
      </c>
      <c r="J145" s="36">
        <v>5810.4500000000007</v>
      </c>
      <c r="K145" s="31">
        <v>5721.85</v>
      </c>
      <c r="L145" s="31">
        <v>5602</v>
      </c>
      <c r="M145" s="31">
        <v>4.5328099999999996</v>
      </c>
      <c r="N145" s="1"/>
      <c r="O145" s="1"/>
    </row>
    <row r="146" spans="1:15" ht="12.75" customHeight="1">
      <c r="A146" s="33">
        <v>136</v>
      </c>
      <c r="B146" s="53" t="s">
        <v>372</v>
      </c>
      <c r="C146" s="31">
        <v>540.25</v>
      </c>
      <c r="D146" s="36">
        <v>544.88333333333333</v>
      </c>
      <c r="E146" s="36">
        <v>531.86666666666667</v>
      </c>
      <c r="F146" s="36">
        <v>523.48333333333335</v>
      </c>
      <c r="G146" s="36">
        <v>510.4666666666667</v>
      </c>
      <c r="H146" s="36">
        <v>553.26666666666665</v>
      </c>
      <c r="I146" s="36">
        <v>566.2833333333333</v>
      </c>
      <c r="J146" s="36">
        <v>574.66666666666663</v>
      </c>
      <c r="K146" s="31">
        <v>557.9</v>
      </c>
      <c r="L146" s="31">
        <v>536.5</v>
      </c>
      <c r="M146" s="31">
        <v>7.5318199999999997</v>
      </c>
      <c r="N146" s="1"/>
      <c r="O146" s="1"/>
    </row>
    <row r="147" spans="1:15" ht="12.75" customHeight="1">
      <c r="A147" s="33">
        <v>137</v>
      </c>
      <c r="B147" s="53" t="s">
        <v>375</v>
      </c>
      <c r="C147" s="31">
        <v>43.55</v>
      </c>
      <c r="D147" s="36">
        <v>44.15</v>
      </c>
      <c r="E147" s="36">
        <v>42.8</v>
      </c>
      <c r="F147" s="36">
        <v>42.05</v>
      </c>
      <c r="G147" s="36">
        <v>40.699999999999996</v>
      </c>
      <c r="H147" s="36">
        <v>44.9</v>
      </c>
      <c r="I147" s="36">
        <v>46.250000000000007</v>
      </c>
      <c r="J147" s="36">
        <v>47</v>
      </c>
      <c r="K147" s="31">
        <v>45.5</v>
      </c>
      <c r="L147" s="31">
        <v>43.4</v>
      </c>
      <c r="M147" s="31">
        <v>544.79646000000002</v>
      </c>
      <c r="N147" s="1"/>
      <c r="O147" s="1"/>
    </row>
    <row r="148" spans="1:15" ht="12.75" customHeight="1">
      <c r="A148" s="33">
        <v>138</v>
      </c>
      <c r="B148" s="53" t="s">
        <v>563</v>
      </c>
      <c r="C148" s="31">
        <v>1858.9</v>
      </c>
      <c r="D148" s="36">
        <v>1834.6166666666668</v>
      </c>
      <c r="E148" s="36">
        <v>1799.3333333333335</v>
      </c>
      <c r="F148" s="36">
        <v>1739.7666666666667</v>
      </c>
      <c r="G148" s="36">
        <v>1704.4833333333333</v>
      </c>
      <c r="H148" s="36">
        <v>1894.1833333333336</v>
      </c>
      <c r="I148" s="36">
        <v>1929.4666666666669</v>
      </c>
      <c r="J148" s="36">
        <v>1989.0333333333338</v>
      </c>
      <c r="K148" s="31">
        <v>1869.9</v>
      </c>
      <c r="L148" s="31">
        <v>1775.05</v>
      </c>
      <c r="M148" s="31">
        <v>0.82950999999999997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3441.2</v>
      </c>
      <c r="D149" s="36">
        <v>3422.6666666666665</v>
      </c>
      <c r="E149" s="36">
        <v>3395.333333333333</v>
      </c>
      <c r="F149" s="36">
        <v>3349.4666666666667</v>
      </c>
      <c r="G149" s="36">
        <v>3322.1333333333332</v>
      </c>
      <c r="H149" s="36">
        <v>3468.5333333333328</v>
      </c>
      <c r="I149" s="36">
        <v>3495.8666666666659</v>
      </c>
      <c r="J149" s="36">
        <v>3541.7333333333327</v>
      </c>
      <c r="K149" s="31">
        <v>3450</v>
      </c>
      <c r="L149" s="31">
        <v>3376.8</v>
      </c>
      <c r="M149" s="31">
        <v>5.4781199999999997</v>
      </c>
      <c r="N149" s="1"/>
      <c r="O149" s="1"/>
    </row>
    <row r="150" spans="1:15" ht="12.75" customHeight="1">
      <c r="A150" s="33">
        <v>140</v>
      </c>
      <c r="B150" s="53" t="s">
        <v>373</v>
      </c>
      <c r="C150" s="31">
        <v>228.6</v>
      </c>
      <c r="D150" s="36">
        <v>229.54999999999998</v>
      </c>
      <c r="E150" s="36">
        <v>225.64999999999998</v>
      </c>
      <c r="F150" s="36">
        <v>222.7</v>
      </c>
      <c r="G150" s="36">
        <v>218.79999999999998</v>
      </c>
      <c r="H150" s="36">
        <v>232.49999999999997</v>
      </c>
      <c r="I150" s="36">
        <v>236.4</v>
      </c>
      <c r="J150" s="36">
        <v>239.34999999999997</v>
      </c>
      <c r="K150" s="31">
        <v>233.45</v>
      </c>
      <c r="L150" s="31">
        <v>226.6</v>
      </c>
      <c r="M150" s="31">
        <v>9.7960399999999996</v>
      </c>
      <c r="N150" s="1"/>
      <c r="O150" s="1"/>
    </row>
    <row r="151" spans="1:15" ht="12.75" customHeight="1">
      <c r="A151" s="33">
        <v>141</v>
      </c>
      <c r="B151" s="53" t="s">
        <v>376</v>
      </c>
      <c r="C151" s="31">
        <v>506.75</v>
      </c>
      <c r="D151" s="36">
        <v>507.90000000000003</v>
      </c>
      <c r="E151" s="36">
        <v>501.20000000000005</v>
      </c>
      <c r="F151" s="36">
        <v>495.65000000000003</v>
      </c>
      <c r="G151" s="36">
        <v>488.95000000000005</v>
      </c>
      <c r="H151" s="36">
        <v>513.45000000000005</v>
      </c>
      <c r="I151" s="36">
        <v>520.15</v>
      </c>
      <c r="J151" s="36">
        <v>525.70000000000005</v>
      </c>
      <c r="K151" s="31">
        <v>514.6</v>
      </c>
      <c r="L151" s="31">
        <v>502.35</v>
      </c>
      <c r="M151" s="31">
        <v>1.30972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542.65</v>
      </c>
      <c r="D152" s="36">
        <v>542.51666666666665</v>
      </c>
      <c r="E152" s="36">
        <v>533.33333333333326</v>
      </c>
      <c r="F152" s="36">
        <v>524.01666666666665</v>
      </c>
      <c r="G152" s="36">
        <v>514.83333333333326</v>
      </c>
      <c r="H152" s="36">
        <v>551.83333333333326</v>
      </c>
      <c r="I152" s="36">
        <v>561.01666666666665</v>
      </c>
      <c r="J152" s="36">
        <v>570.33333333333326</v>
      </c>
      <c r="K152" s="31">
        <v>551.70000000000005</v>
      </c>
      <c r="L152" s="31">
        <v>533.20000000000005</v>
      </c>
      <c r="M152" s="31">
        <v>3.34226</v>
      </c>
      <c r="N152" s="1"/>
      <c r="O152" s="1"/>
    </row>
    <row r="153" spans="1:15" ht="12.75" customHeight="1">
      <c r="A153" s="33">
        <v>143</v>
      </c>
      <c r="B153" s="53" t="s">
        <v>377</v>
      </c>
      <c r="C153" s="31">
        <v>1613.6</v>
      </c>
      <c r="D153" s="36">
        <v>1635.8500000000001</v>
      </c>
      <c r="E153" s="36">
        <v>1587.2500000000002</v>
      </c>
      <c r="F153" s="36">
        <v>1560.9</v>
      </c>
      <c r="G153" s="36">
        <v>1512.3000000000002</v>
      </c>
      <c r="H153" s="36">
        <v>1662.2000000000003</v>
      </c>
      <c r="I153" s="36">
        <v>1710.8000000000002</v>
      </c>
      <c r="J153" s="36">
        <v>1737.1500000000003</v>
      </c>
      <c r="K153" s="31">
        <v>1684.45</v>
      </c>
      <c r="L153" s="31">
        <v>1609.5</v>
      </c>
      <c r="M153" s="31">
        <v>0.66859000000000002</v>
      </c>
      <c r="N153" s="1"/>
      <c r="O153" s="1"/>
    </row>
    <row r="154" spans="1:15" ht="12.75" customHeight="1">
      <c r="A154" s="33">
        <v>144</v>
      </c>
      <c r="B154" s="53" t="s">
        <v>378</v>
      </c>
      <c r="C154" s="31">
        <v>147.4</v>
      </c>
      <c r="D154" s="36">
        <v>147.95000000000002</v>
      </c>
      <c r="E154" s="36">
        <v>145.45000000000005</v>
      </c>
      <c r="F154" s="36">
        <v>143.50000000000003</v>
      </c>
      <c r="G154" s="36">
        <v>141.00000000000006</v>
      </c>
      <c r="H154" s="36">
        <v>149.90000000000003</v>
      </c>
      <c r="I154" s="36">
        <v>152.39999999999998</v>
      </c>
      <c r="J154" s="36">
        <v>154.35000000000002</v>
      </c>
      <c r="K154" s="31">
        <v>150.44999999999999</v>
      </c>
      <c r="L154" s="31">
        <v>146</v>
      </c>
      <c r="M154" s="31">
        <v>21.301950000000001</v>
      </c>
      <c r="N154" s="1"/>
      <c r="O154" s="1"/>
    </row>
    <row r="155" spans="1:15" ht="12.75" customHeight="1">
      <c r="A155" s="33">
        <v>145</v>
      </c>
      <c r="B155" s="53" t="s">
        <v>374</v>
      </c>
      <c r="C155" s="31">
        <v>197.1</v>
      </c>
      <c r="D155" s="36">
        <v>197.25</v>
      </c>
      <c r="E155" s="36">
        <v>196.3</v>
      </c>
      <c r="F155" s="36">
        <v>195.5</v>
      </c>
      <c r="G155" s="36">
        <v>194.55</v>
      </c>
      <c r="H155" s="36">
        <v>198.05</v>
      </c>
      <c r="I155" s="36">
        <v>199</v>
      </c>
      <c r="J155" s="36">
        <v>199.8</v>
      </c>
      <c r="K155" s="31">
        <v>198.2</v>
      </c>
      <c r="L155" s="31">
        <v>196.45</v>
      </c>
      <c r="M155" s="31">
        <v>5.06142</v>
      </c>
      <c r="N155" s="1"/>
      <c r="O155" s="1"/>
    </row>
    <row r="156" spans="1:15" ht="12.75" customHeight="1">
      <c r="A156" s="33">
        <v>146</v>
      </c>
      <c r="B156" s="53" t="s">
        <v>379</v>
      </c>
      <c r="C156" s="31">
        <v>83.85</v>
      </c>
      <c r="D156" s="36">
        <v>84.133333333333326</v>
      </c>
      <c r="E156" s="36">
        <v>83.216666666666654</v>
      </c>
      <c r="F156" s="36">
        <v>82.583333333333329</v>
      </c>
      <c r="G156" s="36">
        <v>81.666666666666657</v>
      </c>
      <c r="H156" s="36">
        <v>84.766666666666652</v>
      </c>
      <c r="I156" s="36">
        <v>85.683333333333337</v>
      </c>
      <c r="J156" s="36">
        <v>86.316666666666649</v>
      </c>
      <c r="K156" s="31">
        <v>85.05</v>
      </c>
      <c r="L156" s="31">
        <v>83.5</v>
      </c>
      <c r="M156" s="31">
        <v>31.437850000000001</v>
      </c>
      <c r="N156" s="1"/>
      <c r="O156" s="1"/>
    </row>
    <row r="157" spans="1:15" ht="12.75" customHeight="1">
      <c r="A157" s="33">
        <v>147</v>
      </c>
      <c r="B157" s="53" t="s">
        <v>851</v>
      </c>
      <c r="C157" s="31">
        <v>824.05</v>
      </c>
      <c r="D157" s="36">
        <v>821.51666666666677</v>
      </c>
      <c r="E157" s="36">
        <v>815.03333333333353</v>
      </c>
      <c r="F157" s="36">
        <v>806.01666666666677</v>
      </c>
      <c r="G157" s="36">
        <v>799.53333333333353</v>
      </c>
      <c r="H157" s="36">
        <v>830.53333333333353</v>
      </c>
      <c r="I157" s="36">
        <v>837.01666666666688</v>
      </c>
      <c r="J157" s="36">
        <v>846.03333333333353</v>
      </c>
      <c r="K157" s="31">
        <v>828</v>
      </c>
      <c r="L157" s="31">
        <v>812.5</v>
      </c>
      <c r="M157" s="31">
        <v>0.78666000000000003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3136.7</v>
      </c>
      <c r="D158" s="36">
        <v>3143.7166666666672</v>
      </c>
      <c r="E158" s="36">
        <v>3108.7833333333342</v>
      </c>
      <c r="F158" s="36">
        <v>3080.8666666666672</v>
      </c>
      <c r="G158" s="36">
        <v>3045.9333333333343</v>
      </c>
      <c r="H158" s="36">
        <v>3171.6333333333341</v>
      </c>
      <c r="I158" s="36">
        <v>3206.5666666666666</v>
      </c>
      <c r="J158" s="36">
        <v>3234.483333333334</v>
      </c>
      <c r="K158" s="31">
        <v>3178.65</v>
      </c>
      <c r="L158" s="31">
        <v>3115.8</v>
      </c>
      <c r="M158" s="31">
        <v>1.3131600000000001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261.85000000000002</v>
      </c>
      <c r="D159" s="36">
        <v>262.73333333333335</v>
      </c>
      <c r="E159" s="36">
        <v>259.2166666666667</v>
      </c>
      <c r="F159" s="36">
        <v>256.58333333333337</v>
      </c>
      <c r="G159" s="36">
        <v>253.06666666666672</v>
      </c>
      <c r="H159" s="36">
        <v>265.36666666666667</v>
      </c>
      <c r="I159" s="36">
        <v>268.88333333333333</v>
      </c>
      <c r="J159" s="36">
        <v>271.51666666666665</v>
      </c>
      <c r="K159" s="31">
        <v>266.25</v>
      </c>
      <c r="L159" s="31">
        <v>260.10000000000002</v>
      </c>
      <c r="M159" s="31">
        <v>30.295300000000001</v>
      </c>
      <c r="N159" s="1"/>
      <c r="O159" s="1"/>
    </row>
    <row r="160" spans="1:15" ht="12.75" customHeight="1">
      <c r="A160" s="33">
        <v>150</v>
      </c>
      <c r="B160" s="53" t="s">
        <v>380</v>
      </c>
      <c r="C160" s="31">
        <v>362.5</v>
      </c>
      <c r="D160" s="36">
        <v>363.76666666666665</v>
      </c>
      <c r="E160" s="36">
        <v>359.7833333333333</v>
      </c>
      <c r="F160" s="36">
        <v>357.06666666666666</v>
      </c>
      <c r="G160" s="36">
        <v>353.08333333333331</v>
      </c>
      <c r="H160" s="36">
        <v>366.48333333333329</v>
      </c>
      <c r="I160" s="36">
        <v>370.46666666666664</v>
      </c>
      <c r="J160" s="36">
        <v>373.18333333333328</v>
      </c>
      <c r="K160" s="31">
        <v>367.75</v>
      </c>
      <c r="L160" s="31">
        <v>361.05</v>
      </c>
      <c r="M160" s="31">
        <v>2.3858899999999998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146.5</v>
      </c>
      <c r="D161" s="36">
        <v>146.1</v>
      </c>
      <c r="E161" s="36">
        <v>144.69999999999999</v>
      </c>
      <c r="F161" s="36">
        <v>142.9</v>
      </c>
      <c r="G161" s="36">
        <v>141.5</v>
      </c>
      <c r="H161" s="36">
        <v>147.89999999999998</v>
      </c>
      <c r="I161" s="36">
        <v>149.30000000000001</v>
      </c>
      <c r="J161" s="36">
        <v>151.09999999999997</v>
      </c>
      <c r="K161" s="31">
        <v>147.5</v>
      </c>
      <c r="L161" s="31">
        <v>144.30000000000001</v>
      </c>
      <c r="M161" s="31">
        <v>195.54843</v>
      </c>
      <c r="N161" s="1"/>
      <c r="O161" s="1"/>
    </row>
    <row r="162" spans="1:15" ht="12.75" customHeight="1">
      <c r="A162" s="33">
        <v>152</v>
      </c>
      <c r="B162" s="53" t="s">
        <v>381</v>
      </c>
      <c r="C162" s="31">
        <v>528.5</v>
      </c>
      <c r="D162" s="36">
        <v>531.5</v>
      </c>
      <c r="E162" s="36">
        <v>518</v>
      </c>
      <c r="F162" s="36">
        <v>507.5</v>
      </c>
      <c r="G162" s="36">
        <v>494</v>
      </c>
      <c r="H162" s="36">
        <v>542</v>
      </c>
      <c r="I162" s="36">
        <v>555.5</v>
      </c>
      <c r="J162" s="36">
        <v>566</v>
      </c>
      <c r="K162" s="31">
        <v>545</v>
      </c>
      <c r="L162" s="31">
        <v>521</v>
      </c>
      <c r="M162" s="31">
        <v>10.46547</v>
      </c>
      <c r="N162" s="1"/>
      <c r="O162" s="1"/>
    </row>
    <row r="163" spans="1:15" ht="12.75" customHeight="1">
      <c r="A163" s="33">
        <v>153</v>
      </c>
      <c r="B163" s="53" t="s">
        <v>382</v>
      </c>
      <c r="C163" s="31">
        <v>5104.8999999999996</v>
      </c>
      <c r="D163" s="36">
        <v>5119.2666666666664</v>
      </c>
      <c r="E163" s="36">
        <v>5073.6333333333332</v>
      </c>
      <c r="F163" s="36">
        <v>5042.3666666666668</v>
      </c>
      <c r="G163" s="36">
        <v>4996.7333333333336</v>
      </c>
      <c r="H163" s="36">
        <v>5150.5333333333328</v>
      </c>
      <c r="I163" s="36">
        <v>5196.1666666666661</v>
      </c>
      <c r="J163" s="36">
        <v>5227.4333333333325</v>
      </c>
      <c r="K163" s="31">
        <v>5164.8999999999996</v>
      </c>
      <c r="L163" s="31">
        <v>5088</v>
      </c>
      <c r="M163" s="31">
        <v>0.33024999999999999</v>
      </c>
      <c r="N163" s="1"/>
      <c r="O163" s="1"/>
    </row>
    <row r="164" spans="1:15" ht="12.75" customHeight="1">
      <c r="A164" s="33">
        <v>154</v>
      </c>
      <c r="B164" s="53" t="s">
        <v>383</v>
      </c>
      <c r="C164" s="31">
        <v>1090.8499999999999</v>
      </c>
      <c r="D164" s="36">
        <v>1093.55</v>
      </c>
      <c r="E164" s="36">
        <v>1077.5999999999999</v>
      </c>
      <c r="F164" s="36">
        <v>1064.3499999999999</v>
      </c>
      <c r="G164" s="36">
        <v>1048.3999999999999</v>
      </c>
      <c r="H164" s="36">
        <v>1106.8</v>
      </c>
      <c r="I164" s="36">
        <v>1122.7500000000002</v>
      </c>
      <c r="J164" s="36">
        <v>1136</v>
      </c>
      <c r="K164" s="31">
        <v>1109.5</v>
      </c>
      <c r="L164" s="31">
        <v>1080.3</v>
      </c>
      <c r="M164" s="31">
        <v>1.93557</v>
      </c>
      <c r="N164" s="1"/>
      <c r="O164" s="1"/>
    </row>
    <row r="165" spans="1:15" ht="12.75" customHeight="1">
      <c r="A165" s="33">
        <v>155</v>
      </c>
      <c r="B165" s="53" t="s">
        <v>384</v>
      </c>
      <c r="C165" s="31">
        <v>226.9</v>
      </c>
      <c r="D165" s="36">
        <v>226.93333333333331</v>
      </c>
      <c r="E165" s="36">
        <v>224.46666666666661</v>
      </c>
      <c r="F165" s="36">
        <v>222.0333333333333</v>
      </c>
      <c r="G165" s="36">
        <v>219.56666666666661</v>
      </c>
      <c r="H165" s="36">
        <v>229.36666666666662</v>
      </c>
      <c r="I165" s="36">
        <v>231.83333333333331</v>
      </c>
      <c r="J165" s="36">
        <v>234.26666666666662</v>
      </c>
      <c r="K165" s="31">
        <v>229.4</v>
      </c>
      <c r="L165" s="31">
        <v>224.5</v>
      </c>
      <c r="M165" s="31">
        <v>3.5089399999999999</v>
      </c>
      <c r="N165" s="1"/>
      <c r="O165" s="1"/>
    </row>
    <row r="166" spans="1:15" ht="12.75" customHeight="1">
      <c r="A166" s="33">
        <v>156</v>
      </c>
      <c r="B166" s="53" t="s">
        <v>385</v>
      </c>
      <c r="C166" s="31">
        <v>163.75</v>
      </c>
      <c r="D166" s="36">
        <v>164.51666666666668</v>
      </c>
      <c r="E166" s="36">
        <v>162.23333333333335</v>
      </c>
      <c r="F166" s="36">
        <v>160.71666666666667</v>
      </c>
      <c r="G166" s="36">
        <v>158.43333333333334</v>
      </c>
      <c r="H166" s="36">
        <v>166.03333333333336</v>
      </c>
      <c r="I166" s="36">
        <v>168.31666666666672</v>
      </c>
      <c r="J166" s="36">
        <v>169.83333333333337</v>
      </c>
      <c r="K166" s="31">
        <v>166.8</v>
      </c>
      <c r="L166" s="31">
        <v>163</v>
      </c>
      <c r="M166" s="31">
        <v>12.608320000000001</v>
      </c>
      <c r="N166" s="1"/>
      <c r="O166" s="1"/>
    </row>
    <row r="167" spans="1:15" ht="12.75" customHeight="1">
      <c r="A167" s="33">
        <v>157</v>
      </c>
      <c r="B167" s="53" t="s">
        <v>852</v>
      </c>
      <c r="C167" s="31">
        <v>699.6</v>
      </c>
      <c r="D167" s="36">
        <v>696.91666666666663</v>
      </c>
      <c r="E167" s="36">
        <v>690.73333333333323</v>
      </c>
      <c r="F167" s="36">
        <v>681.86666666666656</v>
      </c>
      <c r="G167" s="36">
        <v>675.68333333333317</v>
      </c>
      <c r="H167" s="36">
        <v>705.7833333333333</v>
      </c>
      <c r="I167" s="36">
        <v>711.9666666666667</v>
      </c>
      <c r="J167" s="36">
        <v>720.83333333333337</v>
      </c>
      <c r="K167" s="31">
        <v>703.1</v>
      </c>
      <c r="L167" s="31">
        <v>688.05</v>
      </c>
      <c r="M167" s="31">
        <v>3.18329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336.75</v>
      </c>
      <c r="D168" s="36">
        <v>333.23333333333335</v>
      </c>
      <c r="E168" s="36">
        <v>328.56666666666672</v>
      </c>
      <c r="F168" s="36">
        <v>320.38333333333338</v>
      </c>
      <c r="G168" s="36">
        <v>315.71666666666675</v>
      </c>
      <c r="H168" s="36">
        <v>341.41666666666669</v>
      </c>
      <c r="I168" s="36">
        <v>346.08333333333331</v>
      </c>
      <c r="J168" s="36">
        <v>354.26666666666665</v>
      </c>
      <c r="K168" s="31">
        <v>337.9</v>
      </c>
      <c r="L168" s="31">
        <v>325.05</v>
      </c>
      <c r="M168" s="31">
        <v>12.931330000000001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145.6</v>
      </c>
      <c r="D169" s="36">
        <v>146.23333333333332</v>
      </c>
      <c r="E169" s="36">
        <v>144.36666666666665</v>
      </c>
      <c r="F169" s="36">
        <v>143.13333333333333</v>
      </c>
      <c r="G169" s="36">
        <v>141.26666666666665</v>
      </c>
      <c r="H169" s="36">
        <v>147.46666666666664</v>
      </c>
      <c r="I169" s="36">
        <v>149.33333333333331</v>
      </c>
      <c r="J169" s="36">
        <v>150.56666666666663</v>
      </c>
      <c r="K169" s="31">
        <v>148.1</v>
      </c>
      <c r="L169" s="31">
        <v>145</v>
      </c>
      <c r="M169" s="31">
        <v>46.261659999999999</v>
      </c>
      <c r="N169" s="1"/>
      <c r="O169" s="1"/>
    </row>
    <row r="170" spans="1:15" ht="12.75" customHeight="1">
      <c r="A170" s="33">
        <v>160</v>
      </c>
      <c r="B170" s="53" t="s">
        <v>386</v>
      </c>
      <c r="C170" s="31">
        <v>1245.0999999999999</v>
      </c>
      <c r="D170" s="36">
        <v>1254.7166666666665</v>
      </c>
      <c r="E170" s="36">
        <v>1222.4333333333329</v>
      </c>
      <c r="F170" s="36">
        <v>1199.7666666666664</v>
      </c>
      <c r="G170" s="36">
        <v>1167.4833333333329</v>
      </c>
      <c r="H170" s="36">
        <v>1277.383333333333</v>
      </c>
      <c r="I170" s="36">
        <v>1309.6666666666663</v>
      </c>
      <c r="J170" s="36">
        <v>1332.333333333333</v>
      </c>
      <c r="K170" s="31">
        <v>1287</v>
      </c>
      <c r="L170" s="31">
        <v>1232.05</v>
      </c>
      <c r="M170" s="31">
        <v>0.93371999999999999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123.55</v>
      </c>
      <c r="D171" s="36">
        <v>124.10000000000001</v>
      </c>
      <c r="E171" s="36">
        <v>122.40000000000002</v>
      </c>
      <c r="F171" s="36">
        <v>121.25000000000001</v>
      </c>
      <c r="G171" s="36">
        <v>119.55000000000003</v>
      </c>
      <c r="H171" s="36">
        <v>125.25000000000001</v>
      </c>
      <c r="I171" s="36">
        <v>126.95</v>
      </c>
      <c r="J171" s="36">
        <v>128.10000000000002</v>
      </c>
      <c r="K171" s="31">
        <v>125.8</v>
      </c>
      <c r="L171" s="31">
        <v>122.95</v>
      </c>
      <c r="M171" s="31">
        <v>209.93003999999999</v>
      </c>
      <c r="N171" s="1"/>
      <c r="O171" s="1"/>
    </row>
    <row r="172" spans="1:15" ht="12.75" customHeight="1">
      <c r="A172" s="33">
        <v>162</v>
      </c>
      <c r="B172" s="53" t="s">
        <v>388</v>
      </c>
      <c r="C172" s="31">
        <v>2654.35</v>
      </c>
      <c r="D172" s="36">
        <v>2654.85</v>
      </c>
      <c r="E172" s="36">
        <v>2636.2</v>
      </c>
      <c r="F172" s="36">
        <v>2618.0499999999997</v>
      </c>
      <c r="G172" s="36">
        <v>2599.3999999999996</v>
      </c>
      <c r="H172" s="36">
        <v>2673</v>
      </c>
      <c r="I172" s="36">
        <v>2691.6500000000005</v>
      </c>
      <c r="J172" s="36">
        <v>2709.8</v>
      </c>
      <c r="K172" s="31">
        <v>2673.5</v>
      </c>
      <c r="L172" s="31">
        <v>2636.7</v>
      </c>
      <c r="M172" s="31">
        <v>0.10631</v>
      </c>
      <c r="N172" s="1"/>
      <c r="O172" s="1"/>
    </row>
    <row r="173" spans="1:15" ht="12.75" customHeight="1">
      <c r="A173" s="33">
        <v>163</v>
      </c>
      <c r="B173" s="53" t="s">
        <v>389</v>
      </c>
      <c r="C173" s="31">
        <v>3128.05</v>
      </c>
      <c r="D173" s="36">
        <v>3131.35</v>
      </c>
      <c r="E173" s="36">
        <v>3107.7</v>
      </c>
      <c r="F173" s="36">
        <v>3087.35</v>
      </c>
      <c r="G173" s="36">
        <v>3063.7</v>
      </c>
      <c r="H173" s="36">
        <v>3151.7</v>
      </c>
      <c r="I173" s="36">
        <v>3175.3500000000004</v>
      </c>
      <c r="J173" s="36">
        <v>3195.7</v>
      </c>
      <c r="K173" s="31">
        <v>3155</v>
      </c>
      <c r="L173" s="31">
        <v>3111</v>
      </c>
      <c r="M173" s="31">
        <v>9.2310000000000003E-2</v>
      </c>
      <c r="N173" s="1"/>
      <c r="O173" s="1"/>
    </row>
    <row r="174" spans="1:15" ht="12.75" customHeight="1">
      <c r="A174" s="33">
        <v>164</v>
      </c>
      <c r="B174" s="53" t="s">
        <v>390</v>
      </c>
      <c r="C174" s="31">
        <v>229.6</v>
      </c>
      <c r="D174" s="36">
        <v>230.53333333333333</v>
      </c>
      <c r="E174" s="36">
        <v>223.66666666666666</v>
      </c>
      <c r="F174" s="36">
        <v>217.73333333333332</v>
      </c>
      <c r="G174" s="36">
        <v>210.86666666666665</v>
      </c>
      <c r="H174" s="36">
        <v>236.46666666666667</v>
      </c>
      <c r="I174" s="36">
        <v>243.33333333333334</v>
      </c>
      <c r="J174" s="36">
        <v>249.26666666666668</v>
      </c>
      <c r="K174" s="31">
        <v>237.4</v>
      </c>
      <c r="L174" s="31">
        <v>224.6</v>
      </c>
      <c r="M174" s="31">
        <v>15.48007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1680.9</v>
      </c>
      <c r="D175" s="36">
        <v>1680.1166666666668</v>
      </c>
      <c r="E175" s="36">
        <v>1665.7833333333335</v>
      </c>
      <c r="F175" s="36">
        <v>1650.6666666666667</v>
      </c>
      <c r="G175" s="36">
        <v>1636.3333333333335</v>
      </c>
      <c r="H175" s="36">
        <v>1695.2333333333336</v>
      </c>
      <c r="I175" s="36">
        <v>1709.5666666666666</v>
      </c>
      <c r="J175" s="36">
        <v>1724.6833333333336</v>
      </c>
      <c r="K175" s="31">
        <v>1694.45</v>
      </c>
      <c r="L175" s="31">
        <v>1665</v>
      </c>
      <c r="M175" s="31">
        <v>1.25725</v>
      </c>
      <c r="N175" s="1"/>
      <c r="O175" s="1"/>
    </row>
    <row r="176" spans="1:15" ht="12.75" customHeight="1">
      <c r="A176" s="33">
        <v>166</v>
      </c>
      <c r="B176" s="53" t="s">
        <v>391</v>
      </c>
      <c r="C176" s="31">
        <v>1568.85</v>
      </c>
      <c r="D176" s="36">
        <v>1577.9666666666665</v>
      </c>
      <c r="E176" s="36">
        <v>1550.883333333333</v>
      </c>
      <c r="F176" s="36">
        <v>1532.9166666666665</v>
      </c>
      <c r="G176" s="36">
        <v>1505.833333333333</v>
      </c>
      <c r="H176" s="36">
        <v>1595.9333333333329</v>
      </c>
      <c r="I176" s="36">
        <v>1623.0166666666664</v>
      </c>
      <c r="J176" s="36">
        <v>1640.9833333333329</v>
      </c>
      <c r="K176" s="31">
        <v>1605.05</v>
      </c>
      <c r="L176" s="31">
        <v>1560</v>
      </c>
      <c r="M176" s="31">
        <v>0.46262999999999999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856.6</v>
      </c>
      <c r="D177" s="36">
        <v>849.23333333333323</v>
      </c>
      <c r="E177" s="36">
        <v>835.46666666666647</v>
      </c>
      <c r="F177" s="36">
        <v>814.33333333333326</v>
      </c>
      <c r="G177" s="36">
        <v>800.56666666666649</v>
      </c>
      <c r="H177" s="36">
        <v>870.36666666666645</v>
      </c>
      <c r="I177" s="36">
        <v>884.1333333333331</v>
      </c>
      <c r="J177" s="36">
        <v>905.26666666666642</v>
      </c>
      <c r="K177" s="31">
        <v>863</v>
      </c>
      <c r="L177" s="31">
        <v>828.1</v>
      </c>
      <c r="M177" s="31">
        <v>15.267799999999999</v>
      </c>
      <c r="N177" s="1"/>
      <c r="O177" s="1"/>
    </row>
    <row r="178" spans="1:15" ht="12.75" customHeight="1">
      <c r="A178" s="33">
        <v>168</v>
      </c>
      <c r="B178" s="53" t="s">
        <v>858</v>
      </c>
      <c r="C178" s="31">
        <v>689.3</v>
      </c>
      <c r="D178" s="36">
        <v>691.86666666666667</v>
      </c>
      <c r="E178" s="36">
        <v>684.08333333333337</v>
      </c>
      <c r="F178" s="36">
        <v>678.86666666666667</v>
      </c>
      <c r="G178" s="36">
        <v>671.08333333333337</v>
      </c>
      <c r="H178" s="36">
        <v>697.08333333333337</v>
      </c>
      <c r="I178" s="36">
        <v>704.86666666666667</v>
      </c>
      <c r="J178" s="36">
        <v>710.08333333333337</v>
      </c>
      <c r="K178" s="31">
        <v>699.65</v>
      </c>
      <c r="L178" s="31">
        <v>686.65</v>
      </c>
      <c r="M178" s="31">
        <v>1.2385699999999999</v>
      </c>
      <c r="N178" s="1"/>
      <c r="O178" s="1"/>
    </row>
    <row r="179" spans="1:15" ht="12.75" customHeight="1">
      <c r="A179" s="33">
        <v>169</v>
      </c>
      <c r="B179" s="53" t="s">
        <v>387</v>
      </c>
      <c r="C179" s="31">
        <v>1814</v>
      </c>
      <c r="D179" s="36">
        <v>1816.6833333333332</v>
      </c>
      <c r="E179" s="36">
        <v>1795.6666666666663</v>
      </c>
      <c r="F179" s="36">
        <v>1777.333333333333</v>
      </c>
      <c r="G179" s="36">
        <v>1756.3166666666662</v>
      </c>
      <c r="H179" s="36">
        <v>1835.0166666666664</v>
      </c>
      <c r="I179" s="36">
        <v>1856.0333333333333</v>
      </c>
      <c r="J179" s="36">
        <v>1874.3666666666666</v>
      </c>
      <c r="K179" s="31">
        <v>1837.7</v>
      </c>
      <c r="L179" s="31">
        <v>1798.35</v>
      </c>
      <c r="M179" s="31">
        <v>1.58487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59.75</v>
      </c>
      <c r="D180" s="36">
        <v>59.699999999999996</v>
      </c>
      <c r="E180" s="36">
        <v>58.599999999999994</v>
      </c>
      <c r="F180" s="36">
        <v>57.449999999999996</v>
      </c>
      <c r="G180" s="36">
        <v>56.349999999999994</v>
      </c>
      <c r="H180" s="36">
        <v>60.849999999999994</v>
      </c>
      <c r="I180" s="36">
        <v>61.95</v>
      </c>
      <c r="J180" s="36">
        <v>63.099999999999994</v>
      </c>
      <c r="K180" s="31">
        <v>60.8</v>
      </c>
      <c r="L180" s="31">
        <v>58.55</v>
      </c>
      <c r="M180" s="31">
        <v>94.594620000000006</v>
      </c>
      <c r="N180" s="1"/>
      <c r="O180" s="1"/>
    </row>
    <row r="181" spans="1:15" ht="12.75" customHeight="1">
      <c r="A181" s="33">
        <v>171</v>
      </c>
      <c r="B181" s="53" t="s">
        <v>392</v>
      </c>
      <c r="C181" s="31">
        <v>1339.3</v>
      </c>
      <c r="D181" s="36">
        <v>1342.5333333333333</v>
      </c>
      <c r="E181" s="36">
        <v>1317.7666666666667</v>
      </c>
      <c r="F181" s="36">
        <v>1296.2333333333333</v>
      </c>
      <c r="G181" s="36">
        <v>1271.4666666666667</v>
      </c>
      <c r="H181" s="36">
        <v>1364.0666666666666</v>
      </c>
      <c r="I181" s="36">
        <v>1388.833333333333</v>
      </c>
      <c r="J181" s="36">
        <v>1410.3666666666666</v>
      </c>
      <c r="K181" s="31">
        <v>1367.3</v>
      </c>
      <c r="L181" s="31">
        <v>1321</v>
      </c>
      <c r="M181" s="31">
        <v>0.62783</v>
      </c>
      <c r="N181" s="1"/>
      <c r="O181" s="1"/>
    </row>
    <row r="182" spans="1:15" ht="12.75" customHeight="1">
      <c r="A182" s="33">
        <v>172</v>
      </c>
      <c r="B182" s="53" t="s">
        <v>393</v>
      </c>
      <c r="C182" s="31">
        <v>2045.5</v>
      </c>
      <c r="D182" s="36">
        <v>2052.6666666666665</v>
      </c>
      <c r="E182" s="36">
        <v>2020.3833333333332</v>
      </c>
      <c r="F182" s="36">
        <v>1995.2666666666667</v>
      </c>
      <c r="G182" s="36">
        <v>1962.9833333333333</v>
      </c>
      <c r="H182" s="36">
        <v>2077.7833333333328</v>
      </c>
      <c r="I182" s="36">
        <v>2110.0666666666666</v>
      </c>
      <c r="J182" s="36">
        <v>2135.1833333333329</v>
      </c>
      <c r="K182" s="31">
        <v>2084.9499999999998</v>
      </c>
      <c r="L182" s="31">
        <v>2027.55</v>
      </c>
      <c r="M182" s="31">
        <v>0.31441999999999998</v>
      </c>
      <c r="N182" s="1"/>
      <c r="O182" s="1"/>
    </row>
    <row r="183" spans="1:15" ht="12.75" customHeight="1">
      <c r="A183" s="33">
        <v>173</v>
      </c>
      <c r="B183" s="53" t="s">
        <v>394</v>
      </c>
      <c r="C183" s="31">
        <v>478.6</v>
      </c>
      <c r="D183" s="36">
        <v>480.4666666666667</v>
      </c>
      <c r="E183" s="36">
        <v>475.38333333333338</v>
      </c>
      <c r="F183" s="36">
        <v>472.16666666666669</v>
      </c>
      <c r="G183" s="36">
        <v>467.08333333333337</v>
      </c>
      <c r="H183" s="36">
        <v>483.68333333333339</v>
      </c>
      <c r="I183" s="36">
        <v>488.76666666666665</v>
      </c>
      <c r="J183" s="36">
        <v>491.98333333333341</v>
      </c>
      <c r="K183" s="31">
        <v>485.55</v>
      </c>
      <c r="L183" s="31">
        <v>477.25</v>
      </c>
      <c r="M183" s="31">
        <v>0.84762999999999999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990.1</v>
      </c>
      <c r="D184" s="36">
        <v>988.01666666666677</v>
      </c>
      <c r="E184" s="36">
        <v>979.33333333333348</v>
      </c>
      <c r="F184" s="36">
        <v>968.56666666666672</v>
      </c>
      <c r="G184" s="36">
        <v>959.88333333333344</v>
      </c>
      <c r="H184" s="36">
        <v>998.78333333333353</v>
      </c>
      <c r="I184" s="36">
        <v>1007.4666666666667</v>
      </c>
      <c r="J184" s="36">
        <v>1018.2333333333336</v>
      </c>
      <c r="K184" s="31">
        <v>996.7</v>
      </c>
      <c r="L184" s="31">
        <v>977.25</v>
      </c>
      <c r="M184" s="31">
        <v>8.4421300000000006</v>
      </c>
      <c r="N184" s="1"/>
      <c r="O184" s="1"/>
    </row>
    <row r="185" spans="1:15" ht="12.75" customHeight="1">
      <c r="A185" s="33">
        <v>175</v>
      </c>
      <c r="B185" s="53" t="s">
        <v>395</v>
      </c>
      <c r="C185" s="31">
        <v>558.79999999999995</v>
      </c>
      <c r="D185" s="36">
        <v>562.81666666666672</v>
      </c>
      <c r="E185" s="36">
        <v>551.18333333333339</v>
      </c>
      <c r="F185" s="36">
        <v>543.56666666666672</v>
      </c>
      <c r="G185" s="36">
        <v>531.93333333333339</v>
      </c>
      <c r="H185" s="36">
        <v>570.43333333333339</v>
      </c>
      <c r="I185" s="36">
        <v>582.06666666666683</v>
      </c>
      <c r="J185" s="36">
        <v>589.68333333333339</v>
      </c>
      <c r="K185" s="31">
        <v>574.45000000000005</v>
      </c>
      <c r="L185" s="31">
        <v>555.20000000000005</v>
      </c>
      <c r="M185" s="31">
        <v>1.5364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1588.4</v>
      </c>
      <c r="D186" s="36">
        <v>1602.6833333333334</v>
      </c>
      <c r="E186" s="36">
        <v>1570.4666666666667</v>
      </c>
      <c r="F186" s="36">
        <v>1552.5333333333333</v>
      </c>
      <c r="G186" s="36">
        <v>1520.3166666666666</v>
      </c>
      <c r="H186" s="36">
        <v>1620.6166666666668</v>
      </c>
      <c r="I186" s="36">
        <v>1652.8333333333335</v>
      </c>
      <c r="J186" s="36">
        <v>1670.7666666666669</v>
      </c>
      <c r="K186" s="31">
        <v>1634.9</v>
      </c>
      <c r="L186" s="31">
        <v>1584.75</v>
      </c>
      <c r="M186" s="31">
        <v>4.2712300000000001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331.6</v>
      </c>
      <c r="D187" s="36">
        <v>328.84999999999997</v>
      </c>
      <c r="E187" s="36">
        <v>323.74999999999994</v>
      </c>
      <c r="F187" s="36">
        <v>315.89999999999998</v>
      </c>
      <c r="G187" s="36">
        <v>310.79999999999995</v>
      </c>
      <c r="H187" s="36">
        <v>336.69999999999993</v>
      </c>
      <c r="I187" s="36">
        <v>341.79999999999995</v>
      </c>
      <c r="J187" s="36">
        <v>349.64999999999992</v>
      </c>
      <c r="K187" s="31">
        <v>333.95</v>
      </c>
      <c r="L187" s="31">
        <v>321</v>
      </c>
      <c r="M187" s="31">
        <v>19.885739999999998</v>
      </c>
      <c r="N187" s="1"/>
      <c r="O187" s="1"/>
    </row>
    <row r="188" spans="1:15" ht="12.75" customHeight="1">
      <c r="A188" s="33">
        <v>178</v>
      </c>
      <c r="B188" s="53" t="s">
        <v>396</v>
      </c>
      <c r="C188" s="31">
        <v>503.45</v>
      </c>
      <c r="D188" s="36">
        <v>504.33333333333331</v>
      </c>
      <c r="E188" s="36">
        <v>485.01666666666665</v>
      </c>
      <c r="F188" s="36">
        <v>466.58333333333331</v>
      </c>
      <c r="G188" s="36">
        <v>447.26666666666665</v>
      </c>
      <c r="H188" s="36">
        <v>522.76666666666665</v>
      </c>
      <c r="I188" s="36">
        <v>542.08333333333337</v>
      </c>
      <c r="J188" s="36">
        <v>560.51666666666665</v>
      </c>
      <c r="K188" s="31">
        <v>523.65</v>
      </c>
      <c r="L188" s="31">
        <v>485.9</v>
      </c>
      <c r="M188" s="31">
        <v>25.2212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1944.7</v>
      </c>
      <c r="D189" s="36">
        <v>1944.8999999999999</v>
      </c>
      <c r="E189" s="36">
        <v>1929.7999999999997</v>
      </c>
      <c r="F189" s="36">
        <v>1914.8999999999999</v>
      </c>
      <c r="G189" s="36">
        <v>1899.7999999999997</v>
      </c>
      <c r="H189" s="36">
        <v>1959.7999999999997</v>
      </c>
      <c r="I189" s="36">
        <v>1974.8999999999996</v>
      </c>
      <c r="J189" s="36">
        <v>1989.7999999999997</v>
      </c>
      <c r="K189" s="31">
        <v>1960</v>
      </c>
      <c r="L189" s="31">
        <v>1930</v>
      </c>
      <c r="M189" s="31">
        <v>5.7972599999999996</v>
      </c>
      <c r="N189" s="1"/>
      <c r="O189" s="1"/>
    </row>
    <row r="190" spans="1:15" ht="12.75" customHeight="1">
      <c r="A190" s="33">
        <v>180</v>
      </c>
      <c r="B190" s="53" t="s">
        <v>397</v>
      </c>
      <c r="C190" s="31">
        <v>817.05</v>
      </c>
      <c r="D190" s="36">
        <v>818.80000000000007</v>
      </c>
      <c r="E190" s="36">
        <v>808.60000000000014</v>
      </c>
      <c r="F190" s="36">
        <v>800.15000000000009</v>
      </c>
      <c r="G190" s="36">
        <v>789.95000000000016</v>
      </c>
      <c r="H190" s="36">
        <v>827.25000000000011</v>
      </c>
      <c r="I190" s="36">
        <v>837.45000000000016</v>
      </c>
      <c r="J190" s="36">
        <v>845.90000000000009</v>
      </c>
      <c r="K190" s="31">
        <v>829</v>
      </c>
      <c r="L190" s="31">
        <v>810.35</v>
      </c>
      <c r="M190" s="31">
        <v>2.0941700000000001</v>
      </c>
      <c r="N190" s="1"/>
      <c r="O190" s="1"/>
    </row>
    <row r="191" spans="1:15" ht="12.75" customHeight="1">
      <c r="A191" s="33">
        <v>181</v>
      </c>
      <c r="B191" s="53" t="s">
        <v>398</v>
      </c>
      <c r="C191" s="31">
        <v>384.15</v>
      </c>
      <c r="D191" s="36">
        <v>385.2</v>
      </c>
      <c r="E191" s="36">
        <v>380.95</v>
      </c>
      <c r="F191" s="36">
        <v>377.75</v>
      </c>
      <c r="G191" s="36">
        <v>373.5</v>
      </c>
      <c r="H191" s="36">
        <v>388.4</v>
      </c>
      <c r="I191" s="36">
        <v>392.65</v>
      </c>
      <c r="J191" s="36">
        <v>395.84999999999997</v>
      </c>
      <c r="K191" s="31">
        <v>389.45</v>
      </c>
      <c r="L191" s="31">
        <v>382</v>
      </c>
      <c r="M191" s="31">
        <v>1.5057499999999999</v>
      </c>
      <c r="N191" s="1"/>
      <c r="O191" s="1"/>
    </row>
    <row r="192" spans="1:15" ht="12.75" customHeight="1">
      <c r="A192" s="33">
        <v>182</v>
      </c>
      <c r="B192" s="53" t="s">
        <v>399</v>
      </c>
      <c r="C192" s="31">
        <v>2071.0500000000002</v>
      </c>
      <c r="D192" s="36">
        <v>2072.6</v>
      </c>
      <c r="E192" s="36">
        <v>2049.4499999999998</v>
      </c>
      <c r="F192" s="36">
        <v>2027.85</v>
      </c>
      <c r="G192" s="36">
        <v>2004.6999999999998</v>
      </c>
      <c r="H192" s="36">
        <v>2094.1999999999998</v>
      </c>
      <c r="I192" s="36">
        <v>2117.3500000000004</v>
      </c>
      <c r="J192" s="36">
        <v>2138.9499999999998</v>
      </c>
      <c r="K192" s="31">
        <v>2095.75</v>
      </c>
      <c r="L192" s="31">
        <v>2051</v>
      </c>
      <c r="M192" s="31">
        <v>0.41244999999999998</v>
      </c>
      <c r="N192" s="1"/>
      <c r="O192" s="1"/>
    </row>
    <row r="193" spans="1:15" ht="12.75" customHeight="1">
      <c r="A193" s="33">
        <v>183</v>
      </c>
      <c r="B193" s="53" t="s">
        <v>400</v>
      </c>
      <c r="C193" s="31">
        <v>705.2</v>
      </c>
      <c r="D193" s="36">
        <v>706.13333333333333</v>
      </c>
      <c r="E193" s="36">
        <v>696.91666666666663</v>
      </c>
      <c r="F193" s="36">
        <v>688.63333333333333</v>
      </c>
      <c r="G193" s="36">
        <v>679.41666666666663</v>
      </c>
      <c r="H193" s="36">
        <v>714.41666666666663</v>
      </c>
      <c r="I193" s="36">
        <v>723.63333333333333</v>
      </c>
      <c r="J193" s="36">
        <v>731.91666666666663</v>
      </c>
      <c r="K193" s="31">
        <v>715.35</v>
      </c>
      <c r="L193" s="31">
        <v>697.85</v>
      </c>
      <c r="M193" s="31">
        <v>1.04671</v>
      </c>
      <c r="N193" s="1"/>
      <c r="O193" s="1"/>
    </row>
    <row r="194" spans="1:15" ht="12.75" customHeight="1">
      <c r="A194" s="33">
        <v>184</v>
      </c>
      <c r="B194" s="53" t="s">
        <v>401</v>
      </c>
      <c r="C194" s="31">
        <v>276.7</v>
      </c>
      <c r="D194" s="36">
        <v>278.45</v>
      </c>
      <c r="E194" s="36">
        <v>272.2</v>
      </c>
      <c r="F194" s="36">
        <v>267.7</v>
      </c>
      <c r="G194" s="36">
        <v>261.45</v>
      </c>
      <c r="H194" s="36">
        <v>282.95</v>
      </c>
      <c r="I194" s="36">
        <v>289.2</v>
      </c>
      <c r="J194" s="36">
        <v>293.7</v>
      </c>
      <c r="K194" s="31">
        <v>284.7</v>
      </c>
      <c r="L194" s="31">
        <v>273.95</v>
      </c>
      <c r="M194" s="31">
        <v>4.07761</v>
      </c>
      <c r="N194" s="1"/>
      <c r="O194" s="1"/>
    </row>
    <row r="195" spans="1:15" ht="12.75" customHeight="1">
      <c r="A195" s="33">
        <v>185</v>
      </c>
      <c r="B195" s="53" t="s">
        <v>402</v>
      </c>
      <c r="C195" s="31">
        <v>3027.5</v>
      </c>
      <c r="D195" s="36">
        <v>3035.7999999999997</v>
      </c>
      <c r="E195" s="36">
        <v>2983.5999999999995</v>
      </c>
      <c r="F195" s="36">
        <v>2939.7</v>
      </c>
      <c r="G195" s="36">
        <v>2887.4999999999995</v>
      </c>
      <c r="H195" s="36">
        <v>3079.6999999999994</v>
      </c>
      <c r="I195" s="36">
        <v>3131.8999999999992</v>
      </c>
      <c r="J195" s="36">
        <v>3175.7999999999993</v>
      </c>
      <c r="K195" s="31">
        <v>3088</v>
      </c>
      <c r="L195" s="31">
        <v>2991.9</v>
      </c>
      <c r="M195" s="31">
        <v>1.1841200000000001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446.25</v>
      </c>
      <c r="D196" s="36">
        <v>448.91666666666669</v>
      </c>
      <c r="E196" s="36">
        <v>442.33333333333337</v>
      </c>
      <c r="F196" s="36">
        <v>438.41666666666669</v>
      </c>
      <c r="G196" s="36">
        <v>431.83333333333337</v>
      </c>
      <c r="H196" s="36">
        <v>452.83333333333337</v>
      </c>
      <c r="I196" s="36">
        <v>459.41666666666674</v>
      </c>
      <c r="J196" s="36">
        <v>463.33333333333337</v>
      </c>
      <c r="K196" s="31">
        <v>455.5</v>
      </c>
      <c r="L196" s="31">
        <v>445</v>
      </c>
      <c r="M196" s="31">
        <v>16.753579999999999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607.25</v>
      </c>
      <c r="D197" s="36">
        <v>609.35</v>
      </c>
      <c r="E197" s="36">
        <v>600.15000000000009</v>
      </c>
      <c r="F197" s="36">
        <v>593.05000000000007</v>
      </c>
      <c r="G197" s="36">
        <v>583.85000000000014</v>
      </c>
      <c r="H197" s="36">
        <v>616.45000000000005</v>
      </c>
      <c r="I197" s="36">
        <v>625.65000000000009</v>
      </c>
      <c r="J197" s="36">
        <v>632.75</v>
      </c>
      <c r="K197" s="31">
        <v>618.54999999999995</v>
      </c>
      <c r="L197" s="31">
        <v>602.25</v>
      </c>
      <c r="M197" s="31">
        <v>9.8972200000000008</v>
      </c>
      <c r="N197" s="1"/>
      <c r="O197" s="1"/>
    </row>
    <row r="198" spans="1:15" ht="12.75" customHeight="1">
      <c r="A198" s="33">
        <v>188</v>
      </c>
      <c r="B198" s="53" t="s">
        <v>403</v>
      </c>
      <c r="C198" s="31">
        <v>126.35</v>
      </c>
      <c r="D198" s="36">
        <v>127.66666666666667</v>
      </c>
      <c r="E198" s="36">
        <v>123.93333333333334</v>
      </c>
      <c r="F198" s="36">
        <v>121.51666666666667</v>
      </c>
      <c r="G198" s="36">
        <v>117.78333333333333</v>
      </c>
      <c r="H198" s="36">
        <v>130.08333333333334</v>
      </c>
      <c r="I198" s="36">
        <v>133.81666666666666</v>
      </c>
      <c r="J198" s="36">
        <v>136.23333333333335</v>
      </c>
      <c r="K198" s="31">
        <v>131.4</v>
      </c>
      <c r="L198" s="31">
        <v>125.25</v>
      </c>
      <c r="M198" s="31">
        <v>11.917310000000001</v>
      </c>
      <c r="N198" s="1"/>
      <c r="O198" s="1"/>
    </row>
    <row r="199" spans="1:15" ht="12.75" customHeight="1">
      <c r="A199" s="33">
        <v>189</v>
      </c>
      <c r="B199" s="53" t="s">
        <v>404</v>
      </c>
      <c r="C199" s="31">
        <v>170.35</v>
      </c>
      <c r="D199" s="36">
        <v>170.43333333333331</v>
      </c>
      <c r="E199" s="36">
        <v>168.91666666666663</v>
      </c>
      <c r="F199" s="36">
        <v>167.48333333333332</v>
      </c>
      <c r="G199" s="36">
        <v>165.96666666666664</v>
      </c>
      <c r="H199" s="36">
        <v>171.86666666666662</v>
      </c>
      <c r="I199" s="36">
        <v>173.38333333333333</v>
      </c>
      <c r="J199" s="36">
        <v>174.81666666666661</v>
      </c>
      <c r="K199" s="31">
        <v>171.95</v>
      </c>
      <c r="L199" s="31">
        <v>169</v>
      </c>
      <c r="M199" s="31">
        <v>12.038959999999999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287.7</v>
      </c>
      <c r="D200" s="36">
        <v>285.29999999999995</v>
      </c>
      <c r="E200" s="36">
        <v>281.69999999999993</v>
      </c>
      <c r="F200" s="36">
        <v>275.7</v>
      </c>
      <c r="G200" s="36">
        <v>272.09999999999997</v>
      </c>
      <c r="H200" s="36">
        <v>291.2999999999999</v>
      </c>
      <c r="I200" s="36">
        <v>294.89999999999992</v>
      </c>
      <c r="J200" s="36">
        <v>300.89999999999986</v>
      </c>
      <c r="K200" s="31">
        <v>288.89999999999998</v>
      </c>
      <c r="L200" s="31">
        <v>279.3</v>
      </c>
      <c r="M200" s="31">
        <v>10.618449999999999</v>
      </c>
      <c r="N200" s="1"/>
      <c r="O200" s="1"/>
    </row>
    <row r="201" spans="1:15" ht="12.75" customHeight="1">
      <c r="A201" s="33">
        <v>191</v>
      </c>
      <c r="B201" s="53" t="s">
        <v>405</v>
      </c>
      <c r="C201" s="31">
        <v>1739.8</v>
      </c>
      <c r="D201" s="36">
        <v>1745.1833333333334</v>
      </c>
      <c r="E201" s="36">
        <v>1702.6666666666667</v>
      </c>
      <c r="F201" s="36">
        <v>1665.5333333333333</v>
      </c>
      <c r="G201" s="36">
        <v>1623.0166666666667</v>
      </c>
      <c r="H201" s="36">
        <v>1782.3166666666668</v>
      </c>
      <c r="I201" s="36">
        <v>1824.8333333333333</v>
      </c>
      <c r="J201" s="36">
        <v>1861.9666666666669</v>
      </c>
      <c r="K201" s="31">
        <v>1787.7</v>
      </c>
      <c r="L201" s="31">
        <v>1708.05</v>
      </c>
      <c r="M201" s="31">
        <v>2.8843200000000002</v>
      </c>
      <c r="N201" s="1"/>
      <c r="O201" s="1"/>
    </row>
    <row r="202" spans="1:15" ht="12.75" customHeight="1">
      <c r="A202" s="33">
        <v>192</v>
      </c>
      <c r="B202" s="53" t="s">
        <v>408</v>
      </c>
      <c r="C202" s="31">
        <v>924.1</v>
      </c>
      <c r="D202" s="36">
        <v>928.81666666666661</v>
      </c>
      <c r="E202" s="36">
        <v>917.63333333333321</v>
      </c>
      <c r="F202" s="36">
        <v>911.16666666666663</v>
      </c>
      <c r="G202" s="36">
        <v>899.98333333333323</v>
      </c>
      <c r="H202" s="36">
        <v>935.28333333333319</v>
      </c>
      <c r="I202" s="36">
        <v>946.46666666666658</v>
      </c>
      <c r="J202" s="36">
        <v>952.93333333333317</v>
      </c>
      <c r="K202" s="31">
        <v>940</v>
      </c>
      <c r="L202" s="31">
        <v>922.35</v>
      </c>
      <c r="M202" s="31">
        <v>2.71502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1413.2</v>
      </c>
      <c r="D203" s="36">
        <v>1414.8833333333332</v>
      </c>
      <c r="E203" s="36">
        <v>1402.0666666666664</v>
      </c>
      <c r="F203" s="36">
        <v>1390.9333333333332</v>
      </c>
      <c r="G203" s="36">
        <v>1378.1166666666663</v>
      </c>
      <c r="H203" s="36">
        <v>1426.0166666666664</v>
      </c>
      <c r="I203" s="36">
        <v>1438.833333333333</v>
      </c>
      <c r="J203" s="36">
        <v>1449.9666666666665</v>
      </c>
      <c r="K203" s="31">
        <v>1427.7</v>
      </c>
      <c r="L203" s="31">
        <v>1403.75</v>
      </c>
      <c r="M203" s="31">
        <v>5.2430000000000003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1293.4000000000001</v>
      </c>
      <c r="D204" s="36">
        <v>1292.9666666666667</v>
      </c>
      <c r="E204" s="36">
        <v>1281.9333333333334</v>
      </c>
      <c r="F204" s="36">
        <v>1270.4666666666667</v>
      </c>
      <c r="G204" s="36">
        <v>1259.4333333333334</v>
      </c>
      <c r="H204" s="36">
        <v>1304.4333333333334</v>
      </c>
      <c r="I204" s="36">
        <v>1315.4666666666667</v>
      </c>
      <c r="J204" s="36">
        <v>1326.9333333333334</v>
      </c>
      <c r="K204" s="31">
        <v>1304</v>
      </c>
      <c r="L204" s="31">
        <v>1281.5</v>
      </c>
      <c r="M204" s="31">
        <v>22.207560000000001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2684.05</v>
      </c>
      <c r="D205" s="36">
        <v>2675.7166666666667</v>
      </c>
      <c r="E205" s="36">
        <v>2629.4333333333334</v>
      </c>
      <c r="F205" s="36">
        <v>2574.8166666666666</v>
      </c>
      <c r="G205" s="36">
        <v>2528.5333333333333</v>
      </c>
      <c r="H205" s="36">
        <v>2730.3333333333335</v>
      </c>
      <c r="I205" s="36">
        <v>2776.6166666666672</v>
      </c>
      <c r="J205" s="36">
        <v>2831.2333333333336</v>
      </c>
      <c r="K205" s="31">
        <v>2722</v>
      </c>
      <c r="L205" s="31">
        <v>2621.1</v>
      </c>
      <c r="M205" s="31">
        <v>6.9657999999999998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1563.7</v>
      </c>
      <c r="D206" s="36">
        <v>1574.3666666666668</v>
      </c>
      <c r="E206" s="36">
        <v>1549.7333333333336</v>
      </c>
      <c r="F206" s="36">
        <v>1535.7666666666669</v>
      </c>
      <c r="G206" s="36">
        <v>1511.1333333333337</v>
      </c>
      <c r="H206" s="36">
        <v>1588.3333333333335</v>
      </c>
      <c r="I206" s="36">
        <v>1612.9666666666667</v>
      </c>
      <c r="J206" s="36">
        <v>1626.9333333333334</v>
      </c>
      <c r="K206" s="31">
        <v>1599</v>
      </c>
      <c r="L206" s="31">
        <v>1560.4</v>
      </c>
      <c r="M206" s="31">
        <v>577.37324000000001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648.20000000000005</v>
      </c>
      <c r="D207" s="36">
        <v>651.1</v>
      </c>
      <c r="E207" s="36">
        <v>642.85</v>
      </c>
      <c r="F207" s="36">
        <v>637.5</v>
      </c>
      <c r="G207" s="36">
        <v>629.25</v>
      </c>
      <c r="H207" s="36">
        <v>656.45</v>
      </c>
      <c r="I207" s="36">
        <v>664.7</v>
      </c>
      <c r="J207" s="36">
        <v>670.05000000000007</v>
      </c>
      <c r="K207" s="31">
        <v>659.35</v>
      </c>
      <c r="L207" s="31">
        <v>645.75</v>
      </c>
      <c r="M207" s="31">
        <v>15.968669999999999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3061.85</v>
      </c>
      <c r="D208" s="36">
        <v>3080.9833333333336</v>
      </c>
      <c r="E208" s="36">
        <v>3029.1166666666672</v>
      </c>
      <c r="F208" s="36">
        <v>2996.3833333333337</v>
      </c>
      <c r="G208" s="36">
        <v>2944.5166666666673</v>
      </c>
      <c r="H208" s="36">
        <v>3113.7166666666672</v>
      </c>
      <c r="I208" s="36">
        <v>3165.5833333333339</v>
      </c>
      <c r="J208" s="36">
        <v>3198.3166666666671</v>
      </c>
      <c r="K208" s="31">
        <v>3132.85</v>
      </c>
      <c r="L208" s="31">
        <v>3048.25</v>
      </c>
      <c r="M208" s="31">
        <v>5.7590599999999998</v>
      </c>
      <c r="N208" s="1"/>
      <c r="O208" s="1"/>
    </row>
    <row r="209" spans="1:15" ht="12.75" customHeight="1">
      <c r="A209" s="33">
        <v>199</v>
      </c>
      <c r="B209" s="53" t="s">
        <v>406</v>
      </c>
      <c r="C209" s="31">
        <v>73.900000000000006</v>
      </c>
      <c r="D209" s="36">
        <v>74.216666666666669</v>
      </c>
      <c r="E209" s="36">
        <v>72.933333333333337</v>
      </c>
      <c r="F209" s="36">
        <v>71.966666666666669</v>
      </c>
      <c r="G209" s="36">
        <v>70.683333333333337</v>
      </c>
      <c r="H209" s="36">
        <v>75.183333333333337</v>
      </c>
      <c r="I209" s="36">
        <v>76.466666666666669</v>
      </c>
      <c r="J209" s="36">
        <v>77.433333333333337</v>
      </c>
      <c r="K209" s="31">
        <v>75.5</v>
      </c>
      <c r="L209" s="31">
        <v>73.25</v>
      </c>
      <c r="M209" s="31">
        <v>77.814499999999995</v>
      </c>
      <c r="N209" s="1"/>
      <c r="O209" s="1"/>
    </row>
    <row r="210" spans="1:15" ht="12.75" customHeight="1">
      <c r="A210" s="33">
        <v>200</v>
      </c>
      <c r="B210" s="53" t="s">
        <v>410</v>
      </c>
      <c r="C210" s="31">
        <v>307.25</v>
      </c>
      <c r="D210" s="36">
        <v>308.28333333333336</v>
      </c>
      <c r="E210" s="36">
        <v>304.06666666666672</v>
      </c>
      <c r="F210" s="36">
        <v>300.88333333333338</v>
      </c>
      <c r="G210" s="36">
        <v>296.66666666666674</v>
      </c>
      <c r="H210" s="36">
        <v>311.4666666666667</v>
      </c>
      <c r="I210" s="36">
        <v>315.68333333333328</v>
      </c>
      <c r="J210" s="36">
        <v>318.86666666666667</v>
      </c>
      <c r="K210" s="31">
        <v>312.5</v>
      </c>
      <c r="L210" s="31">
        <v>305.10000000000002</v>
      </c>
      <c r="M210" s="31">
        <v>2.8694000000000002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478.3</v>
      </c>
      <c r="D211" s="36">
        <v>479.98333333333335</v>
      </c>
      <c r="E211" s="36">
        <v>473.56666666666672</v>
      </c>
      <c r="F211" s="36">
        <v>468.83333333333337</v>
      </c>
      <c r="G211" s="36">
        <v>462.41666666666674</v>
      </c>
      <c r="H211" s="36">
        <v>484.7166666666667</v>
      </c>
      <c r="I211" s="36">
        <v>491.13333333333333</v>
      </c>
      <c r="J211" s="36">
        <v>495.86666666666667</v>
      </c>
      <c r="K211" s="31">
        <v>486.4</v>
      </c>
      <c r="L211" s="31">
        <v>475.25</v>
      </c>
      <c r="M211" s="31">
        <v>58.619050000000001</v>
      </c>
      <c r="N211" s="1"/>
      <c r="O211" s="1"/>
    </row>
    <row r="212" spans="1:15" ht="12.75" customHeight="1">
      <c r="A212" s="33">
        <v>202</v>
      </c>
      <c r="B212" s="53" t="s">
        <v>411</v>
      </c>
      <c r="C212" s="31">
        <v>1009.1</v>
      </c>
      <c r="D212" s="36">
        <v>1011.2833333333333</v>
      </c>
      <c r="E212" s="36">
        <v>1002.5666666666666</v>
      </c>
      <c r="F212" s="36">
        <v>996.0333333333333</v>
      </c>
      <c r="G212" s="36">
        <v>987.31666666666661</v>
      </c>
      <c r="H212" s="36">
        <v>1017.8166666666666</v>
      </c>
      <c r="I212" s="36">
        <v>1026.5333333333333</v>
      </c>
      <c r="J212" s="36">
        <v>1033.0666666666666</v>
      </c>
      <c r="K212" s="31">
        <v>1020</v>
      </c>
      <c r="L212" s="31">
        <v>1004.75</v>
      </c>
      <c r="M212" s="31">
        <v>0.24235000000000001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3992.6</v>
      </c>
      <c r="D213" s="36">
        <v>4005.0333333333333</v>
      </c>
      <c r="E213" s="36">
        <v>3952.5666666666666</v>
      </c>
      <c r="F213" s="36">
        <v>3912.5333333333333</v>
      </c>
      <c r="G213" s="36">
        <v>3860.0666666666666</v>
      </c>
      <c r="H213" s="36">
        <v>4045.0666666666666</v>
      </c>
      <c r="I213" s="36">
        <v>4097.5333333333328</v>
      </c>
      <c r="J213" s="36">
        <v>4137.5666666666666</v>
      </c>
      <c r="K213" s="31">
        <v>4057.5</v>
      </c>
      <c r="L213" s="31">
        <v>3965</v>
      </c>
      <c r="M213" s="31">
        <v>12.19857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159.1</v>
      </c>
      <c r="D214" s="36">
        <v>159.36666666666665</v>
      </c>
      <c r="E214" s="36">
        <v>155.0333333333333</v>
      </c>
      <c r="F214" s="36">
        <v>150.96666666666667</v>
      </c>
      <c r="G214" s="36">
        <v>146.63333333333333</v>
      </c>
      <c r="H214" s="36">
        <v>163.43333333333328</v>
      </c>
      <c r="I214" s="36">
        <v>167.76666666666659</v>
      </c>
      <c r="J214" s="36">
        <v>171.83333333333326</v>
      </c>
      <c r="K214" s="31">
        <v>163.69999999999999</v>
      </c>
      <c r="L214" s="31">
        <v>155.30000000000001</v>
      </c>
      <c r="M214" s="31">
        <v>132.81824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257.8</v>
      </c>
      <c r="D215" s="36">
        <v>256.48333333333335</v>
      </c>
      <c r="E215" s="36">
        <v>253.66666666666669</v>
      </c>
      <c r="F215" s="36">
        <v>249.53333333333333</v>
      </c>
      <c r="G215" s="36">
        <v>246.71666666666667</v>
      </c>
      <c r="H215" s="36">
        <v>260.61666666666667</v>
      </c>
      <c r="I215" s="36">
        <v>263.43333333333328</v>
      </c>
      <c r="J215" s="36">
        <v>267.56666666666672</v>
      </c>
      <c r="K215" s="31">
        <v>259.3</v>
      </c>
      <c r="L215" s="31">
        <v>252.35</v>
      </c>
      <c r="M215" s="31">
        <v>48.868560000000002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2466.85</v>
      </c>
      <c r="D216" s="36">
        <v>2463.9500000000003</v>
      </c>
      <c r="E216" s="36">
        <v>2447.9000000000005</v>
      </c>
      <c r="F216" s="36">
        <v>2428.9500000000003</v>
      </c>
      <c r="G216" s="36">
        <v>2412.9000000000005</v>
      </c>
      <c r="H216" s="36">
        <v>2482.9000000000005</v>
      </c>
      <c r="I216" s="36">
        <v>2498.9500000000007</v>
      </c>
      <c r="J216" s="36">
        <v>2517.9000000000005</v>
      </c>
      <c r="K216" s="31">
        <v>2480</v>
      </c>
      <c r="L216" s="31">
        <v>2445</v>
      </c>
      <c r="M216" s="31">
        <v>17.951589999999999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315.60000000000002</v>
      </c>
      <c r="D217" s="36">
        <v>316.43333333333334</v>
      </c>
      <c r="E217" s="36">
        <v>313.9666666666667</v>
      </c>
      <c r="F217" s="36">
        <v>312.33333333333337</v>
      </c>
      <c r="G217" s="36">
        <v>309.86666666666673</v>
      </c>
      <c r="H217" s="36">
        <v>318.06666666666666</v>
      </c>
      <c r="I217" s="36">
        <v>320.53333333333325</v>
      </c>
      <c r="J217" s="36">
        <v>322.16666666666663</v>
      </c>
      <c r="K217" s="31">
        <v>318.89999999999998</v>
      </c>
      <c r="L217" s="31">
        <v>314.8</v>
      </c>
      <c r="M217" s="31">
        <v>2.3936999999999999</v>
      </c>
      <c r="N217" s="1"/>
      <c r="O217" s="1"/>
    </row>
    <row r="218" spans="1:15" ht="12.75" customHeight="1">
      <c r="A218" s="33">
        <v>208</v>
      </c>
      <c r="B218" s="53" t="s">
        <v>412</v>
      </c>
      <c r="C218" s="31">
        <v>4163.1000000000004</v>
      </c>
      <c r="D218" s="36">
        <v>4188.0666666666666</v>
      </c>
      <c r="E218" s="36">
        <v>4126.083333333333</v>
      </c>
      <c r="F218" s="36">
        <v>4089.0666666666666</v>
      </c>
      <c r="G218" s="36">
        <v>4027.083333333333</v>
      </c>
      <c r="H218" s="36">
        <v>4225.083333333333</v>
      </c>
      <c r="I218" s="36">
        <v>4287.0666666666666</v>
      </c>
      <c r="J218" s="36">
        <v>4324.083333333333</v>
      </c>
      <c r="K218" s="31">
        <v>4250.05</v>
      </c>
      <c r="L218" s="31">
        <v>4151.05</v>
      </c>
      <c r="M218" s="31">
        <v>0.24382000000000001</v>
      </c>
      <c r="N218" s="1"/>
      <c r="O218" s="1"/>
    </row>
    <row r="219" spans="1:15" ht="12.75" customHeight="1">
      <c r="A219" s="33">
        <v>209</v>
      </c>
      <c r="B219" s="53" t="s">
        <v>407</v>
      </c>
      <c r="C219" s="31">
        <v>579.6</v>
      </c>
      <c r="D219" s="36">
        <v>582.65</v>
      </c>
      <c r="E219" s="36">
        <v>574.94999999999993</v>
      </c>
      <c r="F219" s="36">
        <v>570.29999999999995</v>
      </c>
      <c r="G219" s="36">
        <v>562.59999999999991</v>
      </c>
      <c r="H219" s="36">
        <v>587.29999999999995</v>
      </c>
      <c r="I219" s="36">
        <v>595</v>
      </c>
      <c r="J219" s="36">
        <v>599.65</v>
      </c>
      <c r="K219" s="31">
        <v>590.35</v>
      </c>
      <c r="L219" s="31">
        <v>578</v>
      </c>
      <c r="M219" s="31">
        <v>0.36709999999999998</v>
      </c>
      <c r="N219" s="1"/>
      <c r="O219" s="1"/>
    </row>
    <row r="220" spans="1:15" ht="12.75" customHeight="1">
      <c r="A220" s="33">
        <v>210</v>
      </c>
      <c r="B220" s="53" t="s">
        <v>413</v>
      </c>
      <c r="C220" s="31">
        <v>848.35</v>
      </c>
      <c r="D220" s="36">
        <v>849.26666666666677</v>
      </c>
      <c r="E220" s="36">
        <v>839.23333333333358</v>
      </c>
      <c r="F220" s="36">
        <v>830.11666666666679</v>
      </c>
      <c r="G220" s="36">
        <v>820.0833333333336</v>
      </c>
      <c r="H220" s="36">
        <v>858.38333333333355</v>
      </c>
      <c r="I220" s="36">
        <v>868.41666666666663</v>
      </c>
      <c r="J220" s="36">
        <v>877.53333333333353</v>
      </c>
      <c r="K220" s="31">
        <v>859.3</v>
      </c>
      <c r="L220" s="31">
        <v>840.15</v>
      </c>
      <c r="M220" s="31">
        <v>0.91440999999999995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40630.949999999997</v>
      </c>
      <c r="D221" s="36">
        <v>40342.35</v>
      </c>
      <c r="E221" s="36">
        <v>39894.699999999997</v>
      </c>
      <c r="F221" s="36">
        <v>39158.449999999997</v>
      </c>
      <c r="G221" s="36">
        <v>38710.799999999996</v>
      </c>
      <c r="H221" s="36">
        <v>41078.6</v>
      </c>
      <c r="I221" s="36">
        <v>41526.250000000007</v>
      </c>
      <c r="J221" s="36">
        <v>42262.5</v>
      </c>
      <c r="K221" s="31">
        <v>40790</v>
      </c>
      <c r="L221" s="31">
        <v>39606.1</v>
      </c>
      <c r="M221" s="31">
        <v>3.5630000000000002E-2</v>
      </c>
      <c r="N221" s="1"/>
      <c r="O221" s="1"/>
    </row>
    <row r="222" spans="1:15" ht="12.75" customHeight="1">
      <c r="A222" s="33">
        <v>212</v>
      </c>
      <c r="B222" s="53" t="s">
        <v>414</v>
      </c>
      <c r="C222" s="31">
        <v>73.7</v>
      </c>
      <c r="D222" s="36">
        <v>73.266666666666666</v>
      </c>
      <c r="E222" s="36">
        <v>72.283333333333331</v>
      </c>
      <c r="F222" s="36">
        <v>70.86666666666666</v>
      </c>
      <c r="G222" s="36">
        <v>69.883333333333326</v>
      </c>
      <c r="H222" s="36">
        <v>74.683333333333337</v>
      </c>
      <c r="I222" s="36">
        <v>75.666666666666657</v>
      </c>
      <c r="J222" s="36">
        <v>77.083333333333343</v>
      </c>
      <c r="K222" s="31">
        <v>74.25</v>
      </c>
      <c r="L222" s="31">
        <v>71.849999999999994</v>
      </c>
      <c r="M222" s="31">
        <v>52.756239999999998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987.15</v>
      </c>
      <c r="D223" s="36">
        <v>987.93333333333339</v>
      </c>
      <c r="E223" s="36">
        <v>979.86666666666679</v>
      </c>
      <c r="F223" s="36">
        <v>972.58333333333337</v>
      </c>
      <c r="G223" s="36">
        <v>964.51666666666677</v>
      </c>
      <c r="H223" s="36">
        <v>995.21666666666681</v>
      </c>
      <c r="I223" s="36">
        <v>1003.2833333333334</v>
      </c>
      <c r="J223" s="36">
        <v>1010.5666666666668</v>
      </c>
      <c r="K223" s="31">
        <v>996</v>
      </c>
      <c r="L223" s="31">
        <v>980.65</v>
      </c>
      <c r="M223" s="31">
        <v>257.41856000000001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1375.4</v>
      </c>
      <c r="D224" s="36">
        <v>1375.4833333333336</v>
      </c>
      <c r="E224" s="36">
        <v>1364.3166666666671</v>
      </c>
      <c r="F224" s="36">
        <v>1353.2333333333336</v>
      </c>
      <c r="G224" s="36">
        <v>1342.0666666666671</v>
      </c>
      <c r="H224" s="36">
        <v>1386.5666666666671</v>
      </c>
      <c r="I224" s="36">
        <v>1397.7333333333336</v>
      </c>
      <c r="J224" s="36">
        <v>1408.8166666666671</v>
      </c>
      <c r="K224" s="31">
        <v>1386.65</v>
      </c>
      <c r="L224" s="31">
        <v>1364.4</v>
      </c>
      <c r="M224" s="31">
        <v>4.0425000000000004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588.20000000000005</v>
      </c>
      <c r="D225" s="36">
        <v>591.76666666666677</v>
      </c>
      <c r="E225" s="36">
        <v>582.58333333333348</v>
      </c>
      <c r="F225" s="36">
        <v>576.9666666666667</v>
      </c>
      <c r="G225" s="36">
        <v>567.78333333333342</v>
      </c>
      <c r="H225" s="36">
        <v>597.38333333333355</v>
      </c>
      <c r="I225" s="36">
        <v>606.56666666666672</v>
      </c>
      <c r="J225" s="36">
        <v>612.18333333333362</v>
      </c>
      <c r="K225" s="31">
        <v>600.95000000000005</v>
      </c>
      <c r="L225" s="31">
        <v>586.15</v>
      </c>
      <c r="M225" s="31">
        <v>9.6269799999999996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633.6</v>
      </c>
      <c r="D226" s="36">
        <v>635.66666666666663</v>
      </c>
      <c r="E226" s="36">
        <v>627.93333333333328</v>
      </c>
      <c r="F226" s="36">
        <v>622.26666666666665</v>
      </c>
      <c r="G226" s="36">
        <v>614.5333333333333</v>
      </c>
      <c r="H226" s="36">
        <v>641.33333333333326</v>
      </c>
      <c r="I226" s="36">
        <v>649.06666666666661</v>
      </c>
      <c r="J226" s="36">
        <v>654.73333333333323</v>
      </c>
      <c r="K226" s="31">
        <v>643.4</v>
      </c>
      <c r="L226" s="31">
        <v>630</v>
      </c>
      <c r="M226" s="31">
        <v>4.5628299999999999</v>
      </c>
      <c r="N226" s="1"/>
      <c r="O226" s="1"/>
    </row>
    <row r="227" spans="1:15" ht="12.75" customHeight="1">
      <c r="A227" s="33">
        <v>217</v>
      </c>
      <c r="B227" s="53" t="s">
        <v>415</v>
      </c>
      <c r="C227" s="31">
        <v>70.7</v>
      </c>
      <c r="D227" s="36">
        <v>71.350000000000009</v>
      </c>
      <c r="E227" s="36">
        <v>69.300000000000011</v>
      </c>
      <c r="F227" s="36">
        <v>67.900000000000006</v>
      </c>
      <c r="G227" s="36">
        <v>65.850000000000009</v>
      </c>
      <c r="H227" s="36">
        <v>72.750000000000014</v>
      </c>
      <c r="I227" s="36">
        <v>74.8</v>
      </c>
      <c r="J227" s="36">
        <v>76.200000000000017</v>
      </c>
      <c r="K227" s="31">
        <v>73.400000000000006</v>
      </c>
      <c r="L227" s="31">
        <v>69.95</v>
      </c>
      <c r="M227" s="31">
        <v>156.83559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93.6</v>
      </c>
      <c r="D228" s="36">
        <v>93.783333333333346</v>
      </c>
      <c r="E228" s="36">
        <v>92.216666666666697</v>
      </c>
      <c r="F228" s="36">
        <v>90.833333333333357</v>
      </c>
      <c r="G228" s="36">
        <v>89.266666666666708</v>
      </c>
      <c r="H228" s="36">
        <v>95.166666666666686</v>
      </c>
      <c r="I228" s="36">
        <v>96.73333333333332</v>
      </c>
      <c r="J228" s="36">
        <v>98.116666666666674</v>
      </c>
      <c r="K228" s="31">
        <v>95.35</v>
      </c>
      <c r="L228" s="31">
        <v>92.4</v>
      </c>
      <c r="M228" s="31">
        <v>493.53167000000002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127.35</v>
      </c>
      <c r="D229" s="36">
        <v>127.13333333333333</v>
      </c>
      <c r="E229" s="36">
        <v>124.66666666666666</v>
      </c>
      <c r="F229" s="36">
        <v>121.98333333333333</v>
      </c>
      <c r="G229" s="36">
        <v>119.51666666666667</v>
      </c>
      <c r="H229" s="36">
        <v>129.81666666666666</v>
      </c>
      <c r="I229" s="36">
        <v>132.28333333333336</v>
      </c>
      <c r="J229" s="36">
        <v>134.96666666666664</v>
      </c>
      <c r="K229" s="31">
        <v>129.6</v>
      </c>
      <c r="L229" s="31">
        <v>124.45</v>
      </c>
      <c r="M229" s="31">
        <v>103.2152</v>
      </c>
      <c r="N229" s="1"/>
      <c r="O229" s="1"/>
    </row>
    <row r="230" spans="1:15" ht="12.75" customHeight="1">
      <c r="A230" s="33">
        <v>220</v>
      </c>
      <c r="B230" s="53" t="s">
        <v>416</v>
      </c>
      <c r="C230" s="31">
        <v>935.85</v>
      </c>
      <c r="D230" s="36">
        <v>934.79999999999984</v>
      </c>
      <c r="E230" s="36">
        <v>921.59999999999968</v>
      </c>
      <c r="F230" s="36">
        <v>907.3499999999998</v>
      </c>
      <c r="G230" s="36">
        <v>894.14999999999964</v>
      </c>
      <c r="H230" s="36">
        <v>949.04999999999973</v>
      </c>
      <c r="I230" s="36">
        <v>962.24999999999977</v>
      </c>
      <c r="J230" s="36">
        <v>976.49999999999977</v>
      </c>
      <c r="K230" s="31">
        <v>948</v>
      </c>
      <c r="L230" s="31">
        <v>920.55</v>
      </c>
      <c r="M230" s="31">
        <v>0.23691000000000001</v>
      </c>
      <c r="N230" s="1"/>
      <c r="O230" s="1"/>
    </row>
    <row r="231" spans="1:15" ht="12.75" customHeight="1">
      <c r="A231" s="33">
        <v>221</v>
      </c>
      <c r="B231" s="53" t="s">
        <v>417</v>
      </c>
      <c r="C231" s="31">
        <v>590.04999999999995</v>
      </c>
      <c r="D231" s="36">
        <v>589.16666666666663</v>
      </c>
      <c r="E231" s="36">
        <v>584.23333333333323</v>
      </c>
      <c r="F231" s="36">
        <v>578.41666666666663</v>
      </c>
      <c r="G231" s="36">
        <v>573.48333333333323</v>
      </c>
      <c r="H231" s="36">
        <v>594.98333333333323</v>
      </c>
      <c r="I231" s="36">
        <v>599.91666666666663</v>
      </c>
      <c r="J231" s="36">
        <v>605.73333333333323</v>
      </c>
      <c r="K231" s="31">
        <v>594.1</v>
      </c>
      <c r="L231" s="31">
        <v>583.35</v>
      </c>
      <c r="M231" s="31">
        <v>3.3397700000000001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238.9</v>
      </c>
      <c r="D232" s="36">
        <v>240.19999999999996</v>
      </c>
      <c r="E232" s="36">
        <v>234.39999999999992</v>
      </c>
      <c r="F232" s="36">
        <v>229.89999999999995</v>
      </c>
      <c r="G232" s="36">
        <v>224.09999999999991</v>
      </c>
      <c r="H232" s="36">
        <v>244.69999999999993</v>
      </c>
      <c r="I232" s="36">
        <v>250.49999999999994</v>
      </c>
      <c r="J232" s="36">
        <v>254.99999999999994</v>
      </c>
      <c r="K232" s="31">
        <v>246</v>
      </c>
      <c r="L232" s="31">
        <v>235.7</v>
      </c>
      <c r="M232" s="31">
        <v>45.529229999999998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199.1</v>
      </c>
      <c r="D233" s="36">
        <v>199.08333333333334</v>
      </c>
      <c r="E233" s="36">
        <v>195.86666666666667</v>
      </c>
      <c r="F233" s="36">
        <v>192.63333333333333</v>
      </c>
      <c r="G233" s="36">
        <v>189.41666666666666</v>
      </c>
      <c r="H233" s="36">
        <v>202.31666666666669</v>
      </c>
      <c r="I233" s="36">
        <v>205.53333333333333</v>
      </c>
      <c r="J233" s="36">
        <v>208.76666666666671</v>
      </c>
      <c r="K233" s="31">
        <v>202.3</v>
      </c>
      <c r="L233" s="31">
        <v>195.85</v>
      </c>
      <c r="M233" s="31">
        <v>169.71493000000001</v>
      </c>
      <c r="N233" s="1"/>
      <c r="O233" s="1"/>
    </row>
    <row r="234" spans="1:15" ht="12.75" customHeight="1">
      <c r="A234" s="33">
        <v>224</v>
      </c>
      <c r="B234" s="53" t="s">
        <v>420</v>
      </c>
      <c r="C234" s="31">
        <v>79.900000000000006</v>
      </c>
      <c r="D234" s="36">
        <v>78.61666666666666</v>
      </c>
      <c r="E234" s="36">
        <v>76.433333333333323</v>
      </c>
      <c r="F234" s="36">
        <v>72.966666666666669</v>
      </c>
      <c r="G234" s="36">
        <v>70.783333333333331</v>
      </c>
      <c r="H234" s="36">
        <v>82.083333333333314</v>
      </c>
      <c r="I234" s="36">
        <v>84.266666666666652</v>
      </c>
      <c r="J234" s="36">
        <v>87.733333333333306</v>
      </c>
      <c r="K234" s="31">
        <v>80.8</v>
      </c>
      <c r="L234" s="31">
        <v>75.150000000000006</v>
      </c>
      <c r="M234" s="31">
        <v>160.29343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3019.9</v>
      </c>
      <c r="D235" s="36">
        <v>3021.7666666666664</v>
      </c>
      <c r="E235" s="36">
        <v>2990.583333333333</v>
      </c>
      <c r="F235" s="36">
        <v>2961.2666666666664</v>
      </c>
      <c r="G235" s="36">
        <v>2930.083333333333</v>
      </c>
      <c r="H235" s="36">
        <v>3051.083333333333</v>
      </c>
      <c r="I235" s="36">
        <v>3082.2666666666664</v>
      </c>
      <c r="J235" s="36">
        <v>3111.583333333333</v>
      </c>
      <c r="K235" s="31">
        <v>3052.95</v>
      </c>
      <c r="L235" s="31">
        <v>2992.45</v>
      </c>
      <c r="M235" s="31">
        <v>1.7818499999999999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415.15</v>
      </c>
      <c r="D236" s="36">
        <v>411.88333333333338</v>
      </c>
      <c r="E236" s="36">
        <v>405.76666666666677</v>
      </c>
      <c r="F236" s="36">
        <v>396.38333333333338</v>
      </c>
      <c r="G236" s="36">
        <v>390.26666666666677</v>
      </c>
      <c r="H236" s="36">
        <v>421.26666666666677</v>
      </c>
      <c r="I236" s="36">
        <v>427.38333333333344</v>
      </c>
      <c r="J236" s="36">
        <v>436.76666666666677</v>
      </c>
      <c r="K236" s="31">
        <v>418</v>
      </c>
      <c r="L236" s="31">
        <v>402.5</v>
      </c>
      <c r="M236" s="31">
        <v>20.90184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133</v>
      </c>
      <c r="D237" s="36">
        <v>132.51666666666668</v>
      </c>
      <c r="E237" s="36">
        <v>131.18333333333337</v>
      </c>
      <c r="F237" s="36">
        <v>129.36666666666667</v>
      </c>
      <c r="G237" s="36">
        <v>128.03333333333336</v>
      </c>
      <c r="H237" s="36">
        <v>134.33333333333337</v>
      </c>
      <c r="I237" s="36">
        <v>135.66666666666669</v>
      </c>
      <c r="J237" s="36">
        <v>137.48333333333338</v>
      </c>
      <c r="K237" s="31">
        <v>133.85</v>
      </c>
      <c r="L237" s="31">
        <v>130.69999999999999</v>
      </c>
      <c r="M237" s="31">
        <v>51.441200000000002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418</v>
      </c>
      <c r="D238" s="36">
        <v>417.51666666666665</v>
      </c>
      <c r="E238" s="36">
        <v>413.48333333333329</v>
      </c>
      <c r="F238" s="36">
        <v>408.96666666666664</v>
      </c>
      <c r="G238" s="36">
        <v>404.93333333333328</v>
      </c>
      <c r="H238" s="36">
        <v>422.0333333333333</v>
      </c>
      <c r="I238" s="36">
        <v>426.06666666666661</v>
      </c>
      <c r="J238" s="36">
        <v>430.58333333333331</v>
      </c>
      <c r="K238" s="31">
        <v>421.55</v>
      </c>
      <c r="L238" s="31">
        <v>413</v>
      </c>
      <c r="M238" s="31">
        <v>23.295860000000001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91.85</v>
      </c>
      <c r="D239" s="36">
        <v>92.066666666666677</v>
      </c>
      <c r="E239" s="36">
        <v>91.183333333333351</v>
      </c>
      <c r="F239" s="36">
        <v>90.51666666666668</v>
      </c>
      <c r="G239" s="36">
        <v>89.633333333333354</v>
      </c>
      <c r="H239" s="36">
        <v>92.733333333333348</v>
      </c>
      <c r="I239" s="36">
        <v>93.616666666666674</v>
      </c>
      <c r="J239" s="36">
        <v>94.283333333333346</v>
      </c>
      <c r="K239" s="31">
        <v>92.95</v>
      </c>
      <c r="L239" s="31">
        <v>91.4</v>
      </c>
      <c r="M239" s="31">
        <v>182.28395</v>
      </c>
      <c r="N239" s="1"/>
      <c r="O239" s="1"/>
    </row>
    <row r="240" spans="1:15" ht="12.75" customHeight="1">
      <c r="A240" s="33">
        <v>230</v>
      </c>
      <c r="B240" s="53" t="s">
        <v>421</v>
      </c>
      <c r="C240" s="31">
        <v>43.85</v>
      </c>
      <c r="D240" s="36">
        <v>45.066666666666663</v>
      </c>
      <c r="E240" s="36">
        <v>41.533333333333324</v>
      </c>
      <c r="F240" s="36">
        <v>39.216666666666661</v>
      </c>
      <c r="G240" s="36">
        <v>35.683333333333323</v>
      </c>
      <c r="H240" s="36">
        <v>47.383333333333326</v>
      </c>
      <c r="I240" s="36">
        <v>50.916666666666657</v>
      </c>
      <c r="J240" s="36">
        <v>53.233333333333327</v>
      </c>
      <c r="K240" s="31">
        <v>48.6</v>
      </c>
      <c r="L240" s="31">
        <v>42.75</v>
      </c>
      <c r="M240" s="31">
        <v>1926.0050200000001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678.55</v>
      </c>
      <c r="D241" s="36">
        <v>680.91666666666663</v>
      </c>
      <c r="E241" s="36">
        <v>673.18333333333328</v>
      </c>
      <c r="F241" s="36">
        <v>667.81666666666661</v>
      </c>
      <c r="G241" s="36">
        <v>660.08333333333326</v>
      </c>
      <c r="H241" s="36">
        <v>686.2833333333333</v>
      </c>
      <c r="I241" s="36">
        <v>694.01666666666665</v>
      </c>
      <c r="J241" s="36">
        <v>699.38333333333333</v>
      </c>
      <c r="K241" s="31">
        <v>688.65</v>
      </c>
      <c r="L241" s="31">
        <v>675.55</v>
      </c>
      <c r="M241" s="31">
        <v>13.534929999999999</v>
      </c>
      <c r="N241" s="1"/>
      <c r="O241" s="1"/>
    </row>
    <row r="242" spans="1:15" ht="12.75" customHeight="1">
      <c r="A242" s="33">
        <v>232</v>
      </c>
      <c r="B242" s="53" t="s">
        <v>422</v>
      </c>
      <c r="C242" s="31">
        <v>77.2</v>
      </c>
      <c r="D242" s="36">
        <v>76.88333333333334</v>
      </c>
      <c r="E242" s="36">
        <v>74.316666666666677</v>
      </c>
      <c r="F242" s="36">
        <v>71.433333333333337</v>
      </c>
      <c r="G242" s="36">
        <v>68.866666666666674</v>
      </c>
      <c r="H242" s="36">
        <v>79.76666666666668</v>
      </c>
      <c r="I242" s="36">
        <v>82.333333333333343</v>
      </c>
      <c r="J242" s="36">
        <v>85.216666666666683</v>
      </c>
      <c r="K242" s="31">
        <v>79.45</v>
      </c>
      <c r="L242" s="31">
        <v>74</v>
      </c>
      <c r="M242" s="31">
        <v>764.14678000000004</v>
      </c>
      <c r="N242" s="1"/>
      <c r="O242" s="1"/>
    </row>
    <row r="243" spans="1:15" ht="12.75" customHeight="1">
      <c r="A243" s="33">
        <v>233</v>
      </c>
      <c r="B243" s="53" t="s">
        <v>423</v>
      </c>
      <c r="C243" s="31">
        <v>1535.35</v>
      </c>
      <c r="D243" s="36">
        <v>1539.6166666666668</v>
      </c>
      <c r="E243" s="36">
        <v>1512.8333333333335</v>
      </c>
      <c r="F243" s="36">
        <v>1490.3166666666666</v>
      </c>
      <c r="G243" s="36">
        <v>1463.5333333333333</v>
      </c>
      <c r="H243" s="36">
        <v>1562.1333333333337</v>
      </c>
      <c r="I243" s="36">
        <v>1588.916666666667</v>
      </c>
      <c r="J243" s="36">
        <v>1611.4333333333338</v>
      </c>
      <c r="K243" s="31">
        <v>1566.4</v>
      </c>
      <c r="L243" s="31">
        <v>1517.1</v>
      </c>
      <c r="M243" s="31">
        <v>0.82387999999999995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463.6</v>
      </c>
      <c r="D244" s="36">
        <v>464.06666666666666</v>
      </c>
      <c r="E244" s="36">
        <v>459.63333333333333</v>
      </c>
      <c r="F244" s="36">
        <v>455.66666666666669</v>
      </c>
      <c r="G244" s="36">
        <v>451.23333333333335</v>
      </c>
      <c r="H244" s="36">
        <v>468.0333333333333</v>
      </c>
      <c r="I244" s="36">
        <v>472.46666666666658</v>
      </c>
      <c r="J244" s="36">
        <v>476.43333333333328</v>
      </c>
      <c r="K244" s="31">
        <v>468.5</v>
      </c>
      <c r="L244" s="31">
        <v>460.1</v>
      </c>
      <c r="M244" s="31">
        <v>10.03641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181.7</v>
      </c>
      <c r="D245" s="36">
        <v>183.04999999999998</v>
      </c>
      <c r="E245" s="36">
        <v>178.59999999999997</v>
      </c>
      <c r="F245" s="36">
        <v>175.49999999999997</v>
      </c>
      <c r="G245" s="36">
        <v>171.04999999999995</v>
      </c>
      <c r="H245" s="36">
        <v>186.14999999999998</v>
      </c>
      <c r="I245" s="36">
        <v>190.59999999999997</v>
      </c>
      <c r="J245" s="36">
        <v>193.7</v>
      </c>
      <c r="K245" s="31">
        <v>187.5</v>
      </c>
      <c r="L245" s="31">
        <v>179.95</v>
      </c>
      <c r="M245" s="31">
        <v>75.859740000000002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1440.45</v>
      </c>
      <c r="D246" s="36">
        <v>1446.1333333333334</v>
      </c>
      <c r="E246" s="36">
        <v>1416.6166666666668</v>
      </c>
      <c r="F246" s="36">
        <v>1392.7833333333333</v>
      </c>
      <c r="G246" s="36">
        <v>1363.2666666666667</v>
      </c>
      <c r="H246" s="36">
        <v>1469.9666666666669</v>
      </c>
      <c r="I246" s="36">
        <v>1499.4833333333338</v>
      </c>
      <c r="J246" s="36">
        <v>1523.3166666666671</v>
      </c>
      <c r="K246" s="31">
        <v>1475.65</v>
      </c>
      <c r="L246" s="31">
        <v>1422.3</v>
      </c>
      <c r="M246" s="31">
        <v>56.832149999999999</v>
      </c>
      <c r="N246" s="1"/>
      <c r="O246" s="1"/>
    </row>
    <row r="247" spans="1:15" ht="12.75" customHeight="1">
      <c r="A247" s="33">
        <v>237</v>
      </c>
      <c r="B247" s="53" t="s">
        <v>424</v>
      </c>
      <c r="C247" s="31">
        <v>17.7</v>
      </c>
      <c r="D247" s="36">
        <v>17.933333333333334</v>
      </c>
      <c r="E247" s="36">
        <v>17.266666666666666</v>
      </c>
      <c r="F247" s="36">
        <v>16.833333333333332</v>
      </c>
      <c r="G247" s="36">
        <v>16.166666666666664</v>
      </c>
      <c r="H247" s="36">
        <v>18.366666666666667</v>
      </c>
      <c r="I247" s="36">
        <v>19.033333333333331</v>
      </c>
      <c r="J247" s="36">
        <v>19.466666666666669</v>
      </c>
      <c r="K247" s="31">
        <v>18.600000000000001</v>
      </c>
      <c r="L247" s="31">
        <v>17.5</v>
      </c>
      <c r="M247" s="31">
        <v>1172.1154300000001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4464.8999999999996</v>
      </c>
      <c r="D248" s="36">
        <v>4462.9833333333327</v>
      </c>
      <c r="E248" s="36">
        <v>4427.0166666666655</v>
      </c>
      <c r="F248" s="36">
        <v>4389.1333333333332</v>
      </c>
      <c r="G248" s="36">
        <v>4353.1666666666661</v>
      </c>
      <c r="H248" s="36">
        <v>4500.866666666665</v>
      </c>
      <c r="I248" s="36">
        <v>4536.8333333333321</v>
      </c>
      <c r="J248" s="36">
        <v>4574.7166666666644</v>
      </c>
      <c r="K248" s="31">
        <v>4498.95</v>
      </c>
      <c r="L248" s="31">
        <v>4425.1000000000004</v>
      </c>
      <c r="M248" s="31">
        <v>4.4763700000000002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1490.25</v>
      </c>
      <c r="D249" s="36">
        <v>1487.1833333333334</v>
      </c>
      <c r="E249" s="36">
        <v>1479.2666666666669</v>
      </c>
      <c r="F249" s="36">
        <v>1468.2833333333335</v>
      </c>
      <c r="G249" s="36">
        <v>1460.366666666667</v>
      </c>
      <c r="H249" s="36">
        <v>1498.1666666666667</v>
      </c>
      <c r="I249" s="36">
        <v>1506.0833333333333</v>
      </c>
      <c r="J249" s="36">
        <v>1517.0666666666666</v>
      </c>
      <c r="K249" s="31">
        <v>1495.1</v>
      </c>
      <c r="L249" s="31">
        <v>1476.2</v>
      </c>
      <c r="M249" s="31">
        <v>41.693370000000002</v>
      </c>
      <c r="N249" s="1"/>
      <c r="O249" s="1"/>
    </row>
    <row r="250" spans="1:15" ht="12.75" customHeight="1">
      <c r="A250" s="33">
        <v>240</v>
      </c>
      <c r="B250" s="53" t="s">
        <v>853</v>
      </c>
      <c r="C250" s="31">
        <v>3059.9</v>
      </c>
      <c r="D250" s="36">
        <v>3088.2999999999997</v>
      </c>
      <c r="E250" s="36">
        <v>3021.5999999999995</v>
      </c>
      <c r="F250" s="36">
        <v>2983.2999999999997</v>
      </c>
      <c r="G250" s="36">
        <v>2916.5999999999995</v>
      </c>
      <c r="H250" s="36">
        <v>3126.5999999999995</v>
      </c>
      <c r="I250" s="36">
        <v>3193.2999999999993</v>
      </c>
      <c r="J250" s="36">
        <v>3231.5999999999995</v>
      </c>
      <c r="K250" s="31">
        <v>3155</v>
      </c>
      <c r="L250" s="31">
        <v>3050</v>
      </c>
      <c r="M250" s="31">
        <v>0.50546000000000002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723.95</v>
      </c>
      <c r="D251" s="36">
        <v>725.98333333333323</v>
      </c>
      <c r="E251" s="36">
        <v>716.96666666666647</v>
      </c>
      <c r="F251" s="36">
        <v>709.98333333333323</v>
      </c>
      <c r="G251" s="36">
        <v>700.96666666666647</v>
      </c>
      <c r="H251" s="36">
        <v>732.96666666666647</v>
      </c>
      <c r="I251" s="36">
        <v>741.98333333333312</v>
      </c>
      <c r="J251" s="36">
        <v>748.96666666666647</v>
      </c>
      <c r="K251" s="31">
        <v>735</v>
      </c>
      <c r="L251" s="31">
        <v>719</v>
      </c>
      <c r="M251" s="31">
        <v>3.40394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2401.9</v>
      </c>
      <c r="D252" s="36">
        <v>2395.5166666666669</v>
      </c>
      <c r="E252" s="36">
        <v>2371.4333333333338</v>
      </c>
      <c r="F252" s="36">
        <v>2340.9666666666672</v>
      </c>
      <c r="G252" s="36">
        <v>2316.8833333333341</v>
      </c>
      <c r="H252" s="36">
        <v>2425.9833333333336</v>
      </c>
      <c r="I252" s="36">
        <v>2450.0666666666666</v>
      </c>
      <c r="J252" s="36">
        <v>2480.5333333333333</v>
      </c>
      <c r="K252" s="31">
        <v>2419.6</v>
      </c>
      <c r="L252" s="31">
        <v>2365.0500000000002</v>
      </c>
      <c r="M252" s="31">
        <v>16.132940000000001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913.25</v>
      </c>
      <c r="D253" s="36">
        <v>914.73333333333323</v>
      </c>
      <c r="E253" s="36">
        <v>903.51666666666642</v>
      </c>
      <c r="F253" s="36">
        <v>893.78333333333319</v>
      </c>
      <c r="G253" s="36">
        <v>882.56666666666638</v>
      </c>
      <c r="H253" s="36">
        <v>924.46666666666647</v>
      </c>
      <c r="I253" s="36">
        <v>935.68333333333339</v>
      </c>
      <c r="J253" s="36">
        <v>945.41666666666652</v>
      </c>
      <c r="K253" s="31">
        <v>925.95</v>
      </c>
      <c r="L253" s="31">
        <v>905</v>
      </c>
      <c r="M253" s="31">
        <v>5.3863000000000003</v>
      </c>
      <c r="N253" s="1"/>
      <c r="O253" s="1"/>
    </row>
    <row r="254" spans="1:15" ht="12.75" customHeight="1">
      <c r="A254" s="33">
        <v>244</v>
      </c>
      <c r="B254" s="53" t="s">
        <v>418</v>
      </c>
      <c r="C254" s="31">
        <v>30.4</v>
      </c>
      <c r="D254" s="36">
        <v>30.683333333333334</v>
      </c>
      <c r="E254" s="36">
        <v>29.966666666666669</v>
      </c>
      <c r="F254" s="36">
        <v>29.533333333333335</v>
      </c>
      <c r="G254" s="36">
        <v>28.81666666666667</v>
      </c>
      <c r="H254" s="36">
        <v>31.116666666666667</v>
      </c>
      <c r="I254" s="36">
        <v>31.833333333333329</v>
      </c>
      <c r="J254" s="36">
        <v>32.266666666666666</v>
      </c>
      <c r="K254" s="31">
        <v>31.4</v>
      </c>
      <c r="L254" s="31">
        <v>30.25</v>
      </c>
      <c r="M254" s="31">
        <v>171.77041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452.95</v>
      </c>
      <c r="D255" s="36">
        <v>452.5333333333333</v>
      </c>
      <c r="E255" s="36">
        <v>449.96666666666658</v>
      </c>
      <c r="F255" s="36">
        <v>446.98333333333329</v>
      </c>
      <c r="G255" s="36">
        <v>444.41666666666657</v>
      </c>
      <c r="H255" s="36">
        <v>455.51666666666659</v>
      </c>
      <c r="I255" s="36">
        <v>458.08333333333331</v>
      </c>
      <c r="J255" s="36">
        <v>461.06666666666661</v>
      </c>
      <c r="K255" s="31">
        <v>455.1</v>
      </c>
      <c r="L255" s="31">
        <v>449.55</v>
      </c>
      <c r="M255" s="31">
        <v>99.596490000000003</v>
      </c>
      <c r="N255" s="1"/>
      <c r="O255" s="1"/>
    </row>
    <row r="256" spans="1:15" ht="12.75" customHeight="1">
      <c r="A256" s="33">
        <v>246</v>
      </c>
      <c r="B256" s="53" t="s">
        <v>419</v>
      </c>
      <c r="C256" s="31">
        <v>181.9</v>
      </c>
      <c r="D256" s="36">
        <v>183.25</v>
      </c>
      <c r="E256" s="36">
        <v>177.95</v>
      </c>
      <c r="F256" s="36">
        <v>174</v>
      </c>
      <c r="G256" s="36">
        <v>168.7</v>
      </c>
      <c r="H256" s="36">
        <v>187.2</v>
      </c>
      <c r="I256" s="36">
        <v>192.5</v>
      </c>
      <c r="J256" s="36">
        <v>196.45</v>
      </c>
      <c r="K256" s="31">
        <v>188.55</v>
      </c>
      <c r="L256" s="31">
        <v>179.3</v>
      </c>
      <c r="M256" s="31">
        <v>27.06193</v>
      </c>
      <c r="N256" s="1"/>
      <c r="O256" s="1"/>
    </row>
    <row r="257" spans="1:15" ht="12.75" customHeight="1">
      <c r="A257" s="33">
        <v>247</v>
      </c>
      <c r="B257" s="53" t="s">
        <v>425</v>
      </c>
      <c r="C257" s="31">
        <v>1478.65</v>
      </c>
      <c r="D257" s="36">
        <v>1488.1166666666668</v>
      </c>
      <c r="E257" s="36">
        <v>1462.9833333333336</v>
      </c>
      <c r="F257" s="36">
        <v>1447.3166666666668</v>
      </c>
      <c r="G257" s="36">
        <v>1422.1833333333336</v>
      </c>
      <c r="H257" s="36">
        <v>1503.7833333333335</v>
      </c>
      <c r="I257" s="36">
        <v>1528.9166666666667</v>
      </c>
      <c r="J257" s="36">
        <v>1544.5833333333335</v>
      </c>
      <c r="K257" s="31">
        <v>1513.25</v>
      </c>
      <c r="L257" s="31">
        <v>1472.45</v>
      </c>
      <c r="M257" s="31">
        <v>1.0871500000000001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3218.6</v>
      </c>
      <c r="D258" s="36">
        <v>3240.5666666666671</v>
      </c>
      <c r="E258" s="36">
        <v>3161.0833333333339</v>
      </c>
      <c r="F258" s="36">
        <v>3103.5666666666671</v>
      </c>
      <c r="G258" s="36">
        <v>3024.0833333333339</v>
      </c>
      <c r="H258" s="36">
        <v>3298.0833333333339</v>
      </c>
      <c r="I258" s="36">
        <v>3377.5666666666666</v>
      </c>
      <c r="J258" s="36">
        <v>3435.0833333333339</v>
      </c>
      <c r="K258" s="31">
        <v>3320.05</v>
      </c>
      <c r="L258" s="31">
        <v>3183.05</v>
      </c>
      <c r="M258" s="31">
        <v>1.5372600000000001</v>
      </c>
      <c r="N258" s="1"/>
      <c r="O258" s="1"/>
    </row>
    <row r="259" spans="1:15" ht="12.75" customHeight="1">
      <c r="A259" s="33">
        <v>249</v>
      </c>
      <c r="B259" s="53" t="s">
        <v>430</v>
      </c>
      <c r="C259" s="31">
        <v>120.9</v>
      </c>
      <c r="D259" s="36">
        <v>121.55000000000001</v>
      </c>
      <c r="E259" s="36">
        <v>119.40000000000002</v>
      </c>
      <c r="F259" s="36">
        <v>117.9</v>
      </c>
      <c r="G259" s="36">
        <v>115.75000000000001</v>
      </c>
      <c r="H259" s="36">
        <v>123.05000000000003</v>
      </c>
      <c r="I259" s="36">
        <v>125.2</v>
      </c>
      <c r="J259" s="36">
        <v>126.70000000000003</v>
      </c>
      <c r="K259" s="31">
        <v>123.7</v>
      </c>
      <c r="L259" s="31">
        <v>120.05</v>
      </c>
      <c r="M259" s="31">
        <v>14.56691</v>
      </c>
      <c r="N259" s="1"/>
      <c r="O259" s="1"/>
    </row>
    <row r="260" spans="1:15" ht="12.75" customHeight="1">
      <c r="A260" s="33">
        <v>250</v>
      </c>
      <c r="B260" s="53" t="s">
        <v>426</v>
      </c>
      <c r="C260" s="31">
        <v>1466.95</v>
      </c>
      <c r="D260" s="36">
        <v>1474.6499999999999</v>
      </c>
      <c r="E260" s="36">
        <v>1454.2999999999997</v>
      </c>
      <c r="F260" s="36">
        <v>1441.6499999999999</v>
      </c>
      <c r="G260" s="36">
        <v>1421.2999999999997</v>
      </c>
      <c r="H260" s="36">
        <v>1487.2999999999997</v>
      </c>
      <c r="I260" s="36">
        <v>1507.6499999999996</v>
      </c>
      <c r="J260" s="36">
        <v>1520.2999999999997</v>
      </c>
      <c r="K260" s="31">
        <v>1495</v>
      </c>
      <c r="L260" s="31">
        <v>1462</v>
      </c>
      <c r="M260" s="31">
        <v>0.26516000000000001</v>
      </c>
      <c r="N260" s="1"/>
      <c r="O260" s="1"/>
    </row>
    <row r="261" spans="1:15" ht="12.75" customHeight="1">
      <c r="A261" s="33">
        <v>251</v>
      </c>
      <c r="B261" s="53" t="s">
        <v>431</v>
      </c>
      <c r="C261" s="31">
        <v>468.2</v>
      </c>
      <c r="D261" s="36">
        <v>473.06666666666666</v>
      </c>
      <c r="E261" s="36">
        <v>456.13333333333333</v>
      </c>
      <c r="F261" s="36">
        <v>444.06666666666666</v>
      </c>
      <c r="G261" s="36">
        <v>427.13333333333333</v>
      </c>
      <c r="H261" s="36">
        <v>485.13333333333333</v>
      </c>
      <c r="I261" s="36">
        <v>502.06666666666661</v>
      </c>
      <c r="J261" s="36">
        <v>514.13333333333333</v>
      </c>
      <c r="K261" s="31">
        <v>490</v>
      </c>
      <c r="L261" s="31">
        <v>461</v>
      </c>
      <c r="M261" s="31">
        <v>10.22437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688.95</v>
      </c>
      <c r="D262" s="36">
        <v>692.1</v>
      </c>
      <c r="E262" s="36">
        <v>680.85</v>
      </c>
      <c r="F262" s="36">
        <v>672.75</v>
      </c>
      <c r="G262" s="36">
        <v>661.5</v>
      </c>
      <c r="H262" s="36">
        <v>700.2</v>
      </c>
      <c r="I262" s="36">
        <v>711.45</v>
      </c>
      <c r="J262" s="36">
        <v>719.55000000000007</v>
      </c>
      <c r="K262" s="31">
        <v>703.35</v>
      </c>
      <c r="L262" s="31">
        <v>684</v>
      </c>
      <c r="M262" s="31">
        <v>19.634429999999998</v>
      </c>
      <c r="N262" s="1"/>
      <c r="O262" s="1"/>
    </row>
    <row r="263" spans="1:15" ht="12.75" customHeight="1">
      <c r="A263" s="33">
        <v>253</v>
      </c>
      <c r="B263" s="53" t="s">
        <v>854</v>
      </c>
      <c r="C263" s="31">
        <v>370.2</v>
      </c>
      <c r="D263" s="36">
        <v>370.51666666666671</v>
      </c>
      <c r="E263" s="36">
        <v>365.03333333333342</v>
      </c>
      <c r="F263" s="36">
        <v>359.86666666666673</v>
      </c>
      <c r="G263" s="36">
        <v>354.38333333333344</v>
      </c>
      <c r="H263" s="36">
        <v>375.68333333333339</v>
      </c>
      <c r="I263" s="36">
        <v>381.16666666666663</v>
      </c>
      <c r="J263" s="36">
        <v>386.33333333333337</v>
      </c>
      <c r="K263" s="31">
        <v>376</v>
      </c>
      <c r="L263" s="31">
        <v>365.35</v>
      </c>
      <c r="M263" s="31">
        <v>0.64405999999999997</v>
      </c>
      <c r="N263" s="1"/>
      <c r="O263" s="1"/>
    </row>
    <row r="264" spans="1:15" ht="12.75" customHeight="1">
      <c r="A264" s="33">
        <v>254</v>
      </c>
      <c r="B264" s="53" t="s">
        <v>427</v>
      </c>
      <c r="C264" s="31">
        <v>647.95000000000005</v>
      </c>
      <c r="D264" s="36">
        <v>650.83333333333337</v>
      </c>
      <c r="E264" s="36">
        <v>642.16666666666674</v>
      </c>
      <c r="F264" s="36">
        <v>636.38333333333333</v>
      </c>
      <c r="G264" s="36">
        <v>627.7166666666667</v>
      </c>
      <c r="H264" s="36">
        <v>656.61666666666679</v>
      </c>
      <c r="I264" s="36">
        <v>665.28333333333353</v>
      </c>
      <c r="J264" s="36">
        <v>671.06666666666683</v>
      </c>
      <c r="K264" s="31">
        <v>659.5</v>
      </c>
      <c r="L264" s="31">
        <v>645.04999999999995</v>
      </c>
      <c r="M264" s="31">
        <v>2.4764499999999998</v>
      </c>
      <c r="N264" s="1"/>
      <c r="O264" s="1"/>
    </row>
    <row r="265" spans="1:15" ht="12.75" customHeight="1">
      <c r="A265" s="33">
        <v>255</v>
      </c>
      <c r="B265" s="53" t="s">
        <v>428</v>
      </c>
      <c r="C265" s="31">
        <v>389.6</v>
      </c>
      <c r="D265" s="36">
        <v>388.83333333333331</v>
      </c>
      <c r="E265" s="36">
        <v>385.66666666666663</v>
      </c>
      <c r="F265" s="36">
        <v>381.73333333333329</v>
      </c>
      <c r="G265" s="36">
        <v>378.56666666666661</v>
      </c>
      <c r="H265" s="36">
        <v>392.76666666666665</v>
      </c>
      <c r="I265" s="36">
        <v>395.93333333333328</v>
      </c>
      <c r="J265" s="36">
        <v>399.86666666666667</v>
      </c>
      <c r="K265" s="31">
        <v>392</v>
      </c>
      <c r="L265" s="31">
        <v>384.9</v>
      </c>
      <c r="M265" s="31">
        <v>6.0510099999999998</v>
      </c>
      <c r="N265" s="1"/>
      <c r="O265" s="1"/>
    </row>
    <row r="266" spans="1:15" ht="12.75" customHeight="1">
      <c r="A266" s="33">
        <v>256</v>
      </c>
      <c r="B266" s="53" t="s">
        <v>429</v>
      </c>
      <c r="C266" s="31">
        <v>84.45</v>
      </c>
      <c r="D266" s="36">
        <v>84.816666666666663</v>
      </c>
      <c r="E266" s="36">
        <v>83.683333333333323</v>
      </c>
      <c r="F266" s="36">
        <v>82.916666666666657</v>
      </c>
      <c r="G266" s="36">
        <v>81.783333333333317</v>
      </c>
      <c r="H266" s="36">
        <v>85.583333333333329</v>
      </c>
      <c r="I266" s="36">
        <v>86.716666666666654</v>
      </c>
      <c r="J266" s="36">
        <v>87.483333333333334</v>
      </c>
      <c r="K266" s="31">
        <v>85.95</v>
      </c>
      <c r="L266" s="31">
        <v>84.05</v>
      </c>
      <c r="M266" s="31">
        <v>15.12541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407.5</v>
      </c>
      <c r="D267" s="36">
        <v>405.51666666666665</v>
      </c>
      <c r="E267" s="36">
        <v>396.98333333333329</v>
      </c>
      <c r="F267" s="36">
        <v>386.46666666666664</v>
      </c>
      <c r="G267" s="36">
        <v>377.93333333333328</v>
      </c>
      <c r="H267" s="36">
        <v>416.0333333333333</v>
      </c>
      <c r="I267" s="36">
        <v>424.56666666666661</v>
      </c>
      <c r="J267" s="36">
        <v>435.08333333333331</v>
      </c>
      <c r="K267" s="31">
        <v>414.05</v>
      </c>
      <c r="L267" s="31">
        <v>395</v>
      </c>
      <c r="M267" s="31">
        <v>98.337199999999996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786.75</v>
      </c>
      <c r="D268" s="36">
        <v>794.25</v>
      </c>
      <c r="E268" s="36">
        <v>777.7</v>
      </c>
      <c r="F268" s="36">
        <v>768.65000000000009</v>
      </c>
      <c r="G268" s="36">
        <v>752.10000000000014</v>
      </c>
      <c r="H268" s="36">
        <v>803.3</v>
      </c>
      <c r="I268" s="36">
        <v>819.84999999999991</v>
      </c>
      <c r="J268" s="36">
        <v>828.89999999999986</v>
      </c>
      <c r="K268" s="31">
        <v>810.8</v>
      </c>
      <c r="L268" s="31">
        <v>785.2</v>
      </c>
      <c r="M268" s="31">
        <v>33.599510000000002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533.79999999999995</v>
      </c>
      <c r="D269" s="36">
        <v>535.23333333333335</v>
      </c>
      <c r="E269" s="36">
        <v>528.11666666666667</v>
      </c>
      <c r="F269" s="36">
        <v>522.43333333333328</v>
      </c>
      <c r="G269" s="36">
        <v>515.31666666666661</v>
      </c>
      <c r="H269" s="36">
        <v>540.91666666666674</v>
      </c>
      <c r="I269" s="36">
        <v>548.03333333333353</v>
      </c>
      <c r="J269" s="36">
        <v>553.71666666666681</v>
      </c>
      <c r="K269" s="31">
        <v>542.35</v>
      </c>
      <c r="L269" s="31">
        <v>529.54999999999995</v>
      </c>
      <c r="M269" s="31">
        <v>22.116289999999999</v>
      </c>
      <c r="N269" s="1"/>
      <c r="O269" s="1"/>
    </row>
    <row r="270" spans="1:15" ht="12.75" customHeight="1">
      <c r="A270" s="33">
        <v>260</v>
      </c>
      <c r="B270" s="53" t="s">
        <v>432</v>
      </c>
      <c r="C270" s="31">
        <v>471.55</v>
      </c>
      <c r="D270" s="36">
        <v>474.34999999999997</v>
      </c>
      <c r="E270" s="36">
        <v>463.69999999999993</v>
      </c>
      <c r="F270" s="36">
        <v>455.84999999999997</v>
      </c>
      <c r="G270" s="36">
        <v>445.19999999999993</v>
      </c>
      <c r="H270" s="36">
        <v>482.19999999999993</v>
      </c>
      <c r="I270" s="36">
        <v>492.84999999999991</v>
      </c>
      <c r="J270" s="36">
        <v>500.69999999999993</v>
      </c>
      <c r="K270" s="31">
        <v>485</v>
      </c>
      <c r="L270" s="31">
        <v>466.5</v>
      </c>
      <c r="M270" s="31">
        <v>1.7708299999999999</v>
      </c>
      <c r="N270" s="1"/>
      <c r="O270" s="1"/>
    </row>
    <row r="271" spans="1:15" ht="12.75" customHeight="1">
      <c r="A271" s="33">
        <v>261</v>
      </c>
      <c r="B271" s="53" t="s">
        <v>433</v>
      </c>
      <c r="C271" s="31">
        <v>437.7</v>
      </c>
      <c r="D271" s="36">
        <v>438.48333333333329</v>
      </c>
      <c r="E271" s="36">
        <v>433.61666666666656</v>
      </c>
      <c r="F271" s="36">
        <v>429.53333333333325</v>
      </c>
      <c r="G271" s="36">
        <v>424.66666666666652</v>
      </c>
      <c r="H271" s="36">
        <v>442.56666666666661</v>
      </c>
      <c r="I271" s="36">
        <v>447.43333333333328</v>
      </c>
      <c r="J271" s="36">
        <v>451.51666666666665</v>
      </c>
      <c r="K271" s="31">
        <v>443.35</v>
      </c>
      <c r="L271" s="31">
        <v>434.4</v>
      </c>
      <c r="M271" s="31">
        <v>0.68340999999999996</v>
      </c>
      <c r="N271" s="1"/>
      <c r="O271" s="1"/>
    </row>
    <row r="272" spans="1:15" ht="12.75" customHeight="1">
      <c r="A272" s="33">
        <v>262</v>
      </c>
      <c r="B272" s="53" t="s">
        <v>434</v>
      </c>
      <c r="C272" s="31">
        <v>704.15</v>
      </c>
      <c r="D272" s="36">
        <v>707.09999999999991</v>
      </c>
      <c r="E272" s="36">
        <v>700.14999999999986</v>
      </c>
      <c r="F272" s="36">
        <v>696.15</v>
      </c>
      <c r="G272" s="36">
        <v>689.19999999999993</v>
      </c>
      <c r="H272" s="36">
        <v>711.0999999999998</v>
      </c>
      <c r="I272" s="36">
        <v>718.04999999999984</v>
      </c>
      <c r="J272" s="36">
        <v>722.04999999999973</v>
      </c>
      <c r="K272" s="31">
        <v>714.05</v>
      </c>
      <c r="L272" s="31">
        <v>703.1</v>
      </c>
      <c r="M272" s="31">
        <v>1.0906100000000001</v>
      </c>
      <c r="N272" s="1"/>
      <c r="O272" s="1"/>
    </row>
    <row r="273" spans="1:15" ht="12.75" customHeight="1">
      <c r="A273" s="33">
        <v>263</v>
      </c>
      <c r="B273" s="53" t="s">
        <v>435</v>
      </c>
      <c r="C273" s="31">
        <v>353.8</v>
      </c>
      <c r="D273" s="36">
        <v>351.76666666666665</v>
      </c>
      <c r="E273" s="36">
        <v>344.48333333333329</v>
      </c>
      <c r="F273" s="36">
        <v>335.16666666666663</v>
      </c>
      <c r="G273" s="36">
        <v>327.88333333333327</v>
      </c>
      <c r="H273" s="36">
        <v>361.08333333333331</v>
      </c>
      <c r="I273" s="36">
        <v>368.36666666666662</v>
      </c>
      <c r="J273" s="36">
        <v>377.68333333333334</v>
      </c>
      <c r="K273" s="31">
        <v>359.05</v>
      </c>
      <c r="L273" s="31">
        <v>342.45</v>
      </c>
      <c r="M273" s="31">
        <v>10.22095</v>
      </c>
      <c r="N273" s="1"/>
      <c r="O273" s="1"/>
    </row>
    <row r="274" spans="1:15" ht="12.75" customHeight="1">
      <c r="A274" s="33">
        <v>264</v>
      </c>
      <c r="B274" s="53" t="s">
        <v>436</v>
      </c>
      <c r="C274" s="31">
        <v>729.3</v>
      </c>
      <c r="D274" s="36">
        <v>731.41666666666663</v>
      </c>
      <c r="E274" s="36">
        <v>722.88333333333321</v>
      </c>
      <c r="F274" s="36">
        <v>716.46666666666658</v>
      </c>
      <c r="G274" s="36">
        <v>707.93333333333317</v>
      </c>
      <c r="H274" s="36">
        <v>737.83333333333326</v>
      </c>
      <c r="I274" s="36">
        <v>746.36666666666679</v>
      </c>
      <c r="J274" s="36">
        <v>752.7833333333333</v>
      </c>
      <c r="K274" s="31">
        <v>739.95</v>
      </c>
      <c r="L274" s="31">
        <v>725</v>
      </c>
      <c r="M274" s="31">
        <v>1.4510099999999999</v>
      </c>
      <c r="N274" s="1"/>
      <c r="O274" s="1"/>
    </row>
    <row r="275" spans="1:15" ht="12.75" customHeight="1">
      <c r="A275" s="33">
        <v>265</v>
      </c>
      <c r="B275" s="53" t="s">
        <v>441</v>
      </c>
      <c r="C275" s="31">
        <v>1366.75</v>
      </c>
      <c r="D275" s="36">
        <v>1371.0833333333333</v>
      </c>
      <c r="E275" s="36">
        <v>1349.6666666666665</v>
      </c>
      <c r="F275" s="36">
        <v>1332.5833333333333</v>
      </c>
      <c r="G275" s="36">
        <v>1311.1666666666665</v>
      </c>
      <c r="H275" s="36">
        <v>1388.1666666666665</v>
      </c>
      <c r="I275" s="36">
        <v>1409.583333333333</v>
      </c>
      <c r="J275" s="36">
        <v>1426.6666666666665</v>
      </c>
      <c r="K275" s="31">
        <v>1392.5</v>
      </c>
      <c r="L275" s="31">
        <v>1354</v>
      </c>
      <c r="M275" s="31">
        <v>1.01776</v>
      </c>
      <c r="N275" s="1"/>
      <c r="O275" s="1"/>
    </row>
    <row r="276" spans="1:15" ht="12.75" customHeight="1">
      <c r="A276" s="33">
        <v>266</v>
      </c>
      <c r="B276" s="53" t="s">
        <v>842</v>
      </c>
      <c r="C276" s="31">
        <v>641.95000000000005</v>
      </c>
      <c r="D276" s="36">
        <v>644.73333333333335</v>
      </c>
      <c r="E276" s="36">
        <v>634.91666666666674</v>
      </c>
      <c r="F276" s="36">
        <v>627.88333333333344</v>
      </c>
      <c r="G276" s="36">
        <v>618.06666666666683</v>
      </c>
      <c r="H276" s="36">
        <v>651.76666666666665</v>
      </c>
      <c r="I276" s="36">
        <v>661.58333333333326</v>
      </c>
      <c r="J276" s="36">
        <v>668.61666666666656</v>
      </c>
      <c r="K276" s="31">
        <v>654.54999999999995</v>
      </c>
      <c r="L276" s="31">
        <v>637.70000000000005</v>
      </c>
      <c r="M276" s="31">
        <v>0.90778999999999999</v>
      </c>
      <c r="N276" s="1"/>
      <c r="O276" s="1"/>
    </row>
    <row r="277" spans="1:15" ht="12.75" customHeight="1">
      <c r="A277" s="33">
        <v>267</v>
      </c>
      <c r="B277" s="53" t="s">
        <v>442</v>
      </c>
      <c r="C277" s="31">
        <v>219.15</v>
      </c>
      <c r="D277" s="36">
        <v>221.75</v>
      </c>
      <c r="E277" s="36">
        <v>214.6</v>
      </c>
      <c r="F277" s="36">
        <v>210.04999999999998</v>
      </c>
      <c r="G277" s="36">
        <v>202.89999999999998</v>
      </c>
      <c r="H277" s="36">
        <v>226.3</v>
      </c>
      <c r="I277" s="36">
        <v>233.45</v>
      </c>
      <c r="J277" s="36">
        <v>238.00000000000003</v>
      </c>
      <c r="K277" s="31">
        <v>228.9</v>
      </c>
      <c r="L277" s="31">
        <v>217.2</v>
      </c>
      <c r="M277" s="31">
        <v>31.22634</v>
      </c>
      <c r="N277" s="1"/>
      <c r="O277" s="1"/>
    </row>
    <row r="278" spans="1:15" ht="12.75" customHeight="1">
      <c r="A278" s="33">
        <v>268</v>
      </c>
      <c r="B278" s="53" t="s">
        <v>443</v>
      </c>
      <c r="C278" s="31">
        <v>326.35000000000002</v>
      </c>
      <c r="D278" s="36">
        <v>327.21666666666664</v>
      </c>
      <c r="E278" s="36">
        <v>323.48333333333329</v>
      </c>
      <c r="F278" s="36">
        <v>320.61666666666667</v>
      </c>
      <c r="G278" s="36">
        <v>316.88333333333333</v>
      </c>
      <c r="H278" s="36">
        <v>330.08333333333326</v>
      </c>
      <c r="I278" s="36">
        <v>333.81666666666661</v>
      </c>
      <c r="J278" s="36">
        <v>336.68333333333322</v>
      </c>
      <c r="K278" s="31">
        <v>330.95</v>
      </c>
      <c r="L278" s="31">
        <v>324.35000000000002</v>
      </c>
      <c r="M278" s="31">
        <v>5.6520299999999999</v>
      </c>
      <c r="N278" s="1"/>
      <c r="O278" s="1"/>
    </row>
    <row r="279" spans="1:15" ht="12.75" customHeight="1">
      <c r="A279" s="33">
        <v>269</v>
      </c>
      <c r="B279" s="53" t="s">
        <v>444</v>
      </c>
      <c r="C279" s="31">
        <v>133.80000000000001</v>
      </c>
      <c r="D279" s="36">
        <v>133.81666666666666</v>
      </c>
      <c r="E279" s="36">
        <v>132.18333333333334</v>
      </c>
      <c r="F279" s="36">
        <v>130.56666666666666</v>
      </c>
      <c r="G279" s="36">
        <v>128.93333333333334</v>
      </c>
      <c r="H279" s="36">
        <v>135.43333333333334</v>
      </c>
      <c r="I279" s="36">
        <v>137.06666666666666</v>
      </c>
      <c r="J279" s="36">
        <v>138.68333333333334</v>
      </c>
      <c r="K279" s="31">
        <v>135.44999999999999</v>
      </c>
      <c r="L279" s="31">
        <v>132.19999999999999</v>
      </c>
      <c r="M279" s="31">
        <v>13.05654</v>
      </c>
      <c r="N279" s="1"/>
      <c r="O279" s="1"/>
    </row>
    <row r="280" spans="1:15" ht="12.75" customHeight="1">
      <c r="A280" s="33">
        <v>270</v>
      </c>
      <c r="B280" s="53" t="s">
        <v>445</v>
      </c>
      <c r="C280" s="31">
        <v>661.8</v>
      </c>
      <c r="D280" s="36">
        <v>661.05000000000007</v>
      </c>
      <c r="E280" s="36">
        <v>654.25000000000011</v>
      </c>
      <c r="F280" s="36">
        <v>646.70000000000005</v>
      </c>
      <c r="G280" s="36">
        <v>639.90000000000009</v>
      </c>
      <c r="H280" s="36">
        <v>668.60000000000014</v>
      </c>
      <c r="I280" s="36">
        <v>675.40000000000009</v>
      </c>
      <c r="J280" s="36">
        <v>682.95000000000016</v>
      </c>
      <c r="K280" s="31">
        <v>667.85</v>
      </c>
      <c r="L280" s="31">
        <v>653.5</v>
      </c>
      <c r="M280" s="31">
        <v>1.7663800000000001</v>
      </c>
      <c r="N280" s="1"/>
      <c r="O280" s="1"/>
    </row>
    <row r="281" spans="1:15" ht="12.75" customHeight="1">
      <c r="A281" s="33">
        <v>271</v>
      </c>
      <c r="B281" s="53" t="s">
        <v>437</v>
      </c>
      <c r="C281" s="31">
        <v>2597.9</v>
      </c>
      <c r="D281" s="36">
        <v>2604.1666666666665</v>
      </c>
      <c r="E281" s="36">
        <v>2575.083333333333</v>
      </c>
      <c r="F281" s="36">
        <v>2552.2666666666664</v>
      </c>
      <c r="G281" s="36">
        <v>2523.1833333333329</v>
      </c>
      <c r="H281" s="36">
        <v>2626.9833333333331</v>
      </c>
      <c r="I281" s="36">
        <v>2656.0666666666662</v>
      </c>
      <c r="J281" s="36">
        <v>2678.8833333333332</v>
      </c>
      <c r="K281" s="31">
        <v>2633.25</v>
      </c>
      <c r="L281" s="31">
        <v>2581.35</v>
      </c>
      <c r="M281" s="31">
        <v>1.5019199999999999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2742</v>
      </c>
      <c r="D282" s="36">
        <v>2724.2999999999997</v>
      </c>
      <c r="E282" s="36">
        <v>2672.6999999999994</v>
      </c>
      <c r="F282" s="36">
        <v>2603.3999999999996</v>
      </c>
      <c r="G282" s="36">
        <v>2551.7999999999993</v>
      </c>
      <c r="H282" s="36">
        <v>2793.5999999999995</v>
      </c>
      <c r="I282" s="36">
        <v>2845.2</v>
      </c>
      <c r="J282" s="36">
        <v>2914.4999999999995</v>
      </c>
      <c r="K282" s="31">
        <v>2775.9</v>
      </c>
      <c r="L282" s="31">
        <v>2655</v>
      </c>
      <c r="M282" s="31">
        <v>7.1999999999999995E-2</v>
      </c>
      <c r="N282" s="1"/>
      <c r="O282" s="1"/>
    </row>
    <row r="283" spans="1:15" ht="12.75" customHeight="1">
      <c r="A283" s="33">
        <v>273</v>
      </c>
      <c r="B283" s="53" t="s">
        <v>860</v>
      </c>
      <c r="C283" s="31">
        <v>582.15</v>
      </c>
      <c r="D283" s="36">
        <v>575.85</v>
      </c>
      <c r="E283" s="36">
        <v>539.70000000000005</v>
      </c>
      <c r="F283" s="36">
        <v>497.25</v>
      </c>
      <c r="G283" s="36">
        <v>461.1</v>
      </c>
      <c r="H283" s="36">
        <v>618.30000000000007</v>
      </c>
      <c r="I283" s="36">
        <v>654.44999999999993</v>
      </c>
      <c r="J283" s="36">
        <v>696.90000000000009</v>
      </c>
      <c r="K283" s="31">
        <v>612</v>
      </c>
      <c r="L283" s="31">
        <v>533.4</v>
      </c>
      <c r="M283" s="31">
        <v>0.56335000000000002</v>
      </c>
      <c r="N283" s="1"/>
      <c r="O283" s="1"/>
    </row>
    <row r="284" spans="1:15" ht="12.75" customHeight="1">
      <c r="A284" s="33">
        <v>274</v>
      </c>
      <c r="B284" s="53" t="s">
        <v>856</v>
      </c>
      <c r="C284" s="31">
        <v>451.6</v>
      </c>
      <c r="D284" s="36">
        <v>452.48333333333329</v>
      </c>
      <c r="E284" s="36">
        <v>443.51666666666659</v>
      </c>
      <c r="F284" s="36">
        <v>435.43333333333328</v>
      </c>
      <c r="G284" s="36">
        <v>426.46666666666658</v>
      </c>
      <c r="H284" s="36">
        <v>460.56666666666661</v>
      </c>
      <c r="I284" s="36">
        <v>469.5333333333333</v>
      </c>
      <c r="J284" s="36">
        <v>477.61666666666662</v>
      </c>
      <c r="K284" s="31">
        <v>461.45</v>
      </c>
      <c r="L284" s="31">
        <v>444.4</v>
      </c>
      <c r="M284" s="31">
        <v>1.31206</v>
      </c>
      <c r="N284" s="1"/>
      <c r="O284" s="1"/>
    </row>
    <row r="285" spans="1:15" ht="12.75" customHeight="1">
      <c r="A285" s="33">
        <v>275</v>
      </c>
      <c r="B285" s="53" t="s">
        <v>438</v>
      </c>
      <c r="C285" s="31">
        <v>280.35000000000002</v>
      </c>
      <c r="D285" s="36">
        <v>278.71666666666664</v>
      </c>
      <c r="E285" s="36">
        <v>274.73333333333329</v>
      </c>
      <c r="F285" s="36">
        <v>269.11666666666667</v>
      </c>
      <c r="G285" s="36">
        <v>265.13333333333333</v>
      </c>
      <c r="H285" s="36">
        <v>284.33333333333326</v>
      </c>
      <c r="I285" s="36">
        <v>288.31666666666661</v>
      </c>
      <c r="J285" s="36">
        <v>293.93333333333322</v>
      </c>
      <c r="K285" s="31">
        <v>282.7</v>
      </c>
      <c r="L285" s="31">
        <v>273.10000000000002</v>
      </c>
      <c r="M285" s="31">
        <v>12.96388</v>
      </c>
      <c r="N285" s="1"/>
      <c r="O285" s="1"/>
    </row>
    <row r="286" spans="1:15" ht="12.75" customHeight="1">
      <c r="A286" s="33">
        <v>276</v>
      </c>
      <c r="B286" s="53" t="s">
        <v>162</v>
      </c>
      <c r="C286" s="31">
        <v>1789.45</v>
      </c>
      <c r="D286" s="36">
        <v>1789.5333333333335</v>
      </c>
      <c r="E286" s="36">
        <v>1775.616666666667</v>
      </c>
      <c r="F286" s="36">
        <v>1761.7833333333335</v>
      </c>
      <c r="G286" s="36">
        <v>1747.866666666667</v>
      </c>
      <c r="H286" s="36">
        <v>1803.366666666667</v>
      </c>
      <c r="I286" s="36">
        <v>1817.2833333333335</v>
      </c>
      <c r="J286" s="36">
        <v>1831.116666666667</v>
      </c>
      <c r="K286" s="31">
        <v>1803.45</v>
      </c>
      <c r="L286" s="31">
        <v>1775.7</v>
      </c>
      <c r="M286" s="31">
        <v>53.681429999999999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1128.8</v>
      </c>
      <c r="D287" s="36">
        <v>1134.9833333333333</v>
      </c>
      <c r="E287" s="36">
        <v>1116.8166666666666</v>
      </c>
      <c r="F287" s="36">
        <v>1104.8333333333333</v>
      </c>
      <c r="G287" s="36">
        <v>1086.6666666666665</v>
      </c>
      <c r="H287" s="36">
        <v>1146.9666666666667</v>
      </c>
      <c r="I287" s="36">
        <v>1165.1333333333332</v>
      </c>
      <c r="J287" s="36">
        <v>1177.1166666666668</v>
      </c>
      <c r="K287" s="31">
        <v>1153.1500000000001</v>
      </c>
      <c r="L287" s="31">
        <v>1123</v>
      </c>
      <c r="M287" s="31">
        <v>3.7433399999999999</v>
      </c>
      <c r="N287" s="1"/>
      <c r="O287" s="1"/>
    </row>
    <row r="288" spans="1:15" ht="12.75" customHeight="1">
      <c r="A288" s="33">
        <v>278</v>
      </c>
      <c r="B288" s="53" t="s">
        <v>440</v>
      </c>
      <c r="C288" s="31">
        <v>413.8</v>
      </c>
      <c r="D288" s="36">
        <v>413.0333333333333</v>
      </c>
      <c r="E288" s="36">
        <v>407.86666666666662</v>
      </c>
      <c r="F288" s="36">
        <v>401.93333333333334</v>
      </c>
      <c r="G288" s="36">
        <v>396.76666666666665</v>
      </c>
      <c r="H288" s="36">
        <v>418.96666666666658</v>
      </c>
      <c r="I288" s="36">
        <v>424.13333333333333</v>
      </c>
      <c r="J288" s="36">
        <v>430.06666666666655</v>
      </c>
      <c r="K288" s="31">
        <v>418.2</v>
      </c>
      <c r="L288" s="31">
        <v>407.1</v>
      </c>
      <c r="M288" s="31">
        <v>3.4915699999999998</v>
      </c>
      <c r="N288" s="1"/>
      <c r="O288" s="1"/>
    </row>
    <row r="289" spans="1:15" ht="12.75" customHeight="1">
      <c r="A289" s="33">
        <v>279</v>
      </c>
      <c r="B289" s="53" t="s">
        <v>446</v>
      </c>
      <c r="C289" s="31">
        <v>1957.85</v>
      </c>
      <c r="D289" s="36">
        <v>1973.55</v>
      </c>
      <c r="E289" s="36">
        <v>1934.3</v>
      </c>
      <c r="F289" s="36">
        <v>1910.75</v>
      </c>
      <c r="G289" s="36">
        <v>1871.5</v>
      </c>
      <c r="H289" s="36">
        <v>1997.1</v>
      </c>
      <c r="I289" s="36">
        <v>2036.35</v>
      </c>
      <c r="J289" s="36">
        <v>2059.8999999999996</v>
      </c>
      <c r="K289" s="31">
        <v>2012.8</v>
      </c>
      <c r="L289" s="31">
        <v>1950</v>
      </c>
      <c r="M289" s="31">
        <v>0.55096000000000001</v>
      </c>
      <c r="N289" s="1"/>
      <c r="O289" s="1"/>
    </row>
    <row r="290" spans="1:15" ht="12.75" customHeight="1">
      <c r="A290" s="33">
        <v>280</v>
      </c>
      <c r="B290" s="53" t="s">
        <v>857</v>
      </c>
      <c r="C290" s="31">
        <v>2750.1</v>
      </c>
      <c r="D290" s="36">
        <v>2743.3333333333335</v>
      </c>
      <c r="E290" s="36">
        <v>2706.7666666666669</v>
      </c>
      <c r="F290" s="36">
        <v>2663.4333333333334</v>
      </c>
      <c r="G290" s="36">
        <v>2626.8666666666668</v>
      </c>
      <c r="H290" s="36">
        <v>2786.666666666667</v>
      </c>
      <c r="I290" s="36">
        <v>2823.2333333333336</v>
      </c>
      <c r="J290" s="36">
        <v>2866.5666666666671</v>
      </c>
      <c r="K290" s="31">
        <v>2779.9</v>
      </c>
      <c r="L290" s="31">
        <v>2700</v>
      </c>
      <c r="M290" s="31">
        <v>0.26866000000000001</v>
      </c>
      <c r="N290" s="1"/>
      <c r="O290" s="1"/>
    </row>
    <row r="291" spans="1:15" ht="12.75" customHeight="1">
      <c r="A291" s="33">
        <v>281</v>
      </c>
      <c r="B291" s="53" t="s">
        <v>163</v>
      </c>
      <c r="C291" s="31">
        <v>125.45</v>
      </c>
      <c r="D291" s="36">
        <v>126.36666666666667</v>
      </c>
      <c r="E291" s="36">
        <v>124.08333333333334</v>
      </c>
      <c r="F291" s="36">
        <v>122.71666666666667</v>
      </c>
      <c r="G291" s="36">
        <v>120.43333333333334</v>
      </c>
      <c r="H291" s="36">
        <v>127.73333333333335</v>
      </c>
      <c r="I291" s="36">
        <v>130.01666666666668</v>
      </c>
      <c r="J291" s="36">
        <v>131.38333333333335</v>
      </c>
      <c r="K291" s="31">
        <v>128.65</v>
      </c>
      <c r="L291" s="31">
        <v>125</v>
      </c>
      <c r="M291" s="31">
        <v>46.728299999999997</v>
      </c>
      <c r="N291" s="1"/>
      <c r="O291" s="1"/>
    </row>
    <row r="292" spans="1:15" ht="12.75" customHeight="1">
      <c r="A292" s="33">
        <v>282</v>
      </c>
      <c r="B292" s="53" t="s">
        <v>169</v>
      </c>
      <c r="C292" s="31">
        <v>4609.45</v>
      </c>
      <c r="D292" s="36">
        <v>4629.1833333333334</v>
      </c>
      <c r="E292" s="36">
        <v>4583.416666666667</v>
      </c>
      <c r="F292" s="36">
        <v>4557.3833333333332</v>
      </c>
      <c r="G292" s="36">
        <v>4511.6166666666668</v>
      </c>
      <c r="H292" s="36">
        <v>4655.2166666666672</v>
      </c>
      <c r="I292" s="36">
        <v>4700.9833333333336</v>
      </c>
      <c r="J292" s="36">
        <v>4727.0166666666673</v>
      </c>
      <c r="K292" s="31">
        <v>4674.95</v>
      </c>
      <c r="L292" s="31">
        <v>4603.1499999999996</v>
      </c>
      <c r="M292" s="31">
        <v>0.75161999999999995</v>
      </c>
      <c r="N292" s="1"/>
      <c r="O292" s="1"/>
    </row>
    <row r="293" spans="1:15" ht="12.75" customHeight="1">
      <c r="A293" s="33">
        <v>283</v>
      </c>
      <c r="B293" s="53" t="s">
        <v>447</v>
      </c>
      <c r="C293" s="31">
        <v>14936.1</v>
      </c>
      <c r="D293" s="36">
        <v>14934.949999999999</v>
      </c>
      <c r="E293" s="36">
        <v>14801.149999999998</v>
      </c>
      <c r="F293" s="36">
        <v>14666.199999999999</v>
      </c>
      <c r="G293" s="36">
        <v>14532.399999999998</v>
      </c>
      <c r="H293" s="36">
        <v>15069.899999999998</v>
      </c>
      <c r="I293" s="36">
        <v>15203.699999999997</v>
      </c>
      <c r="J293" s="36">
        <v>15338.649999999998</v>
      </c>
      <c r="K293" s="31">
        <v>15068.75</v>
      </c>
      <c r="L293" s="31">
        <v>14800</v>
      </c>
      <c r="M293" s="31">
        <v>3.0439999999999998E-2</v>
      </c>
      <c r="N293" s="1"/>
      <c r="O293" s="1"/>
    </row>
    <row r="294" spans="1:15" ht="12.75" customHeight="1">
      <c r="A294" s="33">
        <v>284</v>
      </c>
      <c r="B294" s="53" t="s">
        <v>167</v>
      </c>
      <c r="C294" s="31">
        <v>2890</v>
      </c>
      <c r="D294" s="36">
        <v>2907</v>
      </c>
      <c r="E294" s="36">
        <v>2869.05</v>
      </c>
      <c r="F294" s="36">
        <v>2848.1000000000004</v>
      </c>
      <c r="G294" s="36">
        <v>2810.1500000000005</v>
      </c>
      <c r="H294" s="36">
        <v>2927.95</v>
      </c>
      <c r="I294" s="36">
        <v>2965.8999999999996</v>
      </c>
      <c r="J294" s="36">
        <v>2986.8499999999995</v>
      </c>
      <c r="K294" s="31">
        <v>2944.95</v>
      </c>
      <c r="L294" s="31">
        <v>2886.05</v>
      </c>
      <c r="M294" s="31">
        <v>13.9924</v>
      </c>
      <c r="N294" s="1"/>
      <c r="O294" s="1"/>
    </row>
    <row r="295" spans="1:15" ht="12.75" customHeight="1">
      <c r="A295" s="33">
        <v>285</v>
      </c>
      <c r="B295" s="53" t="s">
        <v>448</v>
      </c>
      <c r="C295" s="31">
        <v>419.75</v>
      </c>
      <c r="D295" s="36">
        <v>418.91666666666669</v>
      </c>
      <c r="E295" s="36">
        <v>415.13333333333338</v>
      </c>
      <c r="F295" s="36">
        <v>410.51666666666671</v>
      </c>
      <c r="G295" s="36">
        <v>406.73333333333341</v>
      </c>
      <c r="H295" s="36">
        <v>423.53333333333336</v>
      </c>
      <c r="I295" s="36">
        <v>427.31666666666666</v>
      </c>
      <c r="J295" s="36">
        <v>431.93333333333334</v>
      </c>
      <c r="K295" s="31">
        <v>422.7</v>
      </c>
      <c r="L295" s="31">
        <v>414.3</v>
      </c>
      <c r="M295" s="31">
        <v>5.1118399999999999</v>
      </c>
      <c r="N295" s="1"/>
      <c r="O295" s="1"/>
    </row>
    <row r="296" spans="1:15" ht="12.75" customHeight="1">
      <c r="A296" s="33">
        <v>286</v>
      </c>
      <c r="B296" s="53" t="s">
        <v>165</v>
      </c>
      <c r="C296" s="31">
        <v>395.1</v>
      </c>
      <c r="D296" s="36">
        <v>393.23333333333329</v>
      </c>
      <c r="E296" s="36">
        <v>390.26666666666659</v>
      </c>
      <c r="F296" s="36">
        <v>385.43333333333328</v>
      </c>
      <c r="G296" s="36">
        <v>382.46666666666658</v>
      </c>
      <c r="H296" s="36">
        <v>398.06666666666661</v>
      </c>
      <c r="I296" s="36">
        <v>401.0333333333333</v>
      </c>
      <c r="J296" s="36">
        <v>405.86666666666662</v>
      </c>
      <c r="K296" s="31">
        <v>396.2</v>
      </c>
      <c r="L296" s="31">
        <v>388.4</v>
      </c>
      <c r="M296" s="31">
        <v>9.4321400000000004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288.45</v>
      </c>
      <c r="D297" s="36">
        <v>288.68333333333334</v>
      </c>
      <c r="E297" s="36">
        <v>285.41666666666669</v>
      </c>
      <c r="F297" s="36">
        <v>282.38333333333333</v>
      </c>
      <c r="G297" s="36">
        <v>279.11666666666667</v>
      </c>
      <c r="H297" s="36">
        <v>291.7166666666667</v>
      </c>
      <c r="I297" s="36">
        <v>294.98333333333335</v>
      </c>
      <c r="J297" s="36">
        <v>298.01666666666671</v>
      </c>
      <c r="K297" s="31">
        <v>291.95</v>
      </c>
      <c r="L297" s="31">
        <v>285.64999999999998</v>
      </c>
      <c r="M297" s="31">
        <v>5.1004300000000002</v>
      </c>
      <c r="N297" s="1"/>
      <c r="O297" s="1"/>
    </row>
    <row r="298" spans="1:15" ht="12.75" customHeight="1">
      <c r="A298" s="33">
        <v>288</v>
      </c>
      <c r="B298" s="53" t="s">
        <v>450</v>
      </c>
      <c r="C298" s="31">
        <v>115.75</v>
      </c>
      <c r="D298" s="36">
        <v>115.55</v>
      </c>
      <c r="E298" s="36">
        <v>113.69999999999999</v>
      </c>
      <c r="F298" s="36">
        <v>111.64999999999999</v>
      </c>
      <c r="G298" s="36">
        <v>109.79999999999998</v>
      </c>
      <c r="H298" s="36">
        <v>117.6</v>
      </c>
      <c r="I298" s="36">
        <v>119.44999999999999</v>
      </c>
      <c r="J298" s="36">
        <v>121.5</v>
      </c>
      <c r="K298" s="31">
        <v>117.4</v>
      </c>
      <c r="L298" s="31">
        <v>113.5</v>
      </c>
      <c r="M298" s="31">
        <v>62.092350000000003</v>
      </c>
      <c r="N298" s="1"/>
      <c r="O298" s="1"/>
    </row>
    <row r="299" spans="1:15" ht="12.75" customHeight="1">
      <c r="A299" s="33">
        <v>289</v>
      </c>
      <c r="B299" s="53" t="s">
        <v>166</v>
      </c>
      <c r="C299" s="31">
        <v>456.75</v>
      </c>
      <c r="D299" s="36">
        <v>457.45</v>
      </c>
      <c r="E299" s="36">
        <v>452.25</v>
      </c>
      <c r="F299" s="36">
        <v>447.75</v>
      </c>
      <c r="G299" s="36">
        <v>442.55</v>
      </c>
      <c r="H299" s="36">
        <v>461.95</v>
      </c>
      <c r="I299" s="36">
        <v>467.14999999999992</v>
      </c>
      <c r="J299" s="36">
        <v>471.65</v>
      </c>
      <c r="K299" s="31">
        <v>462.65</v>
      </c>
      <c r="L299" s="31">
        <v>452.95</v>
      </c>
      <c r="M299" s="31">
        <v>24.343720000000001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655.65</v>
      </c>
      <c r="D300" s="36">
        <v>658.19999999999993</v>
      </c>
      <c r="E300" s="36">
        <v>650.54999999999984</v>
      </c>
      <c r="F300" s="36">
        <v>645.44999999999993</v>
      </c>
      <c r="G300" s="36">
        <v>637.79999999999984</v>
      </c>
      <c r="H300" s="36">
        <v>663.29999999999984</v>
      </c>
      <c r="I300" s="36">
        <v>670.94999999999993</v>
      </c>
      <c r="J300" s="36">
        <v>676.04999999999984</v>
      </c>
      <c r="K300" s="31">
        <v>665.85</v>
      </c>
      <c r="L300" s="31">
        <v>653.1</v>
      </c>
      <c r="M300" s="31">
        <v>10.746420000000001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5927.75</v>
      </c>
      <c r="D301" s="36">
        <v>5962.583333333333</v>
      </c>
      <c r="E301" s="36">
        <v>5870.1666666666661</v>
      </c>
      <c r="F301" s="36">
        <v>5812.583333333333</v>
      </c>
      <c r="G301" s="36">
        <v>5720.1666666666661</v>
      </c>
      <c r="H301" s="36">
        <v>6020.1666666666661</v>
      </c>
      <c r="I301" s="36">
        <v>6112.5833333333321</v>
      </c>
      <c r="J301" s="36">
        <v>6170.1666666666661</v>
      </c>
      <c r="K301" s="31">
        <v>6055</v>
      </c>
      <c r="L301" s="31">
        <v>5905</v>
      </c>
      <c r="M301" s="31">
        <v>0.26519999999999999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5473.45</v>
      </c>
      <c r="D302" s="36">
        <v>5484.7833333333328</v>
      </c>
      <c r="E302" s="36">
        <v>5441.8666666666659</v>
      </c>
      <c r="F302" s="36">
        <v>5410.2833333333328</v>
      </c>
      <c r="G302" s="36">
        <v>5367.3666666666659</v>
      </c>
      <c r="H302" s="36">
        <v>5516.3666666666659</v>
      </c>
      <c r="I302" s="36">
        <v>5559.2833333333338</v>
      </c>
      <c r="J302" s="36">
        <v>5590.8666666666659</v>
      </c>
      <c r="K302" s="31">
        <v>5527.7</v>
      </c>
      <c r="L302" s="31">
        <v>5453.2</v>
      </c>
      <c r="M302" s="31">
        <v>1.4512100000000001</v>
      </c>
      <c r="N302" s="1"/>
      <c r="O302" s="1"/>
    </row>
    <row r="303" spans="1:15" ht="12.75" customHeight="1">
      <c r="A303" s="33">
        <v>293</v>
      </c>
      <c r="B303" s="53" t="s">
        <v>170</v>
      </c>
      <c r="C303" s="31">
        <v>1149.55</v>
      </c>
      <c r="D303" s="36">
        <v>1147.3</v>
      </c>
      <c r="E303" s="36">
        <v>1136.5999999999999</v>
      </c>
      <c r="F303" s="36">
        <v>1123.6499999999999</v>
      </c>
      <c r="G303" s="36">
        <v>1112.9499999999998</v>
      </c>
      <c r="H303" s="36">
        <v>1160.25</v>
      </c>
      <c r="I303" s="36">
        <v>1170.9500000000003</v>
      </c>
      <c r="J303" s="36">
        <v>1183.9000000000001</v>
      </c>
      <c r="K303" s="31">
        <v>1158</v>
      </c>
      <c r="L303" s="31">
        <v>1134.3499999999999</v>
      </c>
      <c r="M303" s="31">
        <v>10.89288</v>
      </c>
      <c r="N303" s="1"/>
      <c r="O303" s="1"/>
    </row>
    <row r="304" spans="1:15" ht="12.75" customHeight="1">
      <c r="A304" s="33">
        <v>294</v>
      </c>
      <c r="B304" s="53" t="s">
        <v>451</v>
      </c>
      <c r="C304" s="31">
        <v>1511.1</v>
      </c>
      <c r="D304" s="36">
        <v>1512</v>
      </c>
      <c r="E304" s="36">
        <v>1501.1</v>
      </c>
      <c r="F304" s="36">
        <v>1491.1</v>
      </c>
      <c r="G304" s="36">
        <v>1480.1999999999998</v>
      </c>
      <c r="H304" s="36">
        <v>1522</v>
      </c>
      <c r="I304" s="36">
        <v>1532.9</v>
      </c>
      <c r="J304" s="36">
        <v>1542.9</v>
      </c>
      <c r="K304" s="31">
        <v>1522.9</v>
      </c>
      <c r="L304" s="31">
        <v>1502</v>
      </c>
      <c r="M304" s="31">
        <v>0.25219999999999998</v>
      </c>
      <c r="N304" s="1"/>
      <c r="O304" s="1"/>
    </row>
    <row r="305" spans="1:15" ht="12.75" customHeight="1">
      <c r="A305" s="33">
        <v>295</v>
      </c>
      <c r="B305" s="53" t="s">
        <v>454</v>
      </c>
      <c r="C305" s="31">
        <v>774.95</v>
      </c>
      <c r="D305" s="36">
        <v>774.20000000000016</v>
      </c>
      <c r="E305" s="36">
        <v>755.8000000000003</v>
      </c>
      <c r="F305" s="36">
        <v>736.65000000000009</v>
      </c>
      <c r="G305" s="36">
        <v>718.25000000000023</v>
      </c>
      <c r="H305" s="36">
        <v>793.35000000000036</v>
      </c>
      <c r="I305" s="36">
        <v>811.75000000000023</v>
      </c>
      <c r="J305" s="36">
        <v>830.90000000000043</v>
      </c>
      <c r="K305" s="31">
        <v>792.6</v>
      </c>
      <c r="L305" s="31">
        <v>755.05</v>
      </c>
      <c r="M305" s="31">
        <v>11.40802</v>
      </c>
      <c r="N305" s="1"/>
      <c r="O305" s="1"/>
    </row>
    <row r="306" spans="1:15" ht="12.75" customHeight="1">
      <c r="A306" s="33">
        <v>296</v>
      </c>
      <c r="B306" s="53" t="s">
        <v>180</v>
      </c>
      <c r="C306" s="31">
        <v>1039.05</v>
      </c>
      <c r="D306" s="36">
        <v>1045.7166666666665</v>
      </c>
      <c r="E306" s="36">
        <v>1028.133333333333</v>
      </c>
      <c r="F306" s="36">
        <v>1017.2166666666665</v>
      </c>
      <c r="G306" s="36">
        <v>999.63333333333298</v>
      </c>
      <c r="H306" s="36">
        <v>1056.633333333333</v>
      </c>
      <c r="I306" s="36">
        <v>1074.2166666666665</v>
      </c>
      <c r="J306" s="36">
        <v>1085.133333333333</v>
      </c>
      <c r="K306" s="31">
        <v>1063.3</v>
      </c>
      <c r="L306" s="31">
        <v>1034.8</v>
      </c>
      <c r="M306" s="31">
        <v>2.2543299999999999</v>
      </c>
      <c r="N306" s="1"/>
      <c r="O306" s="1"/>
    </row>
    <row r="307" spans="1:15" ht="12.75" customHeight="1">
      <c r="A307" s="33">
        <v>297</v>
      </c>
      <c r="B307" s="53" t="s">
        <v>172</v>
      </c>
      <c r="C307" s="31">
        <v>309.5</v>
      </c>
      <c r="D307" s="36">
        <v>306.5</v>
      </c>
      <c r="E307" s="36">
        <v>298.85000000000002</v>
      </c>
      <c r="F307" s="36">
        <v>288.20000000000005</v>
      </c>
      <c r="G307" s="36">
        <v>280.55000000000007</v>
      </c>
      <c r="H307" s="36">
        <v>317.14999999999998</v>
      </c>
      <c r="I307" s="36">
        <v>324.79999999999995</v>
      </c>
      <c r="J307" s="36">
        <v>335.44999999999993</v>
      </c>
      <c r="K307" s="31">
        <v>314.14999999999998</v>
      </c>
      <c r="L307" s="31">
        <v>295.85000000000002</v>
      </c>
      <c r="M307" s="31">
        <v>130.57837000000001</v>
      </c>
      <c r="N307" s="1"/>
      <c r="O307" s="1"/>
    </row>
    <row r="308" spans="1:15" ht="12.75" customHeight="1">
      <c r="A308" s="33">
        <v>298</v>
      </c>
      <c r="B308" s="53" t="s">
        <v>171</v>
      </c>
      <c r="C308" s="31">
        <v>1634</v>
      </c>
      <c r="D308" s="36">
        <v>1639.7</v>
      </c>
      <c r="E308" s="36">
        <v>1614.4</v>
      </c>
      <c r="F308" s="36">
        <v>1594.8</v>
      </c>
      <c r="G308" s="36">
        <v>1569.5</v>
      </c>
      <c r="H308" s="36">
        <v>1659.3000000000002</v>
      </c>
      <c r="I308" s="36">
        <v>1684.6</v>
      </c>
      <c r="J308" s="36">
        <v>1704.2000000000003</v>
      </c>
      <c r="K308" s="31">
        <v>1665</v>
      </c>
      <c r="L308" s="31">
        <v>1620.1</v>
      </c>
      <c r="M308" s="31">
        <v>61.166699999999999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401.15</v>
      </c>
      <c r="D309" s="36">
        <v>402.98333333333335</v>
      </c>
      <c r="E309" s="36">
        <v>397.16666666666669</v>
      </c>
      <c r="F309" s="36">
        <v>393.18333333333334</v>
      </c>
      <c r="G309" s="36">
        <v>387.36666666666667</v>
      </c>
      <c r="H309" s="36">
        <v>406.9666666666667</v>
      </c>
      <c r="I309" s="36">
        <v>412.7833333333333</v>
      </c>
      <c r="J309" s="36">
        <v>416.76666666666671</v>
      </c>
      <c r="K309" s="31">
        <v>408.8</v>
      </c>
      <c r="L309" s="31">
        <v>399</v>
      </c>
      <c r="M309" s="31">
        <v>1.75251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561.4</v>
      </c>
      <c r="D310" s="36">
        <v>560.79999999999995</v>
      </c>
      <c r="E310" s="36">
        <v>554.89999999999986</v>
      </c>
      <c r="F310" s="36">
        <v>548.39999999999986</v>
      </c>
      <c r="G310" s="36">
        <v>542.49999999999977</v>
      </c>
      <c r="H310" s="36">
        <v>567.29999999999995</v>
      </c>
      <c r="I310" s="36">
        <v>573.20000000000005</v>
      </c>
      <c r="J310" s="36">
        <v>579.70000000000005</v>
      </c>
      <c r="K310" s="31">
        <v>566.70000000000005</v>
      </c>
      <c r="L310" s="31">
        <v>554.29999999999995</v>
      </c>
      <c r="M310" s="31">
        <v>1.577</v>
      </c>
      <c r="N310" s="1"/>
      <c r="O310" s="1"/>
    </row>
    <row r="311" spans="1:15" ht="12.75" customHeight="1">
      <c r="A311" s="33">
        <v>301</v>
      </c>
      <c r="B311" s="53" t="s">
        <v>457</v>
      </c>
      <c r="C311" s="31">
        <v>402.55</v>
      </c>
      <c r="D311" s="36">
        <v>406.76666666666665</v>
      </c>
      <c r="E311" s="36">
        <v>396.58333333333331</v>
      </c>
      <c r="F311" s="36">
        <v>390.61666666666667</v>
      </c>
      <c r="G311" s="36">
        <v>380.43333333333334</v>
      </c>
      <c r="H311" s="36">
        <v>412.73333333333329</v>
      </c>
      <c r="I311" s="36">
        <v>422.91666666666669</v>
      </c>
      <c r="J311" s="36">
        <v>428.88333333333327</v>
      </c>
      <c r="K311" s="31">
        <v>416.95</v>
      </c>
      <c r="L311" s="31">
        <v>400.8</v>
      </c>
      <c r="M311" s="31">
        <v>2.5670700000000002</v>
      </c>
      <c r="N311" s="1"/>
      <c r="O311" s="1"/>
    </row>
    <row r="312" spans="1:15" ht="12.75" customHeight="1">
      <c r="A312" s="33">
        <v>302</v>
      </c>
      <c r="B312" s="53" t="s">
        <v>173</v>
      </c>
      <c r="C312" s="31">
        <v>139.69999999999999</v>
      </c>
      <c r="D312" s="36">
        <v>140.58333333333334</v>
      </c>
      <c r="E312" s="36">
        <v>137.9666666666667</v>
      </c>
      <c r="F312" s="36">
        <v>136.23333333333335</v>
      </c>
      <c r="G312" s="36">
        <v>133.6166666666667</v>
      </c>
      <c r="H312" s="36">
        <v>142.31666666666669</v>
      </c>
      <c r="I312" s="36">
        <v>144.93333333333331</v>
      </c>
      <c r="J312" s="36">
        <v>146.66666666666669</v>
      </c>
      <c r="K312" s="31">
        <v>143.19999999999999</v>
      </c>
      <c r="L312" s="31">
        <v>138.85</v>
      </c>
      <c r="M312" s="31">
        <v>36.766460000000002</v>
      </c>
      <c r="N312" s="1"/>
      <c r="O312" s="1"/>
    </row>
    <row r="313" spans="1:15" ht="12.75" customHeight="1">
      <c r="A313" s="33">
        <v>303</v>
      </c>
      <c r="B313" s="53" t="s">
        <v>458</v>
      </c>
      <c r="C313" s="31">
        <v>95.6</v>
      </c>
      <c r="D313" s="36">
        <v>95.3</v>
      </c>
      <c r="E313" s="36">
        <v>93.35</v>
      </c>
      <c r="F313" s="36">
        <v>91.1</v>
      </c>
      <c r="G313" s="36">
        <v>89.149999999999991</v>
      </c>
      <c r="H313" s="36">
        <v>97.55</v>
      </c>
      <c r="I313" s="36">
        <v>99.500000000000014</v>
      </c>
      <c r="J313" s="36">
        <v>101.75</v>
      </c>
      <c r="K313" s="31">
        <v>97.25</v>
      </c>
      <c r="L313" s="31">
        <v>93.05</v>
      </c>
      <c r="M313" s="31">
        <v>107.11135</v>
      </c>
      <c r="N313" s="1"/>
      <c r="O313" s="1"/>
    </row>
    <row r="314" spans="1:15" ht="12.75" customHeight="1">
      <c r="A314" s="33">
        <v>304</v>
      </c>
      <c r="B314" s="53" t="s">
        <v>866</v>
      </c>
      <c r="C314" s="31">
        <v>1707.95</v>
      </c>
      <c r="D314" s="36">
        <v>1711.5166666666664</v>
      </c>
      <c r="E314" s="36">
        <v>1690.0333333333328</v>
      </c>
      <c r="F314" s="36">
        <v>1672.1166666666663</v>
      </c>
      <c r="G314" s="36">
        <v>1650.6333333333328</v>
      </c>
      <c r="H314" s="36">
        <v>1729.4333333333329</v>
      </c>
      <c r="I314" s="36">
        <v>1750.9166666666665</v>
      </c>
      <c r="J314" s="36">
        <v>1768.833333333333</v>
      </c>
      <c r="K314" s="31">
        <v>1733</v>
      </c>
      <c r="L314" s="31">
        <v>1693.6</v>
      </c>
      <c r="M314" s="31">
        <v>1.8357000000000001</v>
      </c>
      <c r="N314" s="1"/>
      <c r="O314" s="1"/>
    </row>
    <row r="315" spans="1:15" ht="12.75" customHeight="1">
      <c r="A315" s="33">
        <v>305</v>
      </c>
      <c r="B315" s="53" t="s">
        <v>174</v>
      </c>
      <c r="C315" s="31">
        <v>574.5</v>
      </c>
      <c r="D315" s="36">
        <v>577.06666666666661</v>
      </c>
      <c r="E315" s="36">
        <v>569.28333333333319</v>
      </c>
      <c r="F315" s="36">
        <v>564.06666666666661</v>
      </c>
      <c r="G315" s="36">
        <v>556.28333333333319</v>
      </c>
      <c r="H315" s="36">
        <v>582.28333333333319</v>
      </c>
      <c r="I315" s="36">
        <v>590.06666666666649</v>
      </c>
      <c r="J315" s="36">
        <v>595.28333333333319</v>
      </c>
      <c r="K315" s="31">
        <v>584.85</v>
      </c>
      <c r="L315" s="31">
        <v>571.85</v>
      </c>
      <c r="M315" s="31">
        <v>15.38968</v>
      </c>
      <c r="N315" s="1"/>
      <c r="O315" s="1"/>
    </row>
    <row r="316" spans="1:15" ht="12.75" customHeight="1">
      <c r="A316" s="33">
        <v>306</v>
      </c>
      <c r="B316" s="53" t="s">
        <v>175</v>
      </c>
      <c r="C316" s="31">
        <v>10346.75</v>
      </c>
      <c r="D316" s="36">
        <v>10392.783333333333</v>
      </c>
      <c r="E316" s="36">
        <v>10291.516666666666</v>
      </c>
      <c r="F316" s="36">
        <v>10236.283333333333</v>
      </c>
      <c r="G316" s="36">
        <v>10135.016666666666</v>
      </c>
      <c r="H316" s="36">
        <v>10448.016666666666</v>
      </c>
      <c r="I316" s="36">
        <v>10549.283333333333</v>
      </c>
      <c r="J316" s="36">
        <v>10604.516666666666</v>
      </c>
      <c r="K316" s="31">
        <v>10494.05</v>
      </c>
      <c r="L316" s="31">
        <v>10337.549999999999</v>
      </c>
      <c r="M316" s="31">
        <v>5.45106</v>
      </c>
      <c r="N316" s="1"/>
      <c r="O316" s="1"/>
    </row>
    <row r="317" spans="1:15" ht="12.75" customHeight="1">
      <c r="A317" s="33">
        <v>307</v>
      </c>
      <c r="B317" s="53" t="s">
        <v>459</v>
      </c>
      <c r="C317" s="31">
        <v>2336</v>
      </c>
      <c r="D317" s="36">
        <v>2350.1666666666665</v>
      </c>
      <c r="E317" s="36">
        <v>2306.2333333333331</v>
      </c>
      <c r="F317" s="36">
        <v>2276.4666666666667</v>
      </c>
      <c r="G317" s="36">
        <v>2232.5333333333333</v>
      </c>
      <c r="H317" s="36">
        <v>2379.9333333333329</v>
      </c>
      <c r="I317" s="36">
        <v>2423.8666666666663</v>
      </c>
      <c r="J317" s="36">
        <v>2453.6333333333328</v>
      </c>
      <c r="K317" s="31">
        <v>2394.1</v>
      </c>
      <c r="L317" s="31">
        <v>2320.4</v>
      </c>
      <c r="M317" s="31">
        <v>0.44913999999999998</v>
      </c>
      <c r="N317" s="1"/>
      <c r="O317" s="1"/>
    </row>
    <row r="318" spans="1:15" ht="12.75" customHeight="1">
      <c r="A318" s="33">
        <v>308</v>
      </c>
      <c r="B318" s="53" t="s">
        <v>179</v>
      </c>
      <c r="C318" s="31">
        <v>934.55</v>
      </c>
      <c r="D318" s="36">
        <v>937.25</v>
      </c>
      <c r="E318" s="36">
        <v>927.85</v>
      </c>
      <c r="F318" s="36">
        <v>921.15</v>
      </c>
      <c r="G318" s="36">
        <v>911.75</v>
      </c>
      <c r="H318" s="36">
        <v>943.95</v>
      </c>
      <c r="I318" s="36">
        <v>953.35000000000014</v>
      </c>
      <c r="J318" s="36">
        <v>960.05000000000007</v>
      </c>
      <c r="K318" s="31">
        <v>946.65</v>
      </c>
      <c r="L318" s="31">
        <v>930.55</v>
      </c>
      <c r="M318" s="31">
        <v>6.1478099999999998</v>
      </c>
      <c r="N318" s="1"/>
      <c r="O318" s="1"/>
    </row>
    <row r="319" spans="1:15" ht="12.75" customHeight="1">
      <c r="A319" s="33">
        <v>309</v>
      </c>
      <c r="B319" s="53" t="s">
        <v>286</v>
      </c>
      <c r="C319" s="31">
        <v>554.15</v>
      </c>
      <c r="D319" s="36">
        <v>559.13333333333333</v>
      </c>
      <c r="E319" s="36">
        <v>546.26666666666665</v>
      </c>
      <c r="F319" s="36">
        <v>538.38333333333333</v>
      </c>
      <c r="G319" s="36">
        <v>525.51666666666665</v>
      </c>
      <c r="H319" s="36">
        <v>567.01666666666665</v>
      </c>
      <c r="I319" s="36">
        <v>579.88333333333321</v>
      </c>
      <c r="J319" s="36">
        <v>587.76666666666665</v>
      </c>
      <c r="K319" s="31">
        <v>572</v>
      </c>
      <c r="L319" s="31">
        <v>551.25</v>
      </c>
      <c r="M319" s="31">
        <v>21.594899999999999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2247.65</v>
      </c>
      <c r="D320" s="36">
        <v>2227.6</v>
      </c>
      <c r="E320" s="36">
        <v>2170.1999999999998</v>
      </c>
      <c r="F320" s="36">
        <v>2092.75</v>
      </c>
      <c r="G320" s="36">
        <v>2035.35</v>
      </c>
      <c r="H320" s="36">
        <v>2305.0499999999997</v>
      </c>
      <c r="I320" s="36">
        <v>2362.4500000000003</v>
      </c>
      <c r="J320" s="36">
        <v>2439.8999999999996</v>
      </c>
      <c r="K320" s="31">
        <v>2285</v>
      </c>
      <c r="L320" s="31">
        <v>2150.15</v>
      </c>
      <c r="M320" s="31">
        <v>34.698149999999998</v>
      </c>
      <c r="N320" s="1"/>
      <c r="O320" s="1"/>
    </row>
    <row r="321" spans="1:15" ht="12.75" customHeight="1">
      <c r="A321" s="33">
        <v>311</v>
      </c>
      <c r="B321" s="53" t="s">
        <v>461</v>
      </c>
      <c r="C321" s="31">
        <v>799.4</v>
      </c>
      <c r="D321" s="36">
        <v>798.41666666666663</v>
      </c>
      <c r="E321" s="36">
        <v>790.98333333333323</v>
      </c>
      <c r="F321" s="36">
        <v>782.56666666666661</v>
      </c>
      <c r="G321" s="36">
        <v>775.13333333333321</v>
      </c>
      <c r="H321" s="36">
        <v>806.83333333333326</v>
      </c>
      <c r="I321" s="36">
        <v>814.26666666666665</v>
      </c>
      <c r="J321" s="36">
        <v>822.68333333333328</v>
      </c>
      <c r="K321" s="31">
        <v>805.85</v>
      </c>
      <c r="L321" s="31">
        <v>790</v>
      </c>
      <c r="M321" s="31">
        <v>0.95916999999999997</v>
      </c>
      <c r="N321" s="1"/>
      <c r="O321" s="1"/>
    </row>
    <row r="322" spans="1:15" ht="12.75" customHeight="1">
      <c r="A322" s="33">
        <v>312</v>
      </c>
      <c r="B322" s="53" t="s">
        <v>1022</v>
      </c>
      <c r="C322" s="31">
        <v>997.9</v>
      </c>
      <c r="D322" s="36">
        <v>1001.7833333333333</v>
      </c>
      <c r="E322" s="36">
        <v>990.11666666666656</v>
      </c>
      <c r="F322" s="36">
        <v>982.33333333333326</v>
      </c>
      <c r="G322" s="36">
        <v>970.66666666666652</v>
      </c>
      <c r="H322" s="36">
        <v>1009.5666666666666</v>
      </c>
      <c r="I322" s="36">
        <v>1021.2333333333333</v>
      </c>
      <c r="J322" s="36">
        <v>1029.0166666666667</v>
      </c>
      <c r="K322" s="31">
        <v>1013.45</v>
      </c>
      <c r="L322" s="31">
        <v>994</v>
      </c>
      <c r="M322" s="31">
        <v>0.25962000000000002</v>
      </c>
      <c r="N322" s="1"/>
      <c r="O322" s="1"/>
    </row>
    <row r="323" spans="1:15" ht="12.75" customHeight="1">
      <c r="A323" s="33">
        <v>313</v>
      </c>
      <c r="B323" s="53" t="s">
        <v>462</v>
      </c>
      <c r="C323" s="31">
        <v>1097.75</v>
      </c>
      <c r="D323" s="36">
        <v>1080.8</v>
      </c>
      <c r="E323" s="36">
        <v>1057.05</v>
      </c>
      <c r="F323" s="36">
        <v>1016.3499999999999</v>
      </c>
      <c r="G323" s="36">
        <v>992.59999999999991</v>
      </c>
      <c r="H323" s="36">
        <v>1121.5</v>
      </c>
      <c r="I323" s="36">
        <v>1145.25</v>
      </c>
      <c r="J323" s="36">
        <v>1185.95</v>
      </c>
      <c r="K323" s="31">
        <v>1104.55</v>
      </c>
      <c r="L323" s="31">
        <v>1040.0999999999999</v>
      </c>
      <c r="M323" s="31">
        <v>2.2610199999999998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1463.25</v>
      </c>
      <c r="D324" s="36">
        <v>1467.8333333333333</v>
      </c>
      <c r="E324" s="36">
        <v>1443.3166666666666</v>
      </c>
      <c r="F324" s="36">
        <v>1423.3833333333334</v>
      </c>
      <c r="G324" s="36">
        <v>1398.8666666666668</v>
      </c>
      <c r="H324" s="36">
        <v>1487.7666666666664</v>
      </c>
      <c r="I324" s="36">
        <v>1512.2833333333333</v>
      </c>
      <c r="J324" s="36">
        <v>1532.2166666666662</v>
      </c>
      <c r="K324" s="31">
        <v>1492.35</v>
      </c>
      <c r="L324" s="31">
        <v>1447.9</v>
      </c>
      <c r="M324" s="31">
        <v>3.7959700000000001</v>
      </c>
      <c r="N324" s="1"/>
      <c r="O324" s="1"/>
    </row>
    <row r="325" spans="1:15" ht="12.75" customHeight="1">
      <c r="A325" s="33">
        <v>315</v>
      </c>
      <c r="B325" s="53" t="s">
        <v>452</v>
      </c>
      <c r="C325" s="31">
        <v>59.05</v>
      </c>
      <c r="D325" s="36">
        <v>59.366666666666667</v>
      </c>
      <c r="E325" s="36">
        <v>58.233333333333334</v>
      </c>
      <c r="F325" s="36">
        <v>57.416666666666664</v>
      </c>
      <c r="G325" s="36">
        <v>56.283333333333331</v>
      </c>
      <c r="H325" s="36">
        <v>60.183333333333337</v>
      </c>
      <c r="I325" s="36">
        <v>61.316666666666677</v>
      </c>
      <c r="J325" s="36">
        <v>62.13333333333334</v>
      </c>
      <c r="K325" s="31">
        <v>60.5</v>
      </c>
      <c r="L325" s="31">
        <v>58.55</v>
      </c>
      <c r="M325" s="31">
        <v>27.117000000000001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64.900000000000006</v>
      </c>
      <c r="D326" s="36">
        <v>64.983333333333334</v>
      </c>
      <c r="E326" s="36">
        <v>64.316666666666663</v>
      </c>
      <c r="F326" s="36">
        <v>63.733333333333334</v>
      </c>
      <c r="G326" s="36">
        <v>63.066666666666663</v>
      </c>
      <c r="H326" s="36">
        <v>65.566666666666663</v>
      </c>
      <c r="I326" s="36">
        <v>66.23333333333332</v>
      </c>
      <c r="J326" s="36">
        <v>66.816666666666663</v>
      </c>
      <c r="K326" s="31">
        <v>65.650000000000006</v>
      </c>
      <c r="L326" s="31">
        <v>64.400000000000006</v>
      </c>
      <c r="M326" s="31">
        <v>22.38402</v>
      </c>
      <c r="N326" s="1"/>
      <c r="O326" s="1"/>
    </row>
    <row r="327" spans="1:15" ht="12.75" customHeight="1">
      <c r="A327" s="33">
        <v>317</v>
      </c>
      <c r="B327" s="53" t="s">
        <v>463</v>
      </c>
      <c r="C327" s="31">
        <v>869.75</v>
      </c>
      <c r="D327" s="36">
        <v>871.05000000000007</v>
      </c>
      <c r="E327" s="36">
        <v>858.70000000000016</v>
      </c>
      <c r="F327" s="36">
        <v>847.65000000000009</v>
      </c>
      <c r="G327" s="36">
        <v>835.30000000000018</v>
      </c>
      <c r="H327" s="36">
        <v>882.10000000000014</v>
      </c>
      <c r="I327" s="36">
        <v>894.45</v>
      </c>
      <c r="J327" s="36">
        <v>905.50000000000011</v>
      </c>
      <c r="K327" s="31">
        <v>883.4</v>
      </c>
      <c r="L327" s="31">
        <v>860</v>
      </c>
      <c r="M327" s="31">
        <v>0.92623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2482.6999999999998</v>
      </c>
      <c r="D328" s="36">
        <v>2477.4333333333329</v>
      </c>
      <c r="E328" s="36">
        <v>2457.1166666666659</v>
      </c>
      <c r="F328" s="36">
        <v>2431.5333333333328</v>
      </c>
      <c r="G328" s="36">
        <v>2411.2166666666658</v>
      </c>
      <c r="H328" s="36">
        <v>2503.016666666666</v>
      </c>
      <c r="I328" s="36">
        <v>2523.3333333333326</v>
      </c>
      <c r="J328" s="36">
        <v>2548.9166666666661</v>
      </c>
      <c r="K328" s="31">
        <v>2497.75</v>
      </c>
      <c r="L328" s="31">
        <v>2451.85</v>
      </c>
      <c r="M328" s="31">
        <v>2.3475199999999998</v>
      </c>
      <c r="N328" s="1"/>
      <c r="O328" s="1"/>
    </row>
    <row r="329" spans="1:15" ht="12.75" customHeight="1">
      <c r="A329" s="33">
        <v>319</v>
      </c>
      <c r="B329" s="53" t="s">
        <v>183</v>
      </c>
      <c r="C329" s="31">
        <v>109603.9</v>
      </c>
      <c r="D329" s="36">
        <v>109156.18333333333</v>
      </c>
      <c r="E329" s="36">
        <v>108547.71666666667</v>
      </c>
      <c r="F329" s="36">
        <v>107491.53333333334</v>
      </c>
      <c r="G329" s="36">
        <v>106883.06666666668</v>
      </c>
      <c r="H329" s="36">
        <v>110212.36666666667</v>
      </c>
      <c r="I329" s="36">
        <v>110820.83333333331</v>
      </c>
      <c r="J329" s="36">
        <v>111877.01666666666</v>
      </c>
      <c r="K329" s="31">
        <v>109764.65</v>
      </c>
      <c r="L329" s="31">
        <v>108100</v>
      </c>
      <c r="M329" s="31">
        <v>4.471E-2</v>
      </c>
      <c r="N329" s="1"/>
      <c r="O329" s="1"/>
    </row>
    <row r="330" spans="1:15" ht="12.75" customHeight="1">
      <c r="A330" s="33">
        <v>320</v>
      </c>
      <c r="B330" s="53" t="s">
        <v>453</v>
      </c>
      <c r="C330" s="31">
        <v>2552.85</v>
      </c>
      <c r="D330" s="36">
        <v>2569.3666666666668</v>
      </c>
      <c r="E330" s="36">
        <v>2523.7333333333336</v>
      </c>
      <c r="F330" s="36">
        <v>2494.6166666666668</v>
      </c>
      <c r="G330" s="36">
        <v>2448.9833333333336</v>
      </c>
      <c r="H330" s="36">
        <v>2598.4833333333336</v>
      </c>
      <c r="I330" s="36">
        <v>2644.1166666666668</v>
      </c>
      <c r="J330" s="36">
        <v>2673.2333333333336</v>
      </c>
      <c r="K330" s="31">
        <v>2615</v>
      </c>
      <c r="L330" s="31">
        <v>2540.25</v>
      </c>
      <c r="M330" s="31">
        <v>2.71584</v>
      </c>
      <c r="N330" s="1"/>
      <c r="O330" s="1"/>
    </row>
    <row r="331" spans="1:15" ht="12.75" customHeight="1">
      <c r="A331" s="33">
        <v>321</v>
      </c>
      <c r="B331" s="53" t="s">
        <v>177</v>
      </c>
      <c r="C331" s="31">
        <v>1719.55</v>
      </c>
      <c r="D331" s="36">
        <v>1721.8500000000001</v>
      </c>
      <c r="E331" s="36">
        <v>1699.7000000000003</v>
      </c>
      <c r="F331" s="36">
        <v>1679.8500000000001</v>
      </c>
      <c r="G331" s="36">
        <v>1657.7000000000003</v>
      </c>
      <c r="H331" s="36">
        <v>1741.7000000000003</v>
      </c>
      <c r="I331" s="36">
        <v>1763.8500000000004</v>
      </c>
      <c r="J331" s="36">
        <v>1783.7000000000003</v>
      </c>
      <c r="K331" s="31">
        <v>1744</v>
      </c>
      <c r="L331" s="31">
        <v>1702</v>
      </c>
      <c r="M331" s="31">
        <v>2.05646</v>
      </c>
      <c r="N331" s="1"/>
      <c r="O331" s="1"/>
    </row>
    <row r="332" spans="1:15" ht="12.75" customHeight="1">
      <c r="A332" s="33">
        <v>322</v>
      </c>
      <c r="B332" s="53" t="s">
        <v>184</v>
      </c>
      <c r="C332" s="31">
        <v>1300.05</v>
      </c>
      <c r="D332" s="36">
        <v>1307.6833333333332</v>
      </c>
      <c r="E332" s="36">
        <v>1285.5166666666664</v>
      </c>
      <c r="F332" s="36">
        <v>1270.9833333333333</v>
      </c>
      <c r="G332" s="36">
        <v>1248.8166666666666</v>
      </c>
      <c r="H332" s="36">
        <v>1322.2166666666662</v>
      </c>
      <c r="I332" s="36">
        <v>1344.3833333333328</v>
      </c>
      <c r="J332" s="36">
        <v>1358.9166666666661</v>
      </c>
      <c r="K332" s="31">
        <v>1329.85</v>
      </c>
      <c r="L332" s="31">
        <v>1293.1500000000001</v>
      </c>
      <c r="M332" s="31">
        <v>1.96736</v>
      </c>
      <c r="N332" s="1"/>
      <c r="O332" s="1"/>
    </row>
    <row r="333" spans="1:15" ht="12.75" customHeight="1">
      <c r="A333" s="33">
        <v>323</v>
      </c>
      <c r="B333" s="53" t="s">
        <v>470</v>
      </c>
      <c r="C333" s="31">
        <v>1074.4000000000001</v>
      </c>
      <c r="D333" s="36">
        <v>1074.9833333333333</v>
      </c>
      <c r="E333" s="36">
        <v>1050.7166666666667</v>
      </c>
      <c r="F333" s="36">
        <v>1027.0333333333333</v>
      </c>
      <c r="G333" s="36">
        <v>1002.7666666666667</v>
      </c>
      <c r="H333" s="36">
        <v>1098.6666666666667</v>
      </c>
      <c r="I333" s="36">
        <v>1122.9333333333336</v>
      </c>
      <c r="J333" s="36">
        <v>1146.6166666666668</v>
      </c>
      <c r="K333" s="31">
        <v>1099.25</v>
      </c>
      <c r="L333" s="31">
        <v>1051.3</v>
      </c>
      <c r="M333" s="31">
        <v>3.8172799999999998</v>
      </c>
      <c r="N333" s="1"/>
      <c r="O333" s="1"/>
    </row>
    <row r="334" spans="1:15" ht="12.75" customHeight="1">
      <c r="A334" s="33">
        <v>324</v>
      </c>
      <c r="B334" s="53" t="s">
        <v>464</v>
      </c>
      <c r="C334" s="31">
        <v>868.9</v>
      </c>
      <c r="D334" s="36">
        <v>871.51666666666677</v>
      </c>
      <c r="E334" s="36">
        <v>861.03333333333353</v>
      </c>
      <c r="F334" s="36">
        <v>853.16666666666674</v>
      </c>
      <c r="G334" s="36">
        <v>842.68333333333351</v>
      </c>
      <c r="H334" s="36">
        <v>879.38333333333355</v>
      </c>
      <c r="I334" s="36">
        <v>889.8666666666669</v>
      </c>
      <c r="J334" s="36">
        <v>897.73333333333358</v>
      </c>
      <c r="K334" s="31">
        <v>882</v>
      </c>
      <c r="L334" s="31">
        <v>863.65</v>
      </c>
      <c r="M334" s="31">
        <v>3.1193499999999998</v>
      </c>
      <c r="N334" s="1"/>
      <c r="O334" s="1"/>
    </row>
    <row r="335" spans="1:15" ht="12.75" customHeight="1">
      <c r="A335" s="33">
        <v>325</v>
      </c>
      <c r="B335" s="53" t="s">
        <v>185</v>
      </c>
      <c r="C335" s="31">
        <v>95.05</v>
      </c>
      <c r="D335" s="36">
        <v>94.899999999999991</v>
      </c>
      <c r="E335" s="36">
        <v>93.59999999999998</v>
      </c>
      <c r="F335" s="36">
        <v>92.149999999999991</v>
      </c>
      <c r="G335" s="36">
        <v>90.84999999999998</v>
      </c>
      <c r="H335" s="36">
        <v>96.34999999999998</v>
      </c>
      <c r="I335" s="36">
        <v>97.649999999999991</v>
      </c>
      <c r="J335" s="36">
        <v>99.09999999999998</v>
      </c>
      <c r="K335" s="31">
        <v>96.2</v>
      </c>
      <c r="L335" s="31">
        <v>93.45</v>
      </c>
      <c r="M335" s="31">
        <v>90.468339999999998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4515.3500000000004</v>
      </c>
      <c r="D336" s="36">
        <v>4487.0999999999995</v>
      </c>
      <c r="E336" s="36">
        <v>4452.1999999999989</v>
      </c>
      <c r="F336" s="36">
        <v>4389.0499999999993</v>
      </c>
      <c r="G336" s="36">
        <v>4354.1499999999987</v>
      </c>
      <c r="H336" s="36">
        <v>4550.2499999999991</v>
      </c>
      <c r="I336" s="36">
        <v>4585.1499999999987</v>
      </c>
      <c r="J336" s="36">
        <v>4648.2999999999993</v>
      </c>
      <c r="K336" s="31">
        <v>4522</v>
      </c>
      <c r="L336" s="31">
        <v>4423.95</v>
      </c>
      <c r="M336" s="31">
        <v>1.07901</v>
      </c>
      <c r="N336" s="1"/>
      <c r="O336" s="1"/>
    </row>
    <row r="337" spans="1:15" ht="12.75" customHeight="1">
      <c r="A337" s="33">
        <v>327</v>
      </c>
      <c r="B337" s="53" t="s">
        <v>471</v>
      </c>
      <c r="C337" s="31">
        <v>880.75</v>
      </c>
      <c r="D337" s="36">
        <v>862.4666666666667</v>
      </c>
      <c r="E337" s="36">
        <v>836.13333333333344</v>
      </c>
      <c r="F337" s="36">
        <v>791.51666666666677</v>
      </c>
      <c r="G337" s="36">
        <v>765.18333333333351</v>
      </c>
      <c r="H337" s="36">
        <v>907.08333333333337</v>
      </c>
      <c r="I337" s="36">
        <v>933.41666666666663</v>
      </c>
      <c r="J337" s="36">
        <v>978.0333333333333</v>
      </c>
      <c r="K337" s="31">
        <v>888.8</v>
      </c>
      <c r="L337" s="31">
        <v>817.85</v>
      </c>
      <c r="M337" s="31">
        <v>18.24389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59.25</v>
      </c>
      <c r="D338" s="36">
        <v>59.816666666666663</v>
      </c>
      <c r="E338" s="36">
        <v>58.433333333333323</v>
      </c>
      <c r="F338" s="36">
        <v>57.61666666666666</v>
      </c>
      <c r="G338" s="36">
        <v>56.23333333333332</v>
      </c>
      <c r="H338" s="36">
        <v>60.633333333333326</v>
      </c>
      <c r="I338" s="36">
        <v>62.016666666666666</v>
      </c>
      <c r="J338" s="36">
        <v>62.833333333333329</v>
      </c>
      <c r="K338" s="31">
        <v>61.2</v>
      </c>
      <c r="L338" s="31">
        <v>59</v>
      </c>
      <c r="M338" s="31">
        <v>272.78248000000002</v>
      </c>
      <c r="N338" s="1"/>
      <c r="O338" s="1"/>
    </row>
    <row r="339" spans="1:15" ht="12.75" customHeight="1">
      <c r="A339" s="33">
        <v>329</v>
      </c>
      <c r="B339" s="53" t="s">
        <v>466</v>
      </c>
      <c r="C339" s="31">
        <v>152.65</v>
      </c>
      <c r="D339" s="36">
        <v>151.75</v>
      </c>
      <c r="E339" s="36">
        <v>149.30000000000001</v>
      </c>
      <c r="F339" s="36">
        <v>145.95000000000002</v>
      </c>
      <c r="G339" s="36">
        <v>143.50000000000003</v>
      </c>
      <c r="H339" s="36">
        <v>155.1</v>
      </c>
      <c r="I339" s="36">
        <v>157.54999999999998</v>
      </c>
      <c r="J339" s="36">
        <v>160.89999999999998</v>
      </c>
      <c r="K339" s="31">
        <v>154.19999999999999</v>
      </c>
      <c r="L339" s="31">
        <v>148.4</v>
      </c>
      <c r="M339" s="31">
        <v>89.156019999999998</v>
      </c>
      <c r="N339" s="1"/>
      <c r="O339" s="1"/>
    </row>
    <row r="340" spans="1:15" ht="12.75" customHeight="1">
      <c r="A340" s="33">
        <v>330</v>
      </c>
      <c r="B340" s="53" t="s">
        <v>188</v>
      </c>
      <c r="C340" s="31">
        <v>22680.25</v>
      </c>
      <c r="D340" s="36">
        <v>22687.616666666669</v>
      </c>
      <c r="E340" s="36">
        <v>22548.683333333338</v>
      </c>
      <c r="F340" s="36">
        <v>22417.116666666669</v>
      </c>
      <c r="G340" s="36">
        <v>22278.183333333338</v>
      </c>
      <c r="H340" s="36">
        <v>22819.183333333338</v>
      </c>
      <c r="I340" s="36">
        <v>22958.116666666672</v>
      </c>
      <c r="J340" s="36">
        <v>23089.683333333338</v>
      </c>
      <c r="K340" s="31">
        <v>22826.55</v>
      </c>
      <c r="L340" s="31">
        <v>22556.05</v>
      </c>
      <c r="M340" s="31">
        <v>0.57450000000000001</v>
      </c>
      <c r="N340" s="1"/>
      <c r="O340" s="1"/>
    </row>
    <row r="341" spans="1:15" ht="12.75" customHeight="1">
      <c r="A341" s="33">
        <v>331</v>
      </c>
      <c r="B341" s="53" t="s">
        <v>472</v>
      </c>
      <c r="C341" s="31">
        <v>66.650000000000006</v>
      </c>
      <c r="D341" s="36">
        <v>66.316666666666663</v>
      </c>
      <c r="E341" s="36">
        <v>65.333333333333329</v>
      </c>
      <c r="F341" s="36">
        <v>64.016666666666666</v>
      </c>
      <c r="G341" s="36">
        <v>63.033333333333331</v>
      </c>
      <c r="H341" s="36">
        <v>67.633333333333326</v>
      </c>
      <c r="I341" s="36">
        <v>68.616666666666674</v>
      </c>
      <c r="J341" s="36">
        <v>69.933333333333323</v>
      </c>
      <c r="K341" s="31">
        <v>67.3</v>
      </c>
      <c r="L341" s="31">
        <v>65</v>
      </c>
      <c r="M341" s="31">
        <v>14.129899999999999</v>
      </c>
      <c r="N341" s="1"/>
      <c r="O341" s="1"/>
    </row>
    <row r="342" spans="1:15" ht="12.75" customHeight="1">
      <c r="A342" s="33">
        <v>332</v>
      </c>
      <c r="B342" s="53" t="s">
        <v>467</v>
      </c>
      <c r="C342" s="31">
        <v>55.5</v>
      </c>
      <c r="D342" s="36">
        <v>54.916666666666664</v>
      </c>
      <c r="E342" s="36">
        <v>53.483333333333327</v>
      </c>
      <c r="F342" s="36">
        <v>51.466666666666661</v>
      </c>
      <c r="G342" s="36">
        <v>50.033333333333324</v>
      </c>
      <c r="H342" s="36">
        <v>56.93333333333333</v>
      </c>
      <c r="I342" s="36">
        <v>58.366666666666667</v>
      </c>
      <c r="J342" s="36">
        <v>60.383333333333333</v>
      </c>
      <c r="K342" s="31">
        <v>56.35</v>
      </c>
      <c r="L342" s="31">
        <v>52.9</v>
      </c>
      <c r="M342" s="31">
        <v>643.91049999999996</v>
      </c>
      <c r="N342" s="1"/>
      <c r="O342" s="1"/>
    </row>
    <row r="343" spans="1:15" ht="12.75" customHeight="1">
      <c r="A343" s="33">
        <v>333</v>
      </c>
      <c r="B343" s="53" t="s">
        <v>288</v>
      </c>
      <c r="C343" s="31">
        <v>327.64999999999998</v>
      </c>
      <c r="D343" s="36">
        <v>328.2833333333333</v>
      </c>
      <c r="E343" s="36">
        <v>325.36666666666662</v>
      </c>
      <c r="F343" s="36">
        <v>323.08333333333331</v>
      </c>
      <c r="G343" s="36">
        <v>320.16666666666663</v>
      </c>
      <c r="H343" s="36">
        <v>330.56666666666661</v>
      </c>
      <c r="I343" s="36">
        <v>333.48333333333335</v>
      </c>
      <c r="J343" s="36">
        <v>335.76666666666659</v>
      </c>
      <c r="K343" s="31">
        <v>331.2</v>
      </c>
      <c r="L343" s="31">
        <v>326</v>
      </c>
      <c r="M343" s="31">
        <v>2.2643800000000001</v>
      </c>
      <c r="N343" s="1"/>
      <c r="O343" s="1"/>
    </row>
    <row r="344" spans="1:15" ht="12.75" customHeight="1">
      <c r="A344" s="33">
        <v>334</v>
      </c>
      <c r="B344" s="53" t="s">
        <v>468</v>
      </c>
      <c r="C344" s="31">
        <v>133.1</v>
      </c>
      <c r="D344" s="36">
        <v>132.51666666666668</v>
      </c>
      <c r="E344" s="36">
        <v>130.28333333333336</v>
      </c>
      <c r="F344" s="36">
        <v>127.46666666666667</v>
      </c>
      <c r="G344" s="36">
        <v>125.23333333333335</v>
      </c>
      <c r="H344" s="36">
        <v>135.33333333333337</v>
      </c>
      <c r="I344" s="36">
        <v>137.56666666666666</v>
      </c>
      <c r="J344" s="36">
        <v>140.38333333333338</v>
      </c>
      <c r="K344" s="31">
        <v>134.75</v>
      </c>
      <c r="L344" s="31">
        <v>129.69999999999999</v>
      </c>
      <c r="M344" s="31">
        <v>20.829280000000001</v>
      </c>
      <c r="N344" s="1"/>
      <c r="O344" s="1"/>
    </row>
    <row r="345" spans="1:15" ht="12.75" customHeight="1">
      <c r="A345" s="33">
        <v>335</v>
      </c>
      <c r="B345" s="53" t="s">
        <v>189</v>
      </c>
      <c r="C345" s="31">
        <v>148.05000000000001</v>
      </c>
      <c r="D345" s="36">
        <v>148.61666666666667</v>
      </c>
      <c r="E345" s="36">
        <v>145.68333333333334</v>
      </c>
      <c r="F345" s="36">
        <v>143.31666666666666</v>
      </c>
      <c r="G345" s="36">
        <v>140.38333333333333</v>
      </c>
      <c r="H345" s="36">
        <v>150.98333333333335</v>
      </c>
      <c r="I345" s="36">
        <v>153.91666666666669</v>
      </c>
      <c r="J345" s="36">
        <v>156.28333333333336</v>
      </c>
      <c r="K345" s="31">
        <v>151.55000000000001</v>
      </c>
      <c r="L345" s="31">
        <v>146.25</v>
      </c>
      <c r="M345" s="31">
        <v>137.6053</v>
      </c>
      <c r="N345" s="1"/>
      <c r="O345" s="1"/>
    </row>
    <row r="346" spans="1:15" ht="12.75" customHeight="1">
      <c r="A346" s="33">
        <v>336</v>
      </c>
      <c r="B346" s="53" t="s">
        <v>859</v>
      </c>
      <c r="C346" s="31">
        <v>52.85</v>
      </c>
      <c r="D346" s="36">
        <v>53.266666666666673</v>
      </c>
      <c r="E346" s="36">
        <v>52.233333333333348</v>
      </c>
      <c r="F346" s="36">
        <v>51.616666666666674</v>
      </c>
      <c r="G346" s="36">
        <v>50.58333333333335</v>
      </c>
      <c r="H346" s="36">
        <v>53.883333333333347</v>
      </c>
      <c r="I346" s="36">
        <v>54.916666666666664</v>
      </c>
      <c r="J346" s="36">
        <v>55.533333333333346</v>
      </c>
      <c r="K346" s="31">
        <v>54.3</v>
      </c>
      <c r="L346" s="31">
        <v>52.65</v>
      </c>
      <c r="M346" s="31">
        <v>56.35821</v>
      </c>
      <c r="N346" s="1"/>
      <c r="O346" s="1"/>
    </row>
    <row r="347" spans="1:15" ht="12.75" customHeight="1">
      <c r="A347" s="33">
        <v>337</v>
      </c>
      <c r="B347" s="53" t="s">
        <v>469</v>
      </c>
      <c r="C347" s="31">
        <v>242.1</v>
      </c>
      <c r="D347" s="36">
        <v>241.46666666666667</v>
      </c>
      <c r="E347" s="36">
        <v>239.48333333333335</v>
      </c>
      <c r="F347" s="36">
        <v>236.86666666666667</v>
      </c>
      <c r="G347" s="36">
        <v>234.88333333333335</v>
      </c>
      <c r="H347" s="36">
        <v>244.08333333333334</v>
      </c>
      <c r="I347" s="36">
        <v>246.06666666666663</v>
      </c>
      <c r="J347" s="36">
        <v>248.68333333333334</v>
      </c>
      <c r="K347" s="31">
        <v>243.45</v>
      </c>
      <c r="L347" s="31">
        <v>238.85</v>
      </c>
      <c r="M347" s="31">
        <v>4.7649699999999999</v>
      </c>
      <c r="N347" s="1"/>
      <c r="O347" s="1"/>
    </row>
    <row r="348" spans="1:15" ht="12.75" customHeight="1">
      <c r="A348" s="33">
        <v>338</v>
      </c>
      <c r="B348" s="53" t="s">
        <v>191</v>
      </c>
      <c r="C348" s="31">
        <v>241.75</v>
      </c>
      <c r="D348" s="36">
        <v>242.70000000000002</v>
      </c>
      <c r="E348" s="36">
        <v>239.40000000000003</v>
      </c>
      <c r="F348" s="36">
        <v>237.05</v>
      </c>
      <c r="G348" s="36">
        <v>233.75000000000003</v>
      </c>
      <c r="H348" s="36">
        <v>245.05000000000004</v>
      </c>
      <c r="I348" s="36">
        <v>248.35000000000005</v>
      </c>
      <c r="J348" s="36">
        <v>250.70000000000005</v>
      </c>
      <c r="K348" s="31">
        <v>246</v>
      </c>
      <c r="L348" s="31">
        <v>240.35</v>
      </c>
      <c r="M348" s="31">
        <v>189.36708999999999</v>
      </c>
      <c r="N348" s="1"/>
      <c r="O348" s="1"/>
    </row>
    <row r="349" spans="1:15" ht="12.75" customHeight="1">
      <c r="A349" s="33">
        <v>339</v>
      </c>
      <c r="B349" s="53" t="s">
        <v>473</v>
      </c>
      <c r="C349" s="31">
        <v>365.35</v>
      </c>
      <c r="D349" s="36">
        <v>365.95</v>
      </c>
      <c r="E349" s="36">
        <v>360.4</v>
      </c>
      <c r="F349" s="36">
        <v>355.45</v>
      </c>
      <c r="G349" s="36">
        <v>349.9</v>
      </c>
      <c r="H349" s="36">
        <v>370.9</v>
      </c>
      <c r="I349" s="36">
        <v>376.45000000000005</v>
      </c>
      <c r="J349" s="36">
        <v>381.4</v>
      </c>
      <c r="K349" s="31">
        <v>371.5</v>
      </c>
      <c r="L349" s="31">
        <v>361</v>
      </c>
      <c r="M349" s="31">
        <v>1.56311</v>
      </c>
      <c r="N349" s="1"/>
      <c r="O349" s="1"/>
    </row>
    <row r="350" spans="1:15" ht="12.75" customHeight="1">
      <c r="A350" s="33">
        <v>340</v>
      </c>
      <c r="B350" s="53" t="s">
        <v>192</v>
      </c>
      <c r="C350" s="31">
        <v>1142.95</v>
      </c>
      <c r="D350" s="36">
        <v>1143.5333333333335</v>
      </c>
      <c r="E350" s="36">
        <v>1130.4666666666672</v>
      </c>
      <c r="F350" s="36">
        <v>1117.9833333333336</v>
      </c>
      <c r="G350" s="36">
        <v>1104.9166666666672</v>
      </c>
      <c r="H350" s="36">
        <v>1156.0166666666671</v>
      </c>
      <c r="I350" s="36">
        <v>1169.0833333333333</v>
      </c>
      <c r="J350" s="36">
        <v>1181.5666666666671</v>
      </c>
      <c r="K350" s="31">
        <v>1156.5999999999999</v>
      </c>
      <c r="L350" s="31">
        <v>1131.05</v>
      </c>
      <c r="M350" s="31">
        <v>6.01776</v>
      </c>
      <c r="N350" s="1"/>
      <c r="O350" s="1"/>
    </row>
    <row r="351" spans="1:15" ht="12.75" customHeight="1">
      <c r="A351" s="33">
        <v>341</v>
      </c>
      <c r="B351" s="53" t="s">
        <v>194</v>
      </c>
      <c r="C351" s="31">
        <v>188.2</v>
      </c>
      <c r="D351" s="36">
        <v>187.96666666666667</v>
      </c>
      <c r="E351" s="36">
        <v>186.43333333333334</v>
      </c>
      <c r="F351" s="36">
        <v>184.66666666666666</v>
      </c>
      <c r="G351" s="36">
        <v>183.13333333333333</v>
      </c>
      <c r="H351" s="36">
        <v>189.73333333333335</v>
      </c>
      <c r="I351" s="36">
        <v>191.26666666666671</v>
      </c>
      <c r="J351" s="36">
        <v>193.03333333333336</v>
      </c>
      <c r="K351" s="31">
        <v>189.5</v>
      </c>
      <c r="L351" s="31">
        <v>186.2</v>
      </c>
      <c r="M351" s="31">
        <v>126.87099000000001</v>
      </c>
      <c r="N351" s="1"/>
      <c r="O351" s="1"/>
    </row>
    <row r="352" spans="1:15" ht="12.75" customHeight="1">
      <c r="A352" s="33">
        <v>342</v>
      </c>
      <c r="B352" s="53" t="s">
        <v>289</v>
      </c>
      <c r="C352" s="31">
        <v>280.89999999999998</v>
      </c>
      <c r="D352" s="36">
        <v>282.73333333333335</v>
      </c>
      <c r="E352" s="36">
        <v>277.66666666666669</v>
      </c>
      <c r="F352" s="36">
        <v>274.43333333333334</v>
      </c>
      <c r="G352" s="36">
        <v>269.36666666666667</v>
      </c>
      <c r="H352" s="36">
        <v>285.9666666666667</v>
      </c>
      <c r="I352" s="36">
        <v>291.0333333333333</v>
      </c>
      <c r="J352" s="36">
        <v>294.26666666666671</v>
      </c>
      <c r="K352" s="31">
        <v>287.8</v>
      </c>
      <c r="L352" s="31">
        <v>279.5</v>
      </c>
      <c r="M352" s="31">
        <v>14.369590000000001</v>
      </c>
      <c r="N352" s="1"/>
      <c r="O352" s="1"/>
    </row>
    <row r="353" spans="1:15" ht="12.75" customHeight="1">
      <c r="A353" s="33">
        <v>343</v>
      </c>
      <c r="B353" s="53" t="s">
        <v>474</v>
      </c>
      <c r="C353" s="31">
        <v>1223.2</v>
      </c>
      <c r="D353" s="36">
        <v>1225.8</v>
      </c>
      <c r="E353" s="36">
        <v>1207.3999999999999</v>
      </c>
      <c r="F353" s="36">
        <v>1191.5999999999999</v>
      </c>
      <c r="G353" s="36">
        <v>1173.1999999999998</v>
      </c>
      <c r="H353" s="36">
        <v>1241.5999999999999</v>
      </c>
      <c r="I353" s="36">
        <v>1260</v>
      </c>
      <c r="J353" s="36">
        <v>1275.8</v>
      </c>
      <c r="K353" s="31">
        <v>1244.2</v>
      </c>
      <c r="L353" s="31">
        <v>1210</v>
      </c>
      <c r="M353" s="31">
        <v>2.65483</v>
      </c>
      <c r="N353" s="1"/>
      <c r="O353" s="1"/>
    </row>
    <row r="354" spans="1:15" ht="12.75" customHeight="1">
      <c r="A354" s="33">
        <v>344</v>
      </c>
      <c r="B354" s="53" t="s">
        <v>290</v>
      </c>
      <c r="C354" s="31">
        <v>853.35</v>
      </c>
      <c r="D354" s="36">
        <v>855.75</v>
      </c>
      <c r="E354" s="36">
        <v>847.7</v>
      </c>
      <c r="F354" s="36">
        <v>842.05000000000007</v>
      </c>
      <c r="G354" s="36">
        <v>834.00000000000011</v>
      </c>
      <c r="H354" s="36">
        <v>861.4</v>
      </c>
      <c r="I354" s="36">
        <v>869.44999999999993</v>
      </c>
      <c r="J354" s="36">
        <v>875.09999999999991</v>
      </c>
      <c r="K354" s="31">
        <v>863.8</v>
      </c>
      <c r="L354" s="31">
        <v>850.1</v>
      </c>
      <c r="M354" s="31">
        <v>14.73808</v>
      </c>
      <c r="N354" s="1"/>
      <c r="O354" s="1"/>
    </row>
    <row r="355" spans="1:15" ht="12.75" customHeight="1">
      <c r="A355" s="33">
        <v>345</v>
      </c>
      <c r="B355" s="53" t="s">
        <v>193</v>
      </c>
      <c r="C355" s="31">
        <v>4220.8500000000004</v>
      </c>
      <c r="D355" s="36">
        <v>4217.7</v>
      </c>
      <c r="E355" s="36">
        <v>4182.3999999999996</v>
      </c>
      <c r="F355" s="36">
        <v>4143.95</v>
      </c>
      <c r="G355" s="36">
        <v>4108.6499999999996</v>
      </c>
      <c r="H355" s="36">
        <v>4256.1499999999996</v>
      </c>
      <c r="I355" s="36">
        <v>4291.4500000000007</v>
      </c>
      <c r="J355" s="36">
        <v>4329.8999999999996</v>
      </c>
      <c r="K355" s="31">
        <v>4253</v>
      </c>
      <c r="L355" s="31">
        <v>4179.25</v>
      </c>
      <c r="M355" s="31">
        <v>0.43087999999999999</v>
      </c>
      <c r="N355" s="1"/>
      <c r="O355" s="1"/>
    </row>
    <row r="356" spans="1:15" ht="12.75" customHeight="1">
      <c r="A356" s="33">
        <v>346</v>
      </c>
      <c r="B356" s="53" t="s">
        <v>475</v>
      </c>
      <c r="C356" s="31">
        <v>215.35</v>
      </c>
      <c r="D356" s="36">
        <v>218.5333333333333</v>
      </c>
      <c r="E356" s="36">
        <v>211.26666666666659</v>
      </c>
      <c r="F356" s="36">
        <v>207.18333333333328</v>
      </c>
      <c r="G356" s="36">
        <v>199.91666666666657</v>
      </c>
      <c r="H356" s="36">
        <v>222.61666666666662</v>
      </c>
      <c r="I356" s="36">
        <v>229.88333333333333</v>
      </c>
      <c r="J356" s="36">
        <v>233.96666666666664</v>
      </c>
      <c r="K356" s="31">
        <v>225.8</v>
      </c>
      <c r="L356" s="31">
        <v>214.45</v>
      </c>
      <c r="M356" s="31">
        <v>11.329499999999999</v>
      </c>
      <c r="N356" s="1"/>
      <c r="O356" s="1"/>
    </row>
    <row r="357" spans="1:15" ht="12.75" customHeight="1">
      <c r="A357" s="33">
        <v>347</v>
      </c>
      <c r="B357" s="53" t="s">
        <v>195</v>
      </c>
      <c r="C357" s="31">
        <v>39876.699999999997</v>
      </c>
      <c r="D357" s="36">
        <v>40350.783333333333</v>
      </c>
      <c r="E357" s="36">
        <v>39327.466666666667</v>
      </c>
      <c r="F357" s="36">
        <v>38778.233333333337</v>
      </c>
      <c r="G357" s="36">
        <v>37754.916666666672</v>
      </c>
      <c r="H357" s="36">
        <v>40900.016666666663</v>
      </c>
      <c r="I357" s="36">
        <v>41923.333333333328</v>
      </c>
      <c r="J357" s="36">
        <v>42472.566666666658</v>
      </c>
      <c r="K357" s="31">
        <v>41374.1</v>
      </c>
      <c r="L357" s="31">
        <v>39801.550000000003</v>
      </c>
      <c r="M357" s="31">
        <v>0.45556000000000002</v>
      </c>
      <c r="N357" s="1"/>
      <c r="O357" s="1"/>
    </row>
    <row r="358" spans="1:15" ht="12.75" customHeight="1">
      <c r="A358" s="33">
        <v>348</v>
      </c>
      <c r="B358" s="53" t="s">
        <v>292</v>
      </c>
      <c r="C358" s="31">
        <v>1299.25</v>
      </c>
      <c r="D358" s="36">
        <v>1291.9166666666667</v>
      </c>
      <c r="E358" s="36">
        <v>1275.3333333333335</v>
      </c>
      <c r="F358" s="36">
        <v>1251.4166666666667</v>
      </c>
      <c r="G358" s="36">
        <v>1234.8333333333335</v>
      </c>
      <c r="H358" s="36">
        <v>1315.8333333333335</v>
      </c>
      <c r="I358" s="36">
        <v>1332.416666666667</v>
      </c>
      <c r="J358" s="36">
        <v>1356.3333333333335</v>
      </c>
      <c r="K358" s="31">
        <v>1308.5</v>
      </c>
      <c r="L358" s="31">
        <v>1268</v>
      </c>
      <c r="M358" s="31">
        <v>1.42927</v>
      </c>
      <c r="N358" s="1"/>
      <c r="O358" s="1"/>
    </row>
    <row r="359" spans="1:15" ht="12.75" customHeight="1">
      <c r="A359" s="33">
        <v>349</v>
      </c>
      <c r="B359" s="53" t="s">
        <v>291</v>
      </c>
      <c r="C359" s="31">
        <v>765.45</v>
      </c>
      <c r="D359" s="36">
        <v>764.65</v>
      </c>
      <c r="E359" s="36">
        <v>749.84999999999991</v>
      </c>
      <c r="F359" s="36">
        <v>734.24999999999989</v>
      </c>
      <c r="G359" s="36">
        <v>719.44999999999982</v>
      </c>
      <c r="H359" s="36">
        <v>780.25</v>
      </c>
      <c r="I359" s="36">
        <v>795.05</v>
      </c>
      <c r="J359" s="36">
        <v>810.65000000000009</v>
      </c>
      <c r="K359" s="31">
        <v>779.45</v>
      </c>
      <c r="L359" s="31">
        <v>749.05</v>
      </c>
      <c r="M359" s="31">
        <v>8.4750800000000002</v>
      </c>
      <c r="N359" s="1"/>
      <c r="O359" s="1"/>
    </row>
    <row r="360" spans="1:15" ht="12.75" customHeight="1">
      <c r="A360" s="33">
        <v>350</v>
      </c>
      <c r="B360" s="53" t="s">
        <v>476</v>
      </c>
      <c r="C360" s="31">
        <v>164.2</v>
      </c>
      <c r="D360" s="36">
        <v>164.36666666666667</v>
      </c>
      <c r="E360" s="36">
        <v>161.83333333333334</v>
      </c>
      <c r="F360" s="36">
        <v>159.46666666666667</v>
      </c>
      <c r="G360" s="36">
        <v>156.93333333333334</v>
      </c>
      <c r="H360" s="36">
        <v>166.73333333333335</v>
      </c>
      <c r="I360" s="36">
        <v>169.26666666666665</v>
      </c>
      <c r="J360" s="36">
        <v>171.63333333333335</v>
      </c>
      <c r="K360" s="31">
        <v>166.9</v>
      </c>
      <c r="L360" s="31">
        <v>162</v>
      </c>
      <c r="M360" s="31">
        <v>9.8857099999999996</v>
      </c>
      <c r="N360" s="1"/>
      <c r="O360" s="1"/>
    </row>
    <row r="361" spans="1:15" ht="12.75" customHeight="1">
      <c r="A361" s="33">
        <v>351</v>
      </c>
      <c r="B361" s="53" t="s">
        <v>197</v>
      </c>
      <c r="C361" s="31">
        <v>5786.65</v>
      </c>
      <c r="D361" s="36">
        <v>5789.9666666666672</v>
      </c>
      <c r="E361" s="36">
        <v>5741.1833333333343</v>
      </c>
      <c r="F361" s="36">
        <v>5695.7166666666672</v>
      </c>
      <c r="G361" s="36">
        <v>5646.9333333333343</v>
      </c>
      <c r="H361" s="36">
        <v>5835.4333333333343</v>
      </c>
      <c r="I361" s="36">
        <v>5884.2166666666672</v>
      </c>
      <c r="J361" s="36">
        <v>5929.6833333333343</v>
      </c>
      <c r="K361" s="31">
        <v>5838.75</v>
      </c>
      <c r="L361" s="31">
        <v>5744.5</v>
      </c>
      <c r="M361" s="31">
        <v>4.4672599999999996</v>
      </c>
      <c r="N361" s="1"/>
      <c r="O361" s="1"/>
    </row>
    <row r="362" spans="1:15" ht="12.75" customHeight="1">
      <c r="A362" s="33">
        <v>352</v>
      </c>
      <c r="B362" s="53" t="s">
        <v>198</v>
      </c>
      <c r="C362" s="31">
        <v>239.6</v>
      </c>
      <c r="D362" s="36">
        <v>238.06666666666663</v>
      </c>
      <c r="E362" s="36">
        <v>235.18333333333328</v>
      </c>
      <c r="F362" s="36">
        <v>230.76666666666665</v>
      </c>
      <c r="G362" s="36">
        <v>227.8833333333333</v>
      </c>
      <c r="H362" s="36">
        <v>242.48333333333326</v>
      </c>
      <c r="I362" s="36">
        <v>245.36666666666665</v>
      </c>
      <c r="J362" s="36">
        <v>249.78333333333325</v>
      </c>
      <c r="K362" s="31">
        <v>240.95</v>
      </c>
      <c r="L362" s="31">
        <v>233.65</v>
      </c>
      <c r="M362" s="31">
        <v>35.097110000000001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3890.15</v>
      </c>
      <c r="D363" s="36">
        <v>3889.9500000000003</v>
      </c>
      <c r="E363" s="36">
        <v>3860.2000000000007</v>
      </c>
      <c r="F363" s="36">
        <v>3830.2500000000005</v>
      </c>
      <c r="G363" s="36">
        <v>3800.5000000000009</v>
      </c>
      <c r="H363" s="36">
        <v>3919.9000000000005</v>
      </c>
      <c r="I363" s="36">
        <v>3949.6499999999996</v>
      </c>
      <c r="J363" s="36">
        <v>3979.6000000000004</v>
      </c>
      <c r="K363" s="31">
        <v>3919.7</v>
      </c>
      <c r="L363" s="31">
        <v>3860</v>
      </c>
      <c r="M363" s="31">
        <v>0.54435</v>
      </c>
      <c r="N363" s="1"/>
      <c r="O363" s="1"/>
    </row>
    <row r="364" spans="1:15" ht="12.75" customHeight="1">
      <c r="A364" s="33">
        <v>354</v>
      </c>
      <c r="B364" s="53" t="s">
        <v>480</v>
      </c>
      <c r="C364" s="31">
        <v>1829.5</v>
      </c>
      <c r="D364" s="36">
        <v>1827.9833333333333</v>
      </c>
      <c r="E364" s="36">
        <v>1808.3166666666666</v>
      </c>
      <c r="F364" s="36">
        <v>1787.1333333333332</v>
      </c>
      <c r="G364" s="36">
        <v>1767.4666666666665</v>
      </c>
      <c r="H364" s="36">
        <v>1849.1666666666667</v>
      </c>
      <c r="I364" s="36">
        <v>1868.8333333333333</v>
      </c>
      <c r="J364" s="36">
        <v>1890.0166666666669</v>
      </c>
      <c r="K364" s="31">
        <v>1847.65</v>
      </c>
      <c r="L364" s="31">
        <v>1806.8</v>
      </c>
      <c r="M364" s="31">
        <v>2.45173</v>
      </c>
      <c r="N364" s="1"/>
      <c r="O364" s="1"/>
    </row>
    <row r="365" spans="1:15" ht="12.75" customHeight="1">
      <c r="A365" s="33">
        <v>355</v>
      </c>
      <c r="B365" s="53" t="s">
        <v>201</v>
      </c>
      <c r="C365" s="31">
        <v>3501.5</v>
      </c>
      <c r="D365" s="36">
        <v>3531.3166666666671</v>
      </c>
      <c r="E365" s="36">
        <v>3466.1833333333343</v>
      </c>
      <c r="F365" s="36">
        <v>3430.8666666666672</v>
      </c>
      <c r="G365" s="36">
        <v>3365.7333333333345</v>
      </c>
      <c r="H365" s="36">
        <v>3566.6333333333341</v>
      </c>
      <c r="I365" s="36">
        <v>3631.7666666666664</v>
      </c>
      <c r="J365" s="36">
        <v>3667.0833333333339</v>
      </c>
      <c r="K365" s="31">
        <v>3596.45</v>
      </c>
      <c r="L365" s="31">
        <v>3496</v>
      </c>
      <c r="M365" s="31">
        <v>3.3919299999999999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2499.1999999999998</v>
      </c>
      <c r="D366" s="36">
        <v>2501.6333333333332</v>
      </c>
      <c r="E366" s="36">
        <v>2485.3166666666666</v>
      </c>
      <c r="F366" s="36">
        <v>2471.4333333333334</v>
      </c>
      <c r="G366" s="36">
        <v>2455.1166666666668</v>
      </c>
      <c r="H366" s="36">
        <v>2515.5166666666664</v>
      </c>
      <c r="I366" s="36">
        <v>2531.833333333333</v>
      </c>
      <c r="J366" s="36">
        <v>2545.7166666666662</v>
      </c>
      <c r="K366" s="31">
        <v>2517.9499999999998</v>
      </c>
      <c r="L366" s="31">
        <v>2487.75</v>
      </c>
      <c r="M366" s="31">
        <v>3.37541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1067.95</v>
      </c>
      <c r="D367" s="36">
        <v>1073.0833333333333</v>
      </c>
      <c r="E367" s="36">
        <v>1058.8666666666666</v>
      </c>
      <c r="F367" s="36">
        <v>1049.7833333333333</v>
      </c>
      <c r="G367" s="36">
        <v>1035.5666666666666</v>
      </c>
      <c r="H367" s="36">
        <v>1082.1666666666665</v>
      </c>
      <c r="I367" s="36">
        <v>1096.3833333333332</v>
      </c>
      <c r="J367" s="36">
        <v>1105.4666666666665</v>
      </c>
      <c r="K367" s="31">
        <v>1087.3</v>
      </c>
      <c r="L367" s="31">
        <v>1064</v>
      </c>
      <c r="M367" s="31">
        <v>9.3262800000000006</v>
      </c>
      <c r="N367" s="1"/>
      <c r="O367" s="1"/>
    </row>
    <row r="368" spans="1:15" ht="12.75" customHeight="1">
      <c r="A368" s="33">
        <v>358</v>
      </c>
      <c r="B368" s="53" t="s">
        <v>481</v>
      </c>
      <c r="C368" s="31">
        <v>99.75</v>
      </c>
      <c r="D368" s="36">
        <v>100.05</v>
      </c>
      <c r="E368" s="36">
        <v>98.899999999999991</v>
      </c>
      <c r="F368" s="36">
        <v>98.05</v>
      </c>
      <c r="G368" s="36">
        <v>96.899999999999991</v>
      </c>
      <c r="H368" s="36">
        <v>100.89999999999999</v>
      </c>
      <c r="I368" s="36">
        <v>102.05</v>
      </c>
      <c r="J368" s="36">
        <v>102.89999999999999</v>
      </c>
      <c r="K368" s="31">
        <v>101.2</v>
      </c>
      <c r="L368" s="31">
        <v>99.2</v>
      </c>
      <c r="M368" s="31">
        <v>29.842020000000002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674.5</v>
      </c>
      <c r="D369" s="36">
        <v>682.94999999999993</v>
      </c>
      <c r="E369" s="36">
        <v>660.29999999999984</v>
      </c>
      <c r="F369" s="36">
        <v>646.09999999999991</v>
      </c>
      <c r="G369" s="36">
        <v>623.44999999999982</v>
      </c>
      <c r="H369" s="36">
        <v>697.14999999999986</v>
      </c>
      <c r="I369" s="36">
        <v>719.8</v>
      </c>
      <c r="J369" s="36">
        <v>733.99999999999989</v>
      </c>
      <c r="K369" s="31">
        <v>705.6</v>
      </c>
      <c r="L369" s="31">
        <v>668.75</v>
      </c>
      <c r="M369" s="31">
        <v>4.7315699999999996</v>
      </c>
      <c r="N369" s="1"/>
      <c r="O369" s="1"/>
    </row>
    <row r="370" spans="1:15" ht="12.75" customHeight="1">
      <c r="A370" s="33">
        <v>360</v>
      </c>
      <c r="B370" s="53" t="s">
        <v>478</v>
      </c>
      <c r="C370" s="31">
        <v>363.85</v>
      </c>
      <c r="D370" s="36">
        <v>365.86666666666662</v>
      </c>
      <c r="E370" s="36">
        <v>360.28333333333325</v>
      </c>
      <c r="F370" s="36">
        <v>356.71666666666664</v>
      </c>
      <c r="G370" s="36">
        <v>351.13333333333327</v>
      </c>
      <c r="H370" s="36">
        <v>369.43333333333322</v>
      </c>
      <c r="I370" s="36">
        <v>375.01666666666659</v>
      </c>
      <c r="J370" s="36">
        <v>378.5833333333332</v>
      </c>
      <c r="K370" s="31">
        <v>371.45</v>
      </c>
      <c r="L370" s="31">
        <v>362.3</v>
      </c>
      <c r="M370" s="31">
        <v>2.8039800000000001</v>
      </c>
      <c r="N370" s="1"/>
      <c r="O370" s="1"/>
    </row>
    <row r="371" spans="1:15" ht="12.75" customHeight="1">
      <c r="A371" s="33">
        <v>361</v>
      </c>
      <c r="B371" s="53" t="s">
        <v>482</v>
      </c>
      <c r="C371" s="31">
        <v>1429.1</v>
      </c>
      <c r="D371" s="36">
        <v>1435.0166666666667</v>
      </c>
      <c r="E371" s="36">
        <v>1410.1333333333332</v>
      </c>
      <c r="F371" s="36">
        <v>1391.1666666666665</v>
      </c>
      <c r="G371" s="36">
        <v>1366.2833333333331</v>
      </c>
      <c r="H371" s="36">
        <v>1453.9833333333333</v>
      </c>
      <c r="I371" s="36">
        <v>1478.866666666667</v>
      </c>
      <c r="J371" s="36">
        <v>1497.8333333333335</v>
      </c>
      <c r="K371" s="31">
        <v>1459.9</v>
      </c>
      <c r="L371" s="31">
        <v>1416.05</v>
      </c>
      <c r="M371" s="31">
        <v>1.65415</v>
      </c>
      <c r="N371" s="1"/>
      <c r="O371" s="1"/>
    </row>
    <row r="372" spans="1:15" ht="12.75" customHeight="1">
      <c r="A372" s="33">
        <v>362</v>
      </c>
      <c r="B372" s="53" t="s">
        <v>203</v>
      </c>
      <c r="C372" s="31">
        <v>5287.6</v>
      </c>
      <c r="D372" s="36">
        <v>5235.2833333333338</v>
      </c>
      <c r="E372" s="36">
        <v>5170.5666666666675</v>
      </c>
      <c r="F372" s="36">
        <v>5053.5333333333338</v>
      </c>
      <c r="G372" s="36">
        <v>4988.8166666666675</v>
      </c>
      <c r="H372" s="36">
        <v>5352.3166666666675</v>
      </c>
      <c r="I372" s="36">
        <v>5417.0333333333328</v>
      </c>
      <c r="J372" s="36">
        <v>5534.0666666666675</v>
      </c>
      <c r="K372" s="31">
        <v>5300</v>
      </c>
      <c r="L372" s="31">
        <v>5118.25</v>
      </c>
      <c r="M372" s="31">
        <v>8.8643199999999993</v>
      </c>
      <c r="N372" s="1"/>
      <c r="O372" s="1"/>
    </row>
    <row r="373" spans="1:15" ht="12.75" customHeight="1">
      <c r="A373" s="33">
        <v>363</v>
      </c>
      <c r="B373" s="53" t="s">
        <v>483</v>
      </c>
      <c r="C373" s="31">
        <v>1173.45</v>
      </c>
      <c r="D373" s="36">
        <v>1167.8166666666666</v>
      </c>
      <c r="E373" s="36">
        <v>1158.1833333333332</v>
      </c>
      <c r="F373" s="36">
        <v>1142.9166666666665</v>
      </c>
      <c r="G373" s="36">
        <v>1133.2833333333331</v>
      </c>
      <c r="H373" s="36">
        <v>1183.0833333333333</v>
      </c>
      <c r="I373" s="36">
        <v>1192.7166666666665</v>
      </c>
      <c r="J373" s="36">
        <v>1207.9833333333333</v>
      </c>
      <c r="K373" s="31">
        <v>1177.45</v>
      </c>
      <c r="L373" s="31">
        <v>1152.55</v>
      </c>
      <c r="M373" s="31">
        <v>1.1329499999999999</v>
      </c>
      <c r="N373" s="1"/>
      <c r="O373" s="1"/>
    </row>
    <row r="374" spans="1:15" ht="12.75" customHeight="1">
      <c r="A374" s="33">
        <v>364</v>
      </c>
      <c r="B374" s="53" t="s">
        <v>293</v>
      </c>
      <c r="C374" s="31">
        <v>376.1</v>
      </c>
      <c r="D374" s="36">
        <v>377.35000000000008</v>
      </c>
      <c r="E374" s="36">
        <v>372.60000000000014</v>
      </c>
      <c r="F374" s="36">
        <v>369.10000000000008</v>
      </c>
      <c r="G374" s="36">
        <v>364.35000000000014</v>
      </c>
      <c r="H374" s="36">
        <v>380.85000000000014</v>
      </c>
      <c r="I374" s="36">
        <v>385.6</v>
      </c>
      <c r="J374" s="36">
        <v>389.10000000000014</v>
      </c>
      <c r="K374" s="31">
        <v>382.1</v>
      </c>
      <c r="L374" s="31">
        <v>373.85</v>
      </c>
      <c r="M374" s="31">
        <v>14.517760000000001</v>
      </c>
      <c r="N374" s="1"/>
      <c r="O374" s="1"/>
    </row>
    <row r="375" spans="1:15" ht="12.75" customHeight="1">
      <c r="A375" s="33">
        <v>365</v>
      </c>
      <c r="B375" s="53" t="s">
        <v>199</v>
      </c>
      <c r="C375" s="31">
        <v>286.89999999999998</v>
      </c>
      <c r="D375" s="36">
        <v>288.5</v>
      </c>
      <c r="E375" s="36">
        <v>283.7</v>
      </c>
      <c r="F375" s="36">
        <v>280.5</v>
      </c>
      <c r="G375" s="36">
        <v>275.7</v>
      </c>
      <c r="H375" s="36">
        <v>291.7</v>
      </c>
      <c r="I375" s="36">
        <v>296.49999999999994</v>
      </c>
      <c r="J375" s="36">
        <v>299.7</v>
      </c>
      <c r="K375" s="31">
        <v>293.3</v>
      </c>
      <c r="L375" s="31">
        <v>285.3</v>
      </c>
      <c r="M375" s="31">
        <v>193.17559</v>
      </c>
      <c r="N375" s="1"/>
      <c r="O375" s="1"/>
    </row>
    <row r="376" spans="1:15" ht="12.75" customHeight="1">
      <c r="A376" s="33">
        <v>366</v>
      </c>
      <c r="B376" s="53" t="s">
        <v>204</v>
      </c>
      <c r="C376" s="31">
        <v>204.65</v>
      </c>
      <c r="D376" s="36">
        <v>203.01666666666665</v>
      </c>
      <c r="E376" s="36">
        <v>200.08333333333331</v>
      </c>
      <c r="F376" s="36">
        <v>195.51666666666665</v>
      </c>
      <c r="G376" s="36">
        <v>192.58333333333331</v>
      </c>
      <c r="H376" s="36">
        <v>207.58333333333331</v>
      </c>
      <c r="I376" s="36">
        <v>210.51666666666665</v>
      </c>
      <c r="J376" s="36">
        <v>215.08333333333331</v>
      </c>
      <c r="K376" s="31">
        <v>205.95</v>
      </c>
      <c r="L376" s="31">
        <v>198.45</v>
      </c>
      <c r="M376" s="31">
        <v>333.69524000000001</v>
      </c>
      <c r="N376" s="1"/>
      <c r="O376" s="1"/>
    </row>
    <row r="377" spans="1:15" ht="12.75" customHeight="1">
      <c r="A377" s="33">
        <v>367</v>
      </c>
      <c r="B377" s="53" t="s">
        <v>484</v>
      </c>
      <c r="C377" s="31">
        <v>575.04999999999995</v>
      </c>
      <c r="D377" s="36">
        <v>578.29999999999995</v>
      </c>
      <c r="E377" s="36">
        <v>568.79999999999995</v>
      </c>
      <c r="F377" s="36">
        <v>562.54999999999995</v>
      </c>
      <c r="G377" s="36">
        <v>553.04999999999995</v>
      </c>
      <c r="H377" s="36">
        <v>584.54999999999995</v>
      </c>
      <c r="I377" s="36">
        <v>594.04999999999995</v>
      </c>
      <c r="J377" s="36">
        <v>600.29999999999995</v>
      </c>
      <c r="K377" s="31">
        <v>587.79999999999995</v>
      </c>
      <c r="L377" s="31">
        <v>572.04999999999995</v>
      </c>
      <c r="M377" s="31">
        <v>11.50047</v>
      </c>
      <c r="N377" s="1"/>
      <c r="O377" s="1"/>
    </row>
    <row r="378" spans="1:15" ht="12.75" customHeight="1">
      <c r="A378" s="33">
        <v>368</v>
      </c>
      <c r="B378" s="53" t="s">
        <v>294</v>
      </c>
      <c r="C378" s="31">
        <v>602.54999999999995</v>
      </c>
      <c r="D378" s="36">
        <v>605</v>
      </c>
      <c r="E378" s="36">
        <v>591.15</v>
      </c>
      <c r="F378" s="36">
        <v>579.75</v>
      </c>
      <c r="G378" s="36">
        <v>565.9</v>
      </c>
      <c r="H378" s="36">
        <v>616.4</v>
      </c>
      <c r="I378" s="36">
        <v>630.24999999999989</v>
      </c>
      <c r="J378" s="36">
        <v>641.65</v>
      </c>
      <c r="K378" s="31">
        <v>618.85</v>
      </c>
      <c r="L378" s="31">
        <v>593.6</v>
      </c>
      <c r="M378" s="31">
        <v>3.8377599999999998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706.9</v>
      </c>
      <c r="D379" s="36">
        <v>711.29999999999984</v>
      </c>
      <c r="E379" s="36">
        <v>699.54999999999973</v>
      </c>
      <c r="F379" s="36">
        <v>692.19999999999993</v>
      </c>
      <c r="G379" s="36">
        <v>680.44999999999982</v>
      </c>
      <c r="H379" s="36">
        <v>718.64999999999964</v>
      </c>
      <c r="I379" s="36">
        <v>730.39999999999986</v>
      </c>
      <c r="J379" s="36">
        <v>737.74999999999955</v>
      </c>
      <c r="K379" s="31">
        <v>723.05</v>
      </c>
      <c r="L379" s="31">
        <v>703.95</v>
      </c>
      <c r="M379" s="31">
        <v>0.83333000000000002</v>
      </c>
      <c r="N379" s="1"/>
      <c r="O379" s="1"/>
    </row>
    <row r="380" spans="1:15" ht="12.75" customHeight="1">
      <c r="A380" s="33">
        <v>370</v>
      </c>
      <c r="B380" s="53" t="s">
        <v>486</v>
      </c>
      <c r="C380" s="31">
        <v>128.75</v>
      </c>
      <c r="D380" s="36">
        <v>129.25</v>
      </c>
      <c r="E380" s="36">
        <v>127.5</v>
      </c>
      <c r="F380" s="36">
        <v>126.25</v>
      </c>
      <c r="G380" s="36">
        <v>124.5</v>
      </c>
      <c r="H380" s="36">
        <v>130.5</v>
      </c>
      <c r="I380" s="36">
        <v>132.25</v>
      </c>
      <c r="J380" s="36">
        <v>133.5</v>
      </c>
      <c r="K380" s="31">
        <v>131</v>
      </c>
      <c r="L380" s="31">
        <v>128</v>
      </c>
      <c r="M380" s="31">
        <v>1.7079299999999999</v>
      </c>
      <c r="N380" s="1"/>
      <c r="O380" s="1"/>
    </row>
    <row r="381" spans="1:15" ht="12.75" customHeight="1">
      <c r="A381" s="33">
        <v>371</v>
      </c>
      <c r="B381" s="53" t="s">
        <v>295</v>
      </c>
      <c r="C381" s="31">
        <v>17497.150000000001</v>
      </c>
      <c r="D381" s="36">
        <v>17492.899999999998</v>
      </c>
      <c r="E381" s="36">
        <v>17373.049999999996</v>
      </c>
      <c r="F381" s="36">
        <v>17248.949999999997</v>
      </c>
      <c r="G381" s="36">
        <v>17129.099999999995</v>
      </c>
      <c r="H381" s="36">
        <v>17616.999999999996</v>
      </c>
      <c r="I381" s="36">
        <v>17736.849999999995</v>
      </c>
      <c r="J381" s="36">
        <v>17860.949999999997</v>
      </c>
      <c r="K381" s="31">
        <v>17612.75</v>
      </c>
      <c r="L381" s="31">
        <v>17368.8</v>
      </c>
      <c r="M381" s="31">
        <v>9.9769999999999998E-2</v>
      </c>
      <c r="N381" s="1"/>
      <c r="O381" s="1"/>
    </row>
    <row r="382" spans="1:15" ht="12.75" customHeight="1">
      <c r="A382" s="33">
        <v>372</v>
      </c>
      <c r="B382" s="53" t="s">
        <v>202</v>
      </c>
      <c r="C382" s="31">
        <v>76.45</v>
      </c>
      <c r="D382" s="36">
        <v>76.483333333333334</v>
      </c>
      <c r="E382" s="36">
        <v>75.266666666666666</v>
      </c>
      <c r="F382" s="36">
        <v>74.083333333333329</v>
      </c>
      <c r="G382" s="36">
        <v>72.86666666666666</v>
      </c>
      <c r="H382" s="36">
        <v>77.666666666666671</v>
      </c>
      <c r="I382" s="36">
        <v>78.88333333333334</v>
      </c>
      <c r="J382" s="36">
        <v>80.066666666666677</v>
      </c>
      <c r="K382" s="31">
        <v>77.7</v>
      </c>
      <c r="L382" s="31">
        <v>75.3</v>
      </c>
      <c r="M382" s="31">
        <v>870.14739999999995</v>
      </c>
      <c r="N382" s="1"/>
      <c r="O382" s="1"/>
    </row>
    <row r="383" spans="1:15" ht="12.75" customHeight="1">
      <c r="A383" s="33">
        <v>373</v>
      </c>
      <c r="B383" s="53" t="s">
        <v>206</v>
      </c>
      <c r="C383" s="31">
        <v>1712.15</v>
      </c>
      <c r="D383" s="36">
        <v>1713.0666666666666</v>
      </c>
      <c r="E383" s="36">
        <v>1694.1333333333332</v>
      </c>
      <c r="F383" s="36">
        <v>1676.1166666666666</v>
      </c>
      <c r="G383" s="36">
        <v>1657.1833333333332</v>
      </c>
      <c r="H383" s="36">
        <v>1731.0833333333333</v>
      </c>
      <c r="I383" s="36">
        <v>1750.0166666666667</v>
      </c>
      <c r="J383" s="36">
        <v>1768.0333333333333</v>
      </c>
      <c r="K383" s="31">
        <v>1732</v>
      </c>
      <c r="L383" s="31">
        <v>1695.05</v>
      </c>
      <c r="M383" s="31">
        <v>5.5128000000000004</v>
      </c>
      <c r="N383" s="1"/>
      <c r="O383" s="1"/>
    </row>
    <row r="384" spans="1:15" ht="12.75" customHeight="1">
      <c r="A384" s="33">
        <v>374</v>
      </c>
      <c r="B384" s="53" t="s">
        <v>487</v>
      </c>
      <c r="C384" s="31">
        <v>422.95</v>
      </c>
      <c r="D384" s="36">
        <v>429.3</v>
      </c>
      <c r="E384" s="36">
        <v>415.35</v>
      </c>
      <c r="F384" s="36">
        <v>407.75</v>
      </c>
      <c r="G384" s="36">
        <v>393.8</v>
      </c>
      <c r="H384" s="36">
        <v>436.90000000000003</v>
      </c>
      <c r="I384" s="36">
        <v>450.84999999999997</v>
      </c>
      <c r="J384" s="36">
        <v>458.45000000000005</v>
      </c>
      <c r="K384" s="31">
        <v>443.25</v>
      </c>
      <c r="L384" s="31">
        <v>421.7</v>
      </c>
      <c r="M384" s="31">
        <v>5.4730299999999996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1208.45</v>
      </c>
      <c r="D385" s="36">
        <v>1213.5166666666667</v>
      </c>
      <c r="E385" s="36">
        <v>1187.9833333333333</v>
      </c>
      <c r="F385" s="36">
        <v>1167.5166666666667</v>
      </c>
      <c r="G385" s="36">
        <v>1141.9833333333333</v>
      </c>
      <c r="H385" s="36">
        <v>1233.9833333333333</v>
      </c>
      <c r="I385" s="36">
        <v>1259.5166666666667</v>
      </c>
      <c r="J385" s="36">
        <v>1279.9833333333333</v>
      </c>
      <c r="K385" s="31">
        <v>1239.05</v>
      </c>
      <c r="L385" s="31">
        <v>1193.05</v>
      </c>
      <c r="M385" s="31">
        <v>2.3006199999999999</v>
      </c>
      <c r="N385" s="1"/>
      <c r="O385" s="1"/>
    </row>
    <row r="386" spans="1:15" ht="12.75" customHeight="1">
      <c r="A386" s="33">
        <v>376</v>
      </c>
      <c r="B386" s="53" t="s">
        <v>491</v>
      </c>
      <c r="C386" s="31">
        <v>163.44999999999999</v>
      </c>
      <c r="D386" s="36">
        <v>164.23333333333332</v>
      </c>
      <c r="E386" s="36">
        <v>159.71666666666664</v>
      </c>
      <c r="F386" s="36">
        <v>155.98333333333332</v>
      </c>
      <c r="G386" s="36">
        <v>151.46666666666664</v>
      </c>
      <c r="H386" s="36">
        <v>167.96666666666664</v>
      </c>
      <c r="I386" s="36">
        <v>172.48333333333335</v>
      </c>
      <c r="J386" s="36">
        <v>176.21666666666664</v>
      </c>
      <c r="K386" s="31">
        <v>168.75</v>
      </c>
      <c r="L386" s="31">
        <v>160.5</v>
      </c>
      <c r="M386" s="31">
        <v>191.13571999999999</v>
      </c>
      <c r="N386" s="1"/>
      <c r="O386" s="1"/>
    </row>
    <row r="387" spans="1:15" ht="12.75" customHeight="1">
      <c r="A387" s="33">
        <v>377</v>
      </c>
      <c r="B387" s="53" t="s">
        <v>207</v>
      </c>
      <c r="C387" s="31">
        <v>170.9</v>
      </c>
      <c r="D387" s="36">
        <v>171.68333333333331</v>
      </c>
      <c r="E387" s="36">
        <v>169.21666666666661</v>
      </c>
      <c r="F387" s="36">
        <v>167.5333333333333</v>
      </c>
      <c r="G387" s="36">
        <v>165.06666666666661</v>
      </c>
      <c r="H387" s="36">
        <v>173.36666666666662</v>
      </c>
      <c r="I387" s="36">
        <v>175.83333333333331</v>
      </c>
      <c r="J387" s="36">
        <v>177.51666666666662</v>
      </c>
      <c r="K387" s="31">
        <v>174.15</v>
      </c>
      <c r="L387" s="31">
        <v>170</v>
      </c>
      <c r="M387" s="31">
        <v>12.668380000000001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1035.1500000000001</v>
      </c>
      <c r="D388" s="36">
        <v>1032.8333333333335</v>
      </c>
      <c r="E388" s="36">
        <v>1023.7166666666669</v>
      </c>
      <c r="F388" s="36">
        <v>1012.2833333333334</v>
      </c>
      <c r="G388" s="36">
        <v>1003.1666666666669</v>
      </c>
      <c r="H388" s="36">
        <v>1044.2666666666669</v>
      </c>
      <c r="I388" s="36">
        <v>1053.3833333333337</v>
      </c>
      <c r="J388" s="36">
        <v>1064.8166666666671</v>
      </c>
      <c r="K388" s="31">
        <v>1041.95</v>
      </c>
      <c r="L388" s="31">
        <v>1021.4</v>
      </c>
      <c r="M388" s="31">
        <v>1.8005599999999999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514.20000000000005</v>
      </c>
      <c r="D389" s="36">
        <v>517.06666666666672</v>
      </c>
      <c r="E389" s="36">
        <v>510.13333333333344</v>
      </c>
      <c r="F389" s="36">
        <v>506.06666666666672</v>
      </c>
      <c r="G389" s="36">
        <v>499.13333333333344</v>
      </c>
      <c r="H389" s="36">
        <v>521.13333333333344</v>
      </c>
      <c r="I389" s="36">
        <v>528.06666666666661</v>
      </c>
      <c r="J389" s="36">
        <v>532.13333333333344</v>
      </c>
      <c r="K389" s="31">
        <v>524</v>
      </c>
      <c r="L389" s="31">
        <v>513</v>
      </c>
      <c r="M389" s="31">
        <v>4.2877000000000001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227.05</v>
      </c>
      <c r="D390" s="36">
        <v>227.48333333333335</v>
      </c>
      <c r="E390" s="36">
        <v>225.26666666666671</v>
      </c>
      <c r="F390" s="36">
        <v>223.48333333333335</v>
      </c>
      <c r="G390" s="36">
        <v>221.26666666666671</v>
      </c>
      <c r="H390" s="36">
        <v>229.26666666666671</v>
      </c>
      <c r="I390" s="36">
        <v>231.48333333333335</v>
      </c>
      <c r="J390" s="36">
        <v>233.26666666666671</v>
      </c>
      <c r="K390" s="31">
        <v>229.7</v>
      </c>
      <c r="L390" s="31">
        <v>225.7</v>
      </c>
      <c r="M390" s="31">
        <v>2.69584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129.55000000000001</v>
      </c>
      <c r="D391" s="36">
        <v>130.08333333333334</v>
      </c>
      <c r="E391" s="36">
        <v>127.16666666666669</v>
      </c>
      <c r="F391" s="36">
        <v>124.78333333333335</v>
      </c>
      <c r="G391" s="36">
        <v>121.86666666666669</v>
      </c>
      <c r="H391" s="36">
        <v>132.4666666666667</v>
      </c>
      <c r="I391" s="36">
        <v>135.38333333333338</v>
      </c>
      <c r="J391" s="36">
        <v>137.76666666666668</v>
      </c>
      <c r="K391" s="31">
        <v>133</v>
      </c>
      <c r="L391" s="31">
        <v>127.7</v>
      </c>
      <c r="M391" s="31">
        <v>44.218290000000003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2658.65</v>
      </c>
      <c r="D392" s="36">
        <v>2658.1833333333329</v>
      </c>
      <c r="E392" s="36">
        <v>2626.3666666666659</v>
      </c>
      <c r="F392" s="36">
        <v>2594.083333333333</v>
      </c>
      <c r="G392" s="36">
        <v>2562.266666666666</v>
      </c>
      <c r="H392" s="36">
        <v>2690.4666666666658</v>
      </c>
      <c r="I392" s="36">
        <v>2722.2833333333324</v>
      </c>
      <c r="J392" s="36">
        <v>2754.5666666666657</v>
      </c>
      <c r="K392" s="31">
        <v>2690</v>
      </c>
      <c r="L392" s="31">
        <v>2625.9</v>
      </c>
      <c r="M392" s="31">
        <v>0.10441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57.15</v>
      </c>
      <c r="D393" s="36">
        <v>57.533333333333331</v>
      </c>
      <c r="E393" s="36">
        <v>56.36666666666666</v>
      </c>
      <c r="F393" s="36">
        <v>55.583333333333329</v>
      </c>
      <c r="G393" s="36">
        <v>54.416666666666657</v>
      </c>
      <c r="H393" s="36">
        <v>58.316666666666663</v>
      </c>
      <c r="I393" s="36">
        <v>59.483333333333334</v>
      </c>
      <c r="J393" s="36">
        <v>60.266666666666666</v>
      </c>
      <c r="K393" s="31">
        <v>58.7</v>
      </c>
      <c r="L393" s="31">
        <v>56.75</v>
      </c>
      <c r="M393" s="31">
        <v>22.48517</v>
      </c>
      <c r="N393" s="1"/>
      <c r="O393" s="1"/>
    </row>
    <row r="394" spans="1:15" ht="12.75" customHeight="1">
      <c r="A394" s="33">
        <v>384</v>
      </c>
      <c r="B394" s="53" t="s">
        <v>498</v>
      </c>
      <c r="C394" s="31">
        <v>1893.1</v>
      </c>
      <c r="D394" s="36">
        <v>1900.3166666666666</v>
      </c>
      <c r="E394" s="36">
        <v>1872.7833333333333</v>
      </c>
      <c r="F394" s="36">
        <v>1852.4666666666667</v>
      </c>
      <c r="G394" s="36">
        <v>1824.9333333333334</v>
      </c>
      <c r="H394" s="36">
        <v>1920.6333333333332</v>
      </c>
      <c r="I394" s="36">
        <v>1948.1666666666665</v>
      </c>
      <c r="J394" s="36">
        <v>1968.4833333333331</v>
      </c>
      <c r="K394" s="31">
        <v>1927.85</v>
      </c>
      <c r="L394" s="31">
        <v>1880</v>
      </c>
      <c r="M394" s="31">
        <v>2.8578100000000002</v>
      </c>
      <c r="N394" s="1"/>
      <c r="O394" s="1"/>
    </row>
    <row r="395" spans="1:15" ht="12.75" customHeight="1">
      <c r="A395" s="33">
        <v>385</v>
      </c>
      <c r="B395" s="53" t="s">
        <v>209</v>
      </c>
      <c r="C395" s="31">
        <v>231.4</v>
      </c>
      <c r="D395" s="36">
        <v>231.46666666666667</v>
      </c>
      <c r="E395" s="36">
        <v>227.93333333333334</v>
      </c>
      <c r="F395" s="36">
        <v>224.46666666666667</v>
      </c>
      <c r="G395" s="36">
        <v>220.93333333333334</v>
      </c>
      <c r="H395" s="36">
        <v>234.93333333333334</v>
      </c>
      <c r="I395" s="36">
        <v>238.4666666666667</v>
      </c>
      <c r="J395" s="36">
        <v>241.93333333333334</v>
      </c>
      <c r="K395" s="31">
        <v>235</v>
      </c>
      <c r="L395" s="31">
        <v>228</v>
      </c>
      <c r="M395" s="31">
        <v>84.203320000000005</v>
      </c>
      <c r="N395" s="1"/>
      <c r="O395" s="1"/>
    </row>
    <row r="396" spans="1:15" ht="12.75" customHeight="1">
      <c r="A396" s="33">
        <v>386</v>
      </c>
      <c r="B396" s="53" t="s">
        <v>210</v>
      </c>
      <c r="C396" s="31">
        <v>254.3</v>
      </c>
      <c r="D396" s="36">
        <v>252.95000000000002</v>
      </c>
      <c r="E396" s="36">
        <v>249.20000000000005</v>
      </c>
      <c r="F396" s="36">
        <v>244.10000000000002</v>
      </c>
      <c r="G396" s="36">
        <v>240.35000000000005</v>
      </c>
      <c r="H396" s="36">
        <v>258.05000000000007</v>
      </c>
      <c r="I396" s="36">
        <v>261.79999999999995</v>
      </c>
      <c r="J396" s="36">
        <v>266.90000000000003</v>
      </c>
      <c r="K396" s="31">
        <v>256.7</v>
      </c>
      <c r="L396" s="31">
        <v>247.85</v>
      </c>
      <c r="M396" s="31">
        <v>181.7064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157.35</v>
      </c>
      <c r="D397" s="36">
        <v>158.11666666666667</v>
      </c>
      <c r="E397" s="36">
        <v>155.98333333333335</v>
      </c>
      <c r="F397" s="36">
        <v>154.61666666666667</v>
      </c>
      <c r="G397" s="36">
        <v>152.48333333333335</v>
      </c>
      <c r="H397" s="36">
        <v>159.48333333333335</v>
      </c>
      <c r="I397" s="36">
        <v>161.61666666666667</v>
      </c>
      <c r="J397" s="36">
        <v>162.98333333333335</v>
      </c>
      <c r="K397" s="31">
        <v>160.25</v>
      </c>
      <c r="L397" s="31">
        <v>156.75</v>
      </c>
      <c r="M397" s="31">
        <v>14.61195</v>
      </c>
      <c r="N397" s="1"/>
      <c r="O397" s="1"/>
    </row>
    <row r="398" spans="1:15" ht="12.75" customHeight="1">
      <c r="A398" s="33">
        <v>388</v>
      </c>
      <c r="B398" s="53" t="s">
        <v>500</v>
      </c>
      <c r="C398" s="31">
        <v>900.2</v>
      </c>
      <c r="D398" s="36">
        <v>903.33333333333337</v>
      </c>
      <c r="E398" s="36">
        <v>895.86666666666679</v>
      </c>
      <c r="F398" s="36">
        <v>891.53333333333342</v>
      </c>
      <c r="G398" s="36">
        <v>884.06666666666683</v>
      </c>
      <c r="H398" s="36">
        <v>907.66666666666674</v>
      </c>
      <c r="I398" s="36">
        <v>915.13333333333321</v>
      </c>
      <c r="J398" s="36">
        <v>919.4666666666667</v>
      </c>
      <c r="K398" s="31">
        <v>910.8</v>
      </c>
      <c r="L398" s="31">
        <v>899</v>
      </c>
      <c r="M398" s="31">
        <v>0.99334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2382.15</v>
      </c>
      <c r="D399" s="36">
        <v>2388.25</v>
      </c>
      <c r="E399" s="36">
        <v>2348.9</v>
      </c>
      <c r="F399" s="36">
        <v>2315.65</v>
      </c>
      <c r="G399" s="36">
        <v>2276.3000000000002</v>
      </c>
      <c r="H399" s="36">
        <v>2421.5</v>
      </c>
      <c r="I399" s="36">
        <v>2460.8500000000004</v>
      </c>
      <c r="J399" s="36">
        <v>2494.1</v>
      </c>
      <c r="K399" s="31">
        <v>2427.6</v>
      </c>
      <c r="L399" s="31">
        <v>2355</v>
      </c>
      <c r="M399" s="31">
        <v>285.40942000000001</v>
      </c>
      <c r="N399" s="1"/>
      <c r="O399" s="1"/>
    </row>
    <row r="400" spans="1:15" ht="12.75" customHeight="1">
      <c r="A400" s="33">
        <v>390</v>
      </c>
      <c r="B400" s="53" t="s">
        <v>501</v>
      </c>
      <c r="C400" s="31">
        <v>125.05</v>
      </c>
      <c r="D400" s="36">
        <v>125.85000000000001</v>
      </c>
      <c r="E400" s="36">
        <v>123.25000000000003</v>
      </c>
      <c r="F400" s="36">
        <v>121.45000000000002</v>
      </c>
      <c r="G400" s="36">
        <v>118.85000000000004</v>
      </c>
      <c r="H400" s="36">
        <v>127.65000000000002</v>
      </c>
      <c r="I400" s="36">
        <v>130.25</v>
      </c>
      <c r="J400" s="36">
        <v>132.05000000000001</v>
      </c>
      <c r="K400" s="31">
        <v>128.44999999999999</v>
      </c>
      <c r="L400" s="31">
        <v>124.05</v>
      </c>
      <c r="M400" s="31">
        <v>32.271099999999997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763.55</v>
      </c>
      <c r="D401" s="36">
        <v>758.66666666666663</v>
      </c>
      <c r="E401" s="36">
        <v>748.98333333333323</v>
      </c>
      <c r="F401" s="36">
        <v>734.41666666666663</v>
      </c>
      <c r="G401" s="36">
        <v>724.73333333333323</v>
      </c>
      <c r="H401" s="36">
        <v>773.23333333333323</v>
      </c>
      <c r="I401" s="36">
        <v>782.91666666666663</v>
      </c>
      <c r="J401" s="36">
        <v>797.48333333333323</v>
      </c>
      <c r="K401" s="31">
        <v>768.35</v>
      </c>
      <c r="L401" s="31">
        <v>744.1</v>
      </c>
      <c r="M401" s="31">
        <v>1.43092</v>
      </c>
      <c r="N401" s="1"/>
      <c r="O401" s="1"/>
    </row>
    <row r="402" spans="1:15" ht="12.75" customHeight="1">
      <c r="A402" s="33">
        <v>392</v>
      </c>
      <c r="B402" s="53" t="s">
        <v>489</v>
      </c>
      <c r="C402" s="31">
        <v>505.25</v>
      </c>
      <c r="D402" s="36">
        <v>508.15000000000003</v>
      </c>
      <c r="E402" s="36">
        <v>497.30000000000007</v>
      </c>
      <c r="F402" s="36">
        <v>489.35</v>
      </c>
      <c r="G402" s="36">
        <v>478.50000000000006</v>
      </c>
      <c r="H402" s="36">
        <v>516.10000000000014</v>
      </c>
      <c r="I402" s="36">
        <v>526.95000000000005</v>
      </c>
      <c r="J402" s="36">
        <v>534.90000000000009</v>
      </c>
      <c r="K402" s="31">
        <v>519</v>
      </c>
      <c r="L402" s="31">
        <v>500.2</v>
      </c>
      <c r="M402" s="31">
        <v>7.4952300000000003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835.05</v>
      </c>
      <c r="D403" s="36">
        <v>834.69999999999993</v>
      </c>
      <c r="E403" s="36">
        <v>820.49999999999989</v>
      </c>
      <c r="F403" s="36">
        <v>805.94999999999993</v>
      </c>
      <c r="G403" s="36">
        <v>791.74999999999989</v>
      </c>
      <c r="H403" s="36">
        <v>849.24999999999989</v>
      </c>
      <c r="I403" s="36">
        <v>863.44999999999993</v>
      </c>
      <c r="J403" s="36">
        <v>877.99999999999989</v>
      </c>
      <c r="K403" s="31">
        <v>848.9</v>
      </c>
      <c r="L403" s="31">
        <v>820.15</v>
      </c>
      <c r="M403" s="31">
        <v>0.37779000000000001</v>
      </c>
      <c r="N403" s="1"/>
      <c r="O403" s="1"/>
    </row>
    <row r="404" spans="1:15" ht="12.75" customHeight="1">
      <c r="A404" s="33">
        <v>394</v>
      </c>
      <c r="B404" s="53" t="s">
        <v>503</v>
      </c>
      <c r="C404" s="31">
        <v>1578.3</v>
      </c>
      <c r="D404" s="36">
        <v>1581.0666666666666</v>
      </c>
      <c r="E404" s="36">
        <v>1568.2333333333331</v>
      </c>
      <c r="F404" s="36">
        <v>1558.1666666666665</v>
      </c>
      <c r="G404" s="36">
        <v>1545.333333333333</v>
      </c>
      <c r="H404" s="36">
        <v>1591.1333333333332</v>
      </c>
      <c r="I404" s="36">
        <v>1603.9666666666667</v>
      </c>
      <c r="J404" s="36">
        <v>1614.0333333333333</v>
      </c>
      <c r="K404" s="31">
        <v>1593.9</v>
      </c>
      <c r="L404" s="31">
        <v>1571</v>
      </c>
      <c r="M404" s="31">
        <v>0.77944000000000002</v>
      </c>
      <c r="N404" s="1"/>
      <c r="O404" s="1"/>
    </row>
    <row r="405" spans="1:15" ht="12.75" customHeight="1">
      <c r="A405" s="33">
        <v>395</v>
      </c>
      <c r="B405" s="53" t="s">
        <v>181</v>
      </c>
      <c r="C405" s="31">
        <v>98.65</v>
      </c>
      <c r="D405" s="36">
        <v>98.933333333333337</v>
      </c>
      <c r="E405" s="36">
        <v>97.966666666666669</v>
      </c>
      <c r="F405" s="36">
        <v>97.283333333333331</v>
      </c>
      <c r="G405" s="36">
        <v>96.316666666666663</v>
      </c>
      <c r="H405" s="36">
        <v>99.616666666666674</v>
      </c>
      <c r="I405" s="36">
        <v>100.58333333333334</v>
      </c>
      <c r="J405" s="36">
        <v>101.26666666666668</v>
      </c>
      <c r="K405" s="31">
        <v>99.9</v>
      </c>
      <c r="L405" s="31">
        <v>98.25</v>
      </c>
      <c r="M405" s="31">
        <v>51.952680000000001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7127.8</v>
      </c>
      <c r="D406" s="36">
        <v>7159.2666666666664</v>
      </c>
      <c r="E406" s="36">
        <v>7068.5333333333328</v>
      </c>
      <c r="F406" s="36">
        <v>7009.2666666666664</v>
      </c>
      <c r="G406" s="36">
        <v>6918.5333333333328</v>
      </c>
      <c r="H406" s="36">
        <v>7218.5333333333328</v>
      </c>
      <c r="I406" s="36">
        <v>7309.2666666666664</v>
      </c>
      <c r="J406" s="36">
        <v>7368.5333333333328</v>
      </c>
      <c r="K406" s="31">
        <v>7250</v>
      </c>
      <c r="L406" s="31">
        <v>7100</v>
      </c>
      <c r="M406" s="31">
        <v>6.2659999999999993E-2</v>
      </c>
      <c r="N406" s="1"/>
      <c r="O406" s="1"/>
    </row>
    <row r="407" spans="1:15" ht="12.75" customHeight="1">
      <c r="A407" s="33">
        <v>397</v>
      </c>
      <c r="B407" s="53" t="s">
        <v>507</v>
      </c>
      <c r="C407" s="31">
        <v>1459</v>
      </c>
      <c r="D407" s="36">
        <v>1456.5333333333335</v>
      </c>
      <c r="E407" s="36">
        <v>1439.0666666666671</v>
      </c>
      <c r="F407" s="36">
        <v>1419.1333333333334</v>
      </c>
      <c r="G407" s="36">
        <v>1401.666666666667</v>
      </c>
      <c r="H407" s="36">
        <v>1476.4666666666672</v>
      </c>
      <c r="I407" s="36">
        <v>1493.9333333333338</v>
      </c>
      <c r="J407" s="36">
        <v>1513.8666666666672</v>
      </c>
      <c r="K407" s="31">
        <v>1474</v>
      </c>
      <c r="L407" s="31">
        <v>1436.6</v>
      </c>
      <c r="M407" s="31">
        <v>0.66051000000000004</v>
      </c>
      <c r="N407" s="1"/>
      <c r="O407" s="1"/>
    </row>
    <row r="408" spans="1:15" ht="12.75" customHeight="1">
      <c r="A408" s="33">
        <v>398</v>
      </c>
      <c r="B408" s="53" t="s">
        <v>213</v>
      </c>
      <c r="C408" s="31">
        <v>811.2</v>
      </c>
      <c r="D408" s="36">
        <v>813.44999999999993</v>
      </c>
      <c r="E408" s="36">
        <v>802.89999999999986</v>
      </c>
      <c r="F408" s="36">
        <v>794.59999999999991</v>
      </c>
      <c r="G408" s="36">
        <v>784.04999999999984</v>
      </c>
      <c r="H408" s="36">
        <v>821.74999999999989</v>
      </c>
      <c r="I408" s="36">
        <v>832.29999999999984</v>
      </c>
      <c r="J408" s="36">
        <v>840.59999999999991</v>
      </c>
      <c r="K408" s="31">
        <v>824</v>
      </c>
      <c r="L408" s="31">
        <v>805.15</v>
      </c>
      <c r="M408" s="31">
        <v>15.425800000000001</v>
      </c>
      <c r="N408" s="1"/>
      <c r="O408" s="1"/>
    </row>
    <row r="409" spans="1:15" ht="12.75" customHeight="1">
      <c r="A409" s="33">
        <v>399</v>
      </c>
      <c r="B409" s="53" t="s">
        <v>214</v>
      </c>
      <c r="C409" s="31">
        <v>1345.2</v>
      </c>
      <c r="D409" s="36">
        <v>1354.1166666666666</v>
      </c>
      <c r="E409" s="36">
        <v>1331.4333333333332</v>
      </c>
      <c r="F409" s="36">
        <v>1317.6666666666665</v>
      </c>
      <c r="G409" s="36">
        <v>1294.9833333333331</v>
      </c>
      <c r="H409" s="36">
        <v>1367.8833333333332</v>
      </c>
      <c r="I409" s="36">
        <v>1390.5666666666666</v>
      </c>
      <c r="J409" s="36">
        <v>1404.3333333333333</v>
      </c>
      <c r="K409" s="31">
        <v>1376.8</v>
      </c>
      <c r="L409" s="31">
        <v>1340.35</v>
      </c>
      <c r="M409" s="31">
        <v>5.7401200000000001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3179.55</v>
      </c>
      <c r="D410" s="36">
        <v>3198.7166666666667</v>
      </c>
      <c r="E410" s="36">
        <v>3142.8333333333335</v>
      </c>
      <c r="F410" s="36">
        <v>3106.1166666666668</v>
      </c>
      <c r="G410" s="36">
        <v>3050.2333333333336</v>
      </c>
      <c r="H410" s="36">
        <v>3235.4333333333334</v>
      </c>
      <c r="I410" s="36">
        <v>3291.3166666666666</v>
      </c>
      <c r="J410" s="36">
        <v>3328.0333333333333</v>
      </c>
      <c r="K410" s="31">
        <v>3254.6</v>
      </c>
      <c r="L410" s="31">
        <v>3162</v>
      </c>
      <c r="M410" s="31">
        <v>0.67481000000000002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432.7</v>
      </c>
      <c r="D411" s="36">
        <v>434.56666666666666</v>
      </c>
      <c r="E411" s="36">
        <v>429.13333333333333</v>
      </c>
      <c r="F411" s="36">
        <v>425.56666666666666</v>
      </c>
      <c r="G411" s="36">
        <v>420.13333333333333</v>
      </c>
      <c r="H411" s="36">
        <v>438.13333333333333</v>
      </c>
      <c r="I411" s="36">
        <v>443.56666666666661</v>
      </c>
      <c r="J411" s="36">
        <v>447.13333333333333</v>
      </c>
      <c r="K411" s="31">
        <v>440</v>
      </c>
      <c r="L411" s="31">
        <v>431</v>
      </c>
      <c r="M411" s="31">
        <v>0.61648999999999998</v>
      </c>
      <c r="N411" s="1"/>
      <c r="O411" s="1"/>
    </row>
    <row r="412" spans="1:15" ht="12.75" customHeight="1">
      <c r="A412" s="33">
        <v>402</v>
      </c>
      <c r="B412" t="s">
        <v>510</v>
      </c>
      <c r="C412" s="31">
        <v>702.95</v>
      </c>
      <c r="D412" s="36">
        <v>700.31666666666661</v>
      </c>
      <c r="E412" s="36">
        <v>694.13333333333321</v>
      </c>
      <c r="F412" s="36">
        <v>685.31666666666661</v>
      </c>
      <c r="G412" s="36">
        <v>679.13333333333321</v>
      </c>
      <c r="H412" s="36">
        <v>709.13333333333321</v>
      </c>
      <c r="I412" s="36">
        <v>715.31666666666661</v>
      </c>
      <c r="J412" s="36">
        <v>724.13333333333321</v>
      </c>
      <c r="K412" s="31">
        <v>706.5</v>
      </c>
      <c r="L412" s="31">
        <v>691.5</v>
      </c>
      <c r="M412" s="31">
        <v>0.44052999999999998</v>
      </c>
      <c r="N412" s="1"/>
      <c r="O412" s="1"/>
    </row>
    <row r="413" spans="1:15" ht="12.75" customHeight="1">
      <c r="A413" s="33">
        <v>403</v>
      </c>
      <c r="B413" s="53" t="s">
        <v>216</v>
      </c>
      <c r="C413" s="31">
        <v>26107.75</v>
      </c>
      <c r="D413" s="36">
        <v>26217.133333333331</v>
      </c>
      <c r="E413" s="36">
        <v>25940.616666666661</v>
      </c>
      <c r="F413" s="36">
        <v>25773.48333333333</v>
      </c>
      <c r="G413" s="36">
        <v>25496.96666666666</v>
      </c>
      <c r="H413" s="36">
        <v>26384.266666666663</v>
      </c>
      <c r="I413" s="36">
        <v>26660.783333333333</v>
      </c>
      <c r="J413" s="36">
        <v>26827.916666666664</v>
      </c>
      <c r="K413" s="31">
        <v>26493.65</v>
      </c>
      <c r="L413" s="31">
        <v>26050</v>
      </c>
      <c r="M413" s="31">
        <v>0.28131</v>
      </c>
      <c r="N413" s="1"/>
      <c r="O413" s="1"/>
    </row>
    <row r="414" spans="1:15" ht="12.75" customHeight="1">
      <c r="A414" s="33">
        <v>404</v>
      </c>
      <c r="B414" s="53" t="s">
        <v>511</v>
      </c>
      <c r="C414" s="31">
        <v>55.1</v>
      </c>
      <c r="D414" s="36">
        <v>54.716666666666669</v>
      </c>
      <c r="E414" s="36">
        <v>53.533333333333339</v>
      </c>
      <c r="F414" s="36">
        <v>51.966666666666669</v>
      </c>
      <c r="G414" s="36">
        <v>50.783333333333339</v>
      </c>
      <c r="H414" s="36">
        <v>56.283333333333339</v>
      </c>
      <c r="I414" s="36">
        <v>57.466666666666676</v>
      </c>
      <c r="J414" s="36">
        <v>59.033333333333339</v>
      </c>
      <c r="K414" s="31">
        <v>55.9</v>
      </c>
      <c r="L414" s="31">
        <v>53.15</v>
      </c>
      <c r="M414" s="31">
        <v>175.89793</v>
      </c>
      <c r="N414" s="1"/>
      <c r="O414" s="1"/>
    </row>
    <row r="415" spans="1:15" ht="12.75" customHeight="1">
      <c r="A415" s="33">
        <v>405</v>
      </c>
      <c r="B415" s="53" t="s">
        <v>219</v>
      </c>
      <c r="C415" s="31">
        <v>1917.9</v>
      </c>
      <c r="D415" s="36">
        <v>1918.6166666666668</v>
      </c>
      <c r="E415" s="36">
        <v>1892.2333333333336</v>
      </c>
      <c r="F415" s="36">
        <v>1866.5666666666668</v>
      </c>
      <c r="G415" s="36">
        <v>1840.1833333333336</v>
      </c>
      <c r="H415" s="36">
        <v>1944.2833333333335</v>
      </c>
      <c r="I415" s="36">
        <v>1970.6666666666667</v>
      </c>
      <c r="J415" s="36">
        <v>1996.3333333333335</v>
      </c>
      <c r="K415" s="31">
        <v>1945</v>
      </c>
      <c r="L415" s="31">
        <v>1892.95</v>
      </c>
      <c r="M415" s="31">
        <v>8.0565899999999999</v>
      </c>
      <c r="N415" s="1"/>
      <c r="O415" s="1"/>
    </row>
    <row r="416" spans="1:15" ht="12.75" customHeight="1">
      <c r="A416" s="33">
        <v>406</v>
      </c>
      <c r="B416" s="53" t="s">
        <v>512</v>
      </c>
      <c r="C416" s="31">
        <v>434.9</v>
      </c>
      <c r="D416" s="36">
        <v>436.86666666666662</v>
      </c>
      <c r="E416" s="36">
        <v>431.78333333333325</v>
      </c>
      <c r="F416" s="36">
        <v>428.66666666666663</v>
      </c>
      <c r="G416" s="36">
        <v>423.58333333333326</v>
      </c>
      <c r="H416" s="36">
        <v>439.98333333333323</v>
      </c>
      <c r="I416" s="36">
        <v>445.06666666666661</v>
      </c>
      <c r="J416" s="36">
        <v>448.18333333333322</v>
      </c>
      <c r="K416" s="31">
        <v>441.95</v>
      </c>
      <c r="L416" s="31">
        <v>433.75</v>
      </c>
      <c r="M416" s="31">
        <v>7.5400400000000003</v>
      </c>
      <c r="N416" s="1"/>
      <c r="O416" s="1"/>
    </row>
    <row r="417" spans="1:15" ht="12.75" customHeight="1">
      <c r="A417" s="33">
        <v>407</v>
      </c>
      <c r="B417" s="53" t="s">
        <v>217</v>
      </c>
      <c r="C417" s="31">
        <v>3774.1</v>
      </c>
      <c r="D417" s="36">
        <v>3777.8999999999996</v>
      </c>
      <c r="E417" s="36">
        <v>3745.8499999999995</v>
      </c>
      <c r="F417" s="36">
        <v>3717.6</v>
      </c>
      <c r="G417" s="36">
        <v>3685.5499999999997</v>
      </c>
      <c r="H417" s="36">
        <v>3806.1499999999992</v>
      </c>
      <c r="I417" s="36">
        <v>3838.1999999999994</v>
      </c>
      <c r="J417" s="36">
        <v>3866.4499999999989</v>
      </c>
      <c r="K417" s="31">
        <v>3809.95</v>
      </c>
      <c r="L417" s="31">
        <v>3749.65</v>
      </c>
      <c r="M417" s="31">
        <v>2.9303900000000001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81.75</v>
      </c>
      <c r="D418" s="36">
        <v>80.166666666666671</v>
      </c>
      <c r="E418" s="36">
        <v>76.683333333333337</v>
      </c>
      <c r="F418" s="36">
        <v>71.61666666666666</v>
      </c>
      <c r="G418" s="36">
        <v>68.133333333333326</v>
      </c>
      <c r="H418" s="36">
        <v>85.233333333333348</v>
      </c>
      <c r="I418" s="36">
        <v>88.716666666666669</v>
      </c>
      <c r="J418" s="36">
        <v>93.78333333333336</v>
      </c>
      <c r="K418" s="31">
        <v>83.65</v>
      </c>
      <c r="L418" s="31">
        <v>75.099999999999994</v>
      </c>
      <c r="M418" s="31">
        <v>1569.9033999999999</v>
      </c>
      <c r="N418" s="1"/>
      <c r="O418" s="1"/>
    </row>
    <row r="419" spans="1:15" ht="12.75" customHeight="1">
      <c r="A419" s="33">
        <v>409</v>
      </c>
      <c r="B419" s="53" t="s">
        <v>505</v>
      </c>
      <c r="C419" s="31">
        <v>5155.45</v>
      </c>
      <c r="D419" s="36">
        <v>5167.6500000000005</v>
      </c>
      <c r="E419" s="36">
        <v>5129.0000000000009</v>
      </c>
      <c r="F419" s="36">
        <v>5102.55</v>
      </c>
      <c r="G419" s="36">
        <v>5063.9000000000005</v>
      </c>
      <c r="H419" s="36">
        <v>5194.1000000000013</v>
      </c>
      <c r="I419" s="36">
        <v>5232.7500000000009</v>
      </c>
      <c r="J419" s="36">
        <v>5259.2000000000016</v>
      </c>
      <c r="K419" s="31">
        <v>5206.3</v>
      </c>
      <c r="L419" s="31">
        <v>5141.2</v>
      </c>
      <c r="M419" s="31">
        <v>5.713E-2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669.3</v>
      </c>
      <c r="D420" s="36">
        <v>671.63333333333333</v>
      </c>
      <c r="E420" s="36">
        <v>658.9666666666667</v>
      </c>
      <c r="F420" s="36">
        <v>648.63333333333333</v>
      </c>
      <c r="G420" s="36">
        <v>635.9666666666667</v>
      </c>
      <c r="H420" s="36">
        <v>681.9666666666667</v>
      </c>
      <c r="I420" s="36">
        <v>694.63333333333344</v>
      </c>
      <c r="J420" s="36">
        <v>704.9666666666667</v>
      </c>
      <c r="K420" s="31">
        <v>684.3</v>
      </c>
      <c r="L420" s="31">
        <v>661.3</v>
      </c>
      <c r="M420" s="31">
        <v>3.6127899999999999</v>
      </c>
      <c r="N420" s="1"/>
      <c r="O420" s="1"/>
    </row>
    <row r="421" spans="1:15" ht="12.75" customHeight="1">
      <c r="A421" s="33">
        <v>411</v>
      </c>
      <c r="B421" s="53" t="s">
        <v>514</v>
      </c>
      <c r="C421" s="31">
        <v>4597.8</v>
      </c>
      <c r="D421" s="36">
        <v>4595.1333333333341</v>
      </c>
      <c r="E421" s="36">
        <v>4552.6666666666679</v>
      </c>
      <c r="F421" s="36">
        <v>4507.5333333333338</v>
      </c>
      <c r="G421" s="36">
        <v>4465.0666666666675</v>
      </c>
      <c r="H421" s="36">
        <v>4640.2666666666682</v>
      </c>
      <c r="I421" s="36">
        <v>4682.7333333333336</v>
      </c>
      <c r="J421" s="36">
        <v>4727.8666666666686</v>
      </c>
      <c r="K421" s="31">
        <v>4637.6000000000004</v>
      </c>
      <c r="L421" s="31">
        <v>4550</v>
      </c>
      <c r="M421" s="31">
        <v>0.16799</v>
      </c>
      <c r="N421" s="1"/>
      <c r="O421" s="1"/>
    </row>
    <row r="422" spans="1:15" ht="12.75" customHeight="1">
      <c r="A422" s="33">
        <v>412</v>
      </c>
      <c r="B422" s="53" t="s">
        <v>296</v>
      </c>
      <c r="C422" s="31">
        <v>603.20000000000005</v>
      </c>
      <c r="D422" s="36">
        <v>600.65</v>
      </c>
      <c r="E422" s="36">
        <v>588.4</v>
      </c>
      <c r="F422" s="36">
        <v>573.6</v>
      </c>
      <c r="G422" s="36">
        <v>561.35</v>
      </c>
      <c r="H422" s="36">
        <v>615.44999999999993</v>
      </c>
      <c r="I422" s="36">
        <v>627.69999999999993</v>
      </c>
      <c r="J422" s="36">
        <v>642.49999999999989</v>
      </c>
      <c r="K422" s="31">
        <v>612.9</v>
      </c>
      <c r="L422" s="31">
        <v>585.85</v>
      </c>
      <c r="M422" s="31">
        <v>17.838249999999999</v>
      </c>
      <c r="N422" s="1"/>
      <c r="O422" s="1"/>
    </row>
    <row r="423" spans="1:15" ht="12.75" customHeight="1">
      <c r="A423" s="33">
        <v>413</v>
      </c>
      <c r="B423" s="53" t="s">
        <v>515</v>
      </c>
      <c r="C423" s="31">
        <v>1079.5</v>
      </c>
      <c r="D423" s="36">
        <v>1079.1666666666667</v>
      </c>
      <c r="E423" s="36">
        <v>1070.3333333333335</v>
      </c>
      <c r="F423" s="36">
        <v>1061.1666666666667</v>
      </c>
      <c r="G423" s="36">
        <v>1052.3333333333335</v>
      </c>
      <c r="H423" s="36">
        <v>1088.3333333333335</v>
      </c>
      <c r="I423" s="36">
        <v>1097.166666666667</v>
      </c>
      <c r="J423" s="36">
        <v>1106.3333333333335</v>
      </c>
      <c r="K423" s="31">
        <v>1088</v>
      </c>
      <c r="L423" s="31">
        <v>1070</v>
      </c>
      <c r="M423" s="31">
        <v>1.8706700000000001</v>
      </c>
      <c r="N423" s="1"/>
      <c r="O423" s="1"/>
    </row>
    <row r="424" spans="1:15" ht="12.75" customHeight="1">
      <c r="A424" s="33">
        <v>414</v>
      </c>
      <c r="B424" s="53" t="s">
        <v>218</v>
      </c>
      <c r="C424" s="31">
        <v>2319.85</v>
      </c>
      <c r="D424" s="36">
        <v>2333.3333333333335</v>
      </c>
      <c r="E424" s="36">
        <v>2298.416666666667</v>
      </c>
      <c r="F424" s="36">
        <v>2276.9833333333336</v>
      </c>
      <c r="G424" s="36">
        <v>2242.0666666666671</v>
      </c>
      <c r="H424" s="36">
        <v>2354.7666666666669</v>
      </c>
      <c r="I424" s="36">
        <v>2389.6833333333338</v>
      </c>
      <c r="J424" s="36">
        <v>2411.1166666666668</v>
      </c>
      <c r="K424" s="31">
        <v>2368.25</v>
      </c>
      <c r="L424" s="31">
        <v>2311.9</v>
      </c>
      <c r="M424" s="31">
        <v>5.8083900000000002</v>
      </c>
      <c r="N424" s="1"/>
      <c r="O424" s="1"/>
    </row>
    <row r="425" spans="1:15" ht="12.75" customHeight="1">
      <c r="A425" s="33">
        <v>415</v>
      </c>
      <c r="B425" s="53" t="s">
        <v>516</v>
      </c>
      <c r="C425" s="31">
        <v>625.20000000000005</v>
      </c>
      <c r="D425" s="36">
        <v>624.38333333333333</v>
      </c>
      <c r="E425" s="36">
        <v>621.26666666666665</v>
      </c>
      <c r="F425" s="36">
        <v>617.33333333333337</v>
      </c>
      <c r="G425" s="36">
        <v>614.2166666666667</v>
      </c>
      <c r="H425" s="36">
        <v>628.31666666666661</v>
      </c>
      <c r="I425" s="36">
        <v>631.43333333333317</v>
      </c>
      <c r="J425" s="36">
        <v>635.36666666666656</v>
      </c>
      <c r="K425" s="31">
        <v>627.5</v>
      </c>
      <c r="L425" s="31">
        <v>620.45000000000005</v>
      </c>
      <c r="M425" s="31">
        <v>4.5119499999999997</v>
      </c>
      <c r="N425" s="1"/>
      <c r="O425" s="1"/>
    </row>
    <row r="426" spans="1:15" ht="12.75" customHeight="1">
      <c r="A426" s="33">
        <v>416</v>
      </c>
      <c r="B426" s="53" t="s">
        <v>215</v>
      </c>
      <c r="C426" s="31">
        <v>601.1</v>
      </c>
      <c r="D426" s="36">
        <v>602.43333333333339</v>
      </c>
      <c r="E426" s="36">
        <v>598.06666666666683</v>
      </c>
      <c r="F426" s="36">
        <v>595.03333333333342</v>
      </c>
      <c r="G426" s="36">
        <v>590.66666666666686</v>
      </c>
      <c r="H426" s="36">
        <v>605.46666666666681</v>
      </c>
      <c r="I426" s="36">
        <v>609.83333333333337</v>
      </c>
      <c r="J426" s="36">
        <v>612.86666666666679</v>
      </c>
      <c r="K426" s="31">
        <v>606.79999999999995</v>
      </c>
      <c r="L426" s="31">
        <v>599.4</v>
      </c>
      <c r="M426" s="31">
        <v>213.14599999999999</v>
      </c>
      <c r="N426" s="1"/>
      <c r="O426" s="1"/>
    </row>
    <row r="427" spans="1:15" ht="12.75" customHeight="1">
      <c r="A427" s="33">
        <v>417</v>
      </c>
      <c r="B427" s="53" t="s">
        <v>212</v>
      </c>
      <c r="C427" s="31">
        <v>95.35</v>
      </c>
      <c r="D427" s="36">
        <v>95.783333333333346</v>
      </c>
      <c r="E427" s="36">
        <v>94.116666666666688</v>
      </c>
      <c r="F427" s="36">
        <v>92.88333333333334</v>
      </c>
      <c r="G427" s="36">
        <v>91.216666666666683</v>
      </c>
      <c r="H427" s="36">
        <v>97.016666666666694</v>
      </c>
      <c r="I427" s="36">
        <v>98.683333333333351</v>
      </c>
      <c r="J427" s="36">
        <v>99.9166666666667</v>
      </c>
      <c r="K427" s="31">
        <v>97.45</v>
      </c>
      <c r="L427" s="31">
        <v>94.55</v>
      </c>
      <c r="M427" s="31">
        <v>152.06482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364.45</v>
      </c>
      <c r="D428" s="36">
        <v>360.43333333333334</v>
      </c>
      <c r="E428" s="36">
        <v>354.16666666666669</v>
      </c>
      <c r="F428" s="36">
        <v>343.88333333333333</v>
      </c>
      <c r="G428" s="36">
        <v>337.61666666666667</v>
      </c>
      <c r="H428" s="36">
        <v>370.7166666666667</v>
      </c>
      <c r="I428" s="36">
        <v>376.98333333333335</v>
      </c>
      <c r="J428" s="36">
        <v>387.26666666666671</v>
      </c>
      <c r="K428" s="31">
        <v>366.7</v>
      </c>
      <c r="L428" s="31">
        <v>350.15</v>
      </c>
      <c r="M428" s="31">
        <v>1.3695600000000001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163.55000000000001</v>
      </c>
      <c r="D429" s="36">
        <v>163.91666666666669</v>
      </c>
      <c r="E429" s="36">
        <v>161.93333333333337</v>
      </c>
      <c r="F429" s="36">
        <v>160.31666666666669</v>
      </c>
      <c r="G429" s="36">
        <v>158.33333333333337</v>
      </c>
      <c r="H429" s="36">
        <v>165.53333333333336</v>
      </c>
      <c r="I429" s="36">
        <v>167.51666666666671</v>
      </c>
      <c r="J429" s="36">
        <v>169.13333333333335</v>
      </c>
      <c r="K429" s="31">
        <v>165.9</v>
      </c>
      <c r="L429" s="31">
        <v>162.30000000000001</v>
      </c>
      <c r="M429" s="31">
        <v>8.8204399999999996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428.2</v>
      </c>
      <c r="D430" s="36">
        <v>427.73333333333335</v>
      </c>
      <c r="E430" s="36">
        <v>422.4666666666667</v>
      </c>
      <c r="F430" s="36">
        <v>416.73333333333335</v>
      </c>
      <c r="G430" s="36">
        <v>411.4666666666667</v>
      </c>
      <c r="H430" s="36">
        <v>433.4666666666667</v>
      </c>
      <c r="I430" s="36">
        <v>438.73333333333335</v>
      </c>
      <c r="J430" s="36">
        <v>444.4666666666667</v>
      </c>
      <c r="K430" s="31">
        <v>433</v>
      </c>
      <c r="L430" s="31">
        <v>422</v>
      </c>
      <c r="M430" s="31">
        <v>2.0908500000000001</v>
      </c>
      <c r="N430" s="1"/>
      <c r="O430" s="1"/>
    </row>
    <row r="431" spans="1:15" ht="12.75" customHeight="1">
      <c r="A431" s="33">
        <v>421</v>
      </c>
      <c r="B431" s="53" t="s">
        <v>520</v>
      </c>
      <c r="C431" s="31">
        <v>231.35</v>
      </c>
      <c r="D431" s="36">
        <v>232.33333333333334</v>
      </c>
      <c r="E431" s="36">
        <v>229.36666666666667</v>
      </c>
      <c r="F431" s="36">
        <v>227.38333333333333</v>
      </c>
      <c r="G431" s="36">
        <v>224.41666666666666</v>
      </c>
      <c r="H431" s="36">
        <v>234.31666666666669</v>
      </c>
      <c r="I431" s="36">
        <v>237.28333333333333</v>
      </c>
      <c r="J431" s="36">
        <v>239.26666666666671</v>
      </c>
      <c r="K431" s="31">
        <v>235.3</v>
      </c>
      <c r="L431" s="31">
        <v>230.35</v>
      </c>
      <c r="M431" s="31">
        <v>2.4743400000000002</v>
      </c>
      <c r="N431" s="1"/>
      <c r="O431" s="1"/>
    </row>
    <row r="432" spans="1:15" ht="12.75" customHeight="1">
      <c r="A432" s="33">
        <v>422</v>
      </c>
      <c r="B432" s="53" t="s">
        <v>220</v>
      </c>
      <c r="C432" s="31">
        <v>1153.1500000000001</v>
      </c>
      <c r="D432" s="36">
        <v>1149.3833333333334</v>
      </c>
      <c r="E432" s="36">
        <v>1142.7666666666669</v>
      </c>
      <c r="F432" s="36">
        <v>1132.3833333333334</v>
      </c>
      <c r="G432" s="36">
        <v>1125.7666666666669</v>
      </c>
      <c r="H432" s="36">
        <v>1159.7666666666669</v>
      </c>
      <c r="I432" s="36">
        <v>1166.3833333333332</v>
      </c>
      <c r="J432" s="36">
        <v>1176.7666666666669</v>
      </c>
      <c r="K432" s="31">
        <v>1156</v>
      </c>
      <c r="L432" s="31">
        <v>1139</v>
      </c>
      <c r="M432" s="31">
        <v>23.03191</v>
      </c>
      <c r="N432" s="1"/>
      <c r="O432" s="1"/>
    </row>
    <row r="433" spans="1:15" ht="12.75" customHeight="1">
      <c r="A433" s="33">
        <v>423</v>
      </c>
      <c r="B433" s="53" t="s">
        <v>221</v>
      </c>
      <c r="C433" s="31">
        <v>593.70000000000005</v>
      </c>
      <c r="D433" s="36">
        <v>592.80000000000007</v>
      </c>
      <c r="E433" s="36">
        <v>587.60000000000014</v>
      </c>
      <c r="F433" s="36">
        <v>581.50000000000011</v>
      </c>
      <c r="G433" s="36">
        <v>576.30000000000018</v>
      </c>
      <c r="H433" s="36">
        <v>598.90000000000009</v>
      </c>
      <c r="I433" s="36">
        <v>604.10000000000014</v>
      </c>
      <c r="J433" s="36">
        <v>610.20000000000005</v>
      </c>
      <c r="K433" s="31">
        <v>598</v>
      </c>
      <c r="L433" s="31">
        <v>586.70000000000005</v>
      </c>
      <c r="M433" s="31">
        <v>7.5885300000000004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2919.1</v>
      </c>
      <c r="D434" s="36">
        <v>2901.0333333333333</v>
      </c>
      <c r="E434" s="36">
        <v>2860.0666666666666</v>
      </c>
      <c r="F434" s="36">
        <v>2801.0333333333333</v>
      </c>
      <c r="G434" s="36">
        <v>2760.0666666666666</v>
      </c>
      <c r="H434" s="36">
        <v>2960.0666666666666</v>
      </c>
      <c r="I434" s="36">
        <v>3001.0333333333328</v>
      </c>
      <c r="J434" s="36">
        <v>3060.0666666666666</v>
      </c>
      <c r="K434" s="31">
        <v>2942</v>
      </c>
      <c r="L434" s="31">
        <v>2842</v>
      </c>
      <c r="M434" s="31">
        <v>1.04813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1217.0999999999999</v>
      </c>
      <c r="D435" s="36">
        <v>1222.8</v>
      </c>
      <c r="E435" s="36">
        <v>1205.3499999999999</v>
      </c>
      <c r="F435" s="36">
        <v>1193.5999999999999</v>
      </c>
      <c r="G435" s="36">
        <v>1176.1499999999999</v>
      </c>
      <c r="H435" s="36">
        <v>1234.55</v>
      </c>
      <c r="I435" s="36">
        <v>1252.0000000000002</v>
      </c>
      <c r="J435" s="36">
        <v>1263.75</v>
      </c>
      <c r="K435" s="31">
        <v>1240.25</v>
      </c>
      <c r="L435" s="31">
        <v>1211.05</v>
      </c>
      <c r="M435" s="31">
        <v>0.43991000000000002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432.85</v>
      </c>
      <c r="D436" s="36">
        <v>430.75</v>
      </c>
      <c r="E436" s="36">
        <v>424.7</v>
      </c>
      <c r="F436" s="36">
        <v>416.55</v>
      </c>
      <c r="G436" s="36">
        <v>410.5</v>
      </c>
      <c r="H436" s="36">
        <v>438.9</v>
      </c>
      <c r="I436" s="36">
        <v>444.94999999999993</v>
      </c>
      <c r="J436" s="36">
        <v>453.09999999999997</v>
      </c>
      <c r="K436" s="31">
        <v>436.8</v>
      </c>
      <c r="L436" s="31">
        <v>422.6</v>
      </c>
      <c r="M436" s="31">
        <v>3.9629500000000002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414.85</v>
      </c>
      <c r="D437" s="36">
        <v>415.2833333333333</v>
      </c>
      <c r="E437" s="36">
        <v>409.66666666666663</v>
      </c>
      <c r="F437" s="36">
        <v>404.48333333333335</v>
      </c>
      <c r="G437" s="36">
        <v>398.86666666666667</v>
      </c>
      <c r="H437" s="36">
        <v>420.46666666666658</v>
      </c>
      <c r="I437" s="36">
        <v>426.08333333333326</v>
      </c>
      <c r="J437" s="36">
        <v>431.26666666666654</v>
      </c>
      <c r="K437" s="31">
        <v>420.9</v>
      </c>
      <c r="L437" s="31">
        <v>410.1</v>
      </c>
      <c r="M437" s="31">
        <v>1.4410400000000001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4169.8</v>
      </c>
      <c r="D438" s="36">
        <v>4157.0666666666666</v>
      </c>
      <c r="E438" s="36">
        <v>4125.2333333333336</v>
      </c>
      <c r="F438" s="36">
        <v>4080.666666666667</v>
      </c>
      <c r="G438" s="36">
        <v>4048.8333333333339</v>
      </c>
      <c r="H438" s="36">
        <v>4201.6333333333332</v>
      </c>
      <c r="I438" s="36">
        <v>4233.4666666666672</v>
      </c>
      <c r="J438" s="36">
        <v>4278.0333333333328</v>
      </c>
      <c r="K438" s="31">
        <v>4188.8999999999996</v>
      </c>
      <c r="L438" s="31">
        <v>4112.5</v>
      </c>
      <c r="M438" s="31">
        <v>1.1889099999999999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543.35</v>
      </c>
      <c r="D439" s="36">
        <v>545.08333333333337</v>
      </c>
      <c r="E439" s="36">
        <v>537.7166666666667</v>
      </c>
      <c r="F439" s="36">
        <v>532.08333333333337</v>
      </c>
      <c r="G439" s="36">
        <v>524.7166666666667</v>
      </c>
      <c r="H439" s="36">
        <v>550.7166666666667</v>
      </c>
      <c r="I439" s="36">
        <v>558.08333333333326</v>
      </c>
      <c r="J439" s="36">
        <v>563.7166666666667</v>
      </c>
      <c r="K439" s="31">
        <v>552.45000000000005</v>
      </c>
      <c r="L439" s="31">
        <v>539.45000000000005</v>
      </c>
      <c r="M439" s="31">
        <v>2.2034400000000001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25.85</v>
      </c>
      <c r="D440" s="36">
        <v>25.433333333333334</v>
      </c>
      <c r="E440" s="36">
        <v>24.916666666666668</v>
      </c>
      <c r="F440" s="36">
        <v>23.983333333333334</v>
      </c>
      <c r="G440" s="36">
        <v>23.466666666666669</v>
      </c>
      <c r="H440" s="36">
        <v>26.366666666666667</v>
      </c>
      <c r="I440" s="36">
        <v>26.883333333333333</v>
      </c>
      <c r="J440" s="36">
        <v>27.816666666666666</v>
      </c>
      <c r="K440" s="31">
        <v>25.95</v>
      </c>
      <c r="L440" s="31">
        <v>24.5</v>
      </c>
      <c r="M440" s="31">
        <v>1664.18138</v>
      </c>
      <c r="N440" s="1"/>
      <c r="O440" s="1"/>
    </row>
    <row r="441" spans="1:15" ht="12.75" customHeight="1">
      <c r="A441" s="33">
        <v>431</v>
      </c>
      <c r="B441" s="53" t="s">
        <v>528</v>
      </c>
      <c r="C441" s="31">
        <v>291.05</v>
      </c>
      <c r="D441" s="36">
        <v>291.15000000000003</v>
      </c>
      <c r="E441" s="36">
        <v>286.95000000000005</v>
      </c>
      <c r="F441" s="36">
        <v>282.85000000000002</v>
      </c>
      <c r="G441" s="36">
        <v>278.65000000000003</v>
      </c>
      <c r="H441" s="36">
        <v>295.25000000000006</v>
      </c>
      <c r="I441" s="36">
        <v>299.45</v>
      </c>
      <c r="J441" s="36">
        <v>303.55000000000007</v>
      </c>
      <c r="K441" s="31">
        <v>295.35000000000002</v>
      </c>
      <c r="L441" s="31">
        <v>287.05</v>
      </c>
      <c r="M441" s="31">
        <v>4.4076199999999996</v>
      </c>
      <c r="N441" s="1"/>
      <c r="O441" s="1"/>
    </row>
    <row r="442" spans="1:15" ht="12.75" customHeight="1">
      <c r="A442" s="33">
        <v>432</v>
      </c>
      <c r="B442" s="53" t="s">
        <v>222</v>
      </c>
      <c r="C442" s="31">
        <v>796.95</v>
      </c>
      <c r="D442" s="36">
        <v>800.33333333333337</v>
      </c>
      <c r="E442" s="36">
        <v>789.4666666666667</v>
      </c>
      <c r="F442" s="36">
        <v>781.98333333333335</v>
      </c>
      <c r="G442" s="36">
        <v>771.11666666666667</v>
      </c>
      <c r="H442" s="36">
        <v>807.81666666666672</v>
      </c>
      <c r="I442" s="36">
        <v>818.68333333333328</v>
      </c>
      <c r="J442" s="36">
        <v>826.16666666666674</v>
      </c>
      <c r="K442" s="31">
        <v>811.2</v>
      </c>
      <c r="L442" s="31">
        <v>792.85</v>
      </c>
      <c r="M442" s="31">
        <v>4.4161700000000002</v>
      </c>
      <c r="N442" s="1"/>
      <c r="O442" s="1"/>
    </row>
    <row r="443" spans="1:15" ht="12.75" customHeight="1">
      <c r="A443" s="33">
        <v>433</v>
      </c>
      <c r="B443" s="53" t="s">
        <v>861</v>
      </c>
      <c r="C443" s="31">
        <v>546.65</v>
      </c>
      <c r="D443" s="36">
        <v>549.78333333333342</v>
      </c>
      <c r="E443" s="36">
        <v>538.06666666666683</v>
      </c>
      <c r="F443" s="36">
        <v>529.48333333333346</v>
      </c>
      <c r="G443" s="36">
        <v>517.76666666666688</v>
      </c>
      <c r="H443" s="36">
        <v>558.36666666666679</v>
      </c>
      <c r="I443" s="36">
        <v>570.08333333333326</v>
      </c>
      <c r="J443" s="36">
        <v>578.66666666666674</v>
      </c>
      <c r="K443" s="31">
        <v>561.5</v>
      </c>
      <c r="L443" s="31">
        <v>541.20000000000005</v>
      </c>
      <c r="M443" s="31">
        <v>2.7082799999999998</v>
      </c>
      <c r="N443" s="1"/>
      <c r="O443" s="1"/>
    </row>
    <row r="444" spans="1:15" ht="12.75" customHeight="1">
      <c r="A444" s="33">
        <v>434</v>
      </c>
      <c r="B444" s="53" t="s">
        <v>533</v>
      </c>
      <c r="C444" s="31">
        <v>1030.2</v>
      </c>
      <c r="D444" s="36">
        <v>1033.8333333333333</v>
      </c>
      <c r="E444" s="36">
        <v>1021.4166666666665</v>
      </c>
      <c r="F444" s="36">
        <v>1012.6333333333332</v>
      </c>
      <c r="G444" s="36">
        <v>1000.2166666666665</v>
      </c>
      <c r="H444" s="36">
        <v>1042.6166666666666</v>
      </c>
      <c r="I444" s="36">
        <v>1055.0333333333331</v>
      </c>
      <c r="J444" s="36">
        <v>1063.8166666666666</v>
      </c>
      <c r="K444" s="31">
        <v>1046.25</v>
      </c>
      <c r="L444" s="31">
        <v>1025.05</v>
      </c>
      <c r="M444" s="31">
        <v>2.6592899999999999</v>
      </c>
      <c r="N444" s="1"/>
      <c r="O444" s="1"/>
    </row>
    <row r="445" spans="1:15" ht="12.75" customHeight="1">
      <c r="A445" s="33">
        <v>435</v>
      </c>
      <c r="B445" s="53" t="s">
        <v>223</v>
      </c>
      <c r="C445" s="31">
        <v>1047.8</v>
      </c>
      <c r="D445" s="36">
        <v>1047.75</v>
      </c>
      <c r="E445" s="36">
        <v>1039.3499999999999</v>
      </c>
      <c r="F445" s="36">
        <v>1030.8999999999999</v>
      </c>
      <c r="G445" s="36">
        <v>1022.4999999999998</v>
      </c>
      <c r="H445" s="36">
        <v>1056.2</v>
      </c>
      <c r="I445" s="36">
        <v>1064.6000000000001</v>
      </c>
      <c r="J445" s="36">
        <v>1073.0500000000002</v>
      </c>
      <c r="K445" s="31">
        <v>1056.1500000000001</v>
      </c>
      <c r="L445" s="31">
        <v>1039.3</v>
      </c>
      <c r="M445" s="31">
        <v>5.9169900000000002</v>
      </c>
      <c r="N445" s="1"/>
      <c r="O445" s="1"/>
    </row>
    <row r="446" spans="1:15" ht="12.75" customHeight="1">
      <c r="A446" s="33">
        <v>436</v>
      </c>
      <c r="B446" s="53" t="s">
        <v>224</v>
      </c>
      <c r="C446" s="31">
        <v>1885.7</v>
      </c>
      <c r="D446" s="36">
        <v>1892.2333333333333</v>
      </c>
      <c r="E446" s="36">
        <v>1872.4666666666667</v>
      </c>
      <c r="F446" s="36">
        <v>1859.2333333333333</v>
      </c>
      <c r="G446" s="36">
        <v>1839.4666666666667</v>
      </c>
      <c r="H446" s="36">
        <v>1905.4666666666667</v>
      </c>
      <c r="I446" s="36">
        <v>1925.2333333333336</v>
      </c>
      <c r="J446" s="36">
        <v>1938.4666666666667</v>
      </c>
      <c r="K446" s="31">
        <v>1912</v>
      </c>
      <c r="L446" s="31">
        <v>1879</v>
      </c>
      <c r="M446" s="31">
        <v>4.6655600000000002</v>
      </c>
      <c r="N446" s="1"/>
      <c r="O446" s="1"/>
    </row>
    <row r="447" spans="1:15" ht="12.75" customHeight="1">
      <c r="A447" s="33">
        <v>437</v>
      </c>
      <c r="B447" s="53" t="s">
        <v>229</v>
      </c>
      <c r="C447" s="31">
        <v>3606.05</v>
      </c>
      <c r="D447" s="36">
        <v>3603.6833333333329</v>
      </c>
      <c r="E447" s="36">
        <v>3582.3666666666659</v>
      </c>
      <c r="F447" s="36">
        <v>3558.6833333333329</v>
      </c>
      <c r="G447" s="36">
        <v>3537.3666666666659</v>
      </c>
      <c r="H447" s="36">
        <v>3627.3666666666659</v>
      </c>
      <c r="I447" s="36">
        <v>3648.6833333333325</v>
      </c>
      <c r="J447" s="36">
        <v>3672.3666666666659</v>
      </c>
      <c r="K447" s="31">
        <v>3625</v>
      </c>
      <c r="L447" s="31">
        <v>3580</v>
      </c>
      <c r="M447" s="31">
        <v>16.493960000000001</v>
      </c>
      <c r="N447" s="1"/>
      <c r="O447" s="1"/>
    </row>
    <row r="448" spans="1:15" ht="12.75" customHeight="1">
      <c r="A448" s="33">
        <v>438</v>
      </c>
      <c r="B448" s="53" t="s">
        <v>225</v>
      </c>
      <c r="C448" s="31">
        <v>869.7</v>
      </c>
      <c r="D448" s="36">
        <v>871.86666666666667</v>
      </c>
      <c r="E448" s="36">
        <v>862.83333333333337</v>
      </c>
      <c r="F448" s="36">
        <v>855.9666666666667</v>
      </c>
      <c r="G448" s="36">
        <v>846.93333333333339</v>
      </c>
      <c r="H448" s="36">
        <v>878.73333333333335</v>
      </c>
      <c r="I448" s="36">
        <v>887.76666666666665</v>
      </c>
      <c r="J448" s="36">
        <v>894.63333333333333</v>
      </c>
      <c r="K448" s="31">
        <v>880.9</v>
      </c>
      <c r="L448" s="31">
        <v>865</v>
      </c>
      <c r="M448" s="31">
        <v>9.2486800000000002</v>
      </c>
      <c r="N448" s="1"/>
      <c r="O448" s="1"/>
    </row>
    <row r="449" spans="1:15" ht="12.75" customHeight="1">
      <c r="A449" s="33">
        <v>439</v>
      </c>
      <c r="B449" s="53" t="s">
        <v>297</v>
      </c>
      <c r="C449" s="31">
        <v>7301.9</v>
      </c>
      <c r="D449" s="36">
        <v>7280.9666666666672</v>
      </c>
      <c r="E449" s="36">
        <v>7250.9333333333343</v>
      </c>
      <c r="F449" s="36">
        <v>7199.9666666666672</v>
      </c>
      <c r="G449" s="36">
        <v>7169.9333333333343</v>
      </c>
      <c r="H449" s="36">
        <v>7331.9333333333343</v>
      </c>
      <c r="I449" s="36">
        <v>7361.9666666666672</v>
      </c>
      <c r="J449" s="36">
        <v>7412.9333333333343</v>
      </c>
      <c r="K449" s="31">
        <v>7311</v>
      </c>
      <c r="L449" s="31">
        <v>7230</v>
      </c>
      <c r="M449" s="31">
        <v>0.61656999999999995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2735.2</v>
      </c>
      <c r="D450" s="36">
        <v>2723.7333333333331</v>
      </c>
      <c r="E450" s="36">
        <v>2653.4666666666662</v>
      </c>
      <c r="F450" s="36">
        <v>2571.7333333333331</v>
      </c>
      <c r="G450" s="36">
        <v>2501.4666666666662</v>
      </c>
      <c r="H450" s="36">
        <v>2805.4666666666662</v>
      </c>
      <c r="I450" s="36">
        <v>2875.7333333333336</v>
      </c>
      <c r="J450" s="36">
        <v>2957.4666666666662</v>
      </c>
      <c r="K450" s="31">
        <v>2794</v>
      </c>
      <c r="L450" s="31">
        <v>2642</v>
      </c>
      <c r="M450" s="31">
        <v>5.15829</v>
      </c>
      <c r="N450" s="1"/>
      <c r="O450" s="1"/>
    </row>
    <row r="451" spans="1:15" ht="12.75" customHeight="1">
      <c r="A451" s="33">
        <v>441</v>
      </c>
      <c r="B451" s="53" t="s">
        <v>535</v>
      </c>
      <c r="C451" s="31">
        <v>430.6</v>
      </c>
      <c r="D451" s="36">
        <v>433.01666666666665</v>
      </c>
      <c r="E451" s="36">
        <v>426.83333333333331</v>
      </c>
      <c r="F451" s="36">
        <v>423.06666666666666</v>
      </c>
      <c r="G451" s="36">
        <v>416.88333333333333</v>
      </c>
      <c r="H451" s="36">
        <v>436.7833333333333</v>
      </c>
      <c r="I451" s="36">
        <v>442.9666666666667</v>
      </c>
      <c r="J451" s="36">
        <v>446.73333333333329</v>
      </c>
      <c r="K451" s="31">
        <v>439.2</v>
      </c>
      <c r="L451" s="31">
        <v>429.25</v>
      </c>
      <c r="M451" s="31">
        <v>30.99464</v>
      </c>
      <c r="N451" s="1"/>
      <c r="O451" s="1"/>
    </row>
    <row r="452" spans="1:15" ht="12.75" customHeight="1">
      <c r="A452" s="33">
        <v>442</v>
      </c>
      <c r="B452" s="53" t="s">
        <v>226</v>
      </c>
      <c r="C452" s="31">
        <v>638.5</v>
      </c>
      <c r="D452" s="36">
        <v>640.83333333333337</v>
      </c>
      <c r="E452" s="36">
        <v>634.66666666666674</v>
      </c>
      <c r="F452" s="36">
        <v>630.83333333333337</v>
      </c>
      <c r="G452" s="36">
        <v>624.66666666666674</v>
      </c>
      <c r="H452" s="36">
        <v>644.66666666666674</v>
      </c>
      <c r="I452" s="36">
        <v>650.83333333333348</v>
      </c>
      <c r="J452" s="36">
        <v>654.66666666666674</v>
      </c>
      <c r="K452" s="31">
        <v>647</v>
      </c>
      <c r="L452" s="31">
        <v>637</v>
      </c>
      <c r="M452" s="31">
        <v>117.77925</v>
      </c>
      <c r="N452" s="1"/>
      <c r="O452" s="1"/>
    </row>
    <row r="453" spans="1:15" ht="12.75" customHeight="1">
      <c r="A453" s="33">
        <v>443</v>
      </c>
      <c r="B453" s="53" t="s">
        <v>227</v>
      </c>
      <c r="C453" s="31">
        <v>262</v>
      </c>
      <c r="D453" s="36">
        <v>263.33333333333331</v>
      </c>
      <c r="E453" s="36">
        <v>259.66666666666663</v>
      </c>
      <c r="F453" s="36">
        <v>257.33333333333331</v>
      </c>
      <c r="G453" s="36">
        <v>253.66666666666663</v>
      </c>
      <c r="H453" s="36">
        <v>265.66666666666663</v>
      </c>
      <c r="I453" s="36">
        <v>269.33333333333326</v>
      </c>
      <c r="J453" s="36">
        <v>271.66666666666663</v>
      </c>
      <c r="K453" s="31">
        <v>267</v>
      </c>
      <c r="L453" s="31">
        <v>261</v>
      </c>
      <c r="M453" s="31">
        <v>90.168030000000002</v>
      </c>
      <c r="N453" s="1"/>
      <c r="O453" s="1"/>
    </row>
    <row r="454" spans="1:15" ht="12.75" customHeight="1">
      <c r="A454" s="33">
        <v>444</v>
      </c>
      <c r="B454" s="53" t="s">
        <v>228</v>
      </c>
      <c r="C454" s="31">
        <v>128.30000000000001</v>
      </c>
      <c r="D454" s="36">
        <v>129.36666666666667</v>
      </c>
      <c r="E454" s="36">
        <v>126.93333333333334</v>
      </c>
      <c r="F454" s="36">
        <v>125.56666666666666</v>
      </c>
      <c r="G454" s="36">
        <v>123.13333333333333</v>
      </c>
      <c r="H454" s="36">
        <v>130.73333333333335</v>
      </c>
      <c r="I454" s="36">
        <v>133.16666666666669</v>
      </c>
      <c r="J454" s="36">
        <v>134.53333333333336</v>
      </c>
      <c r="K454" s="31">
        <v>131.80000000000001</v>
      </c>
      <c r="L454" s="31">
        <v>128</v>
      </c>
      <c r="M454" s="31">
        <v>436.27379000000002</v>
      </c>
      <c r="N454" s="1"/>
      <c r="O454" s="1"/>
    </row>
    <row r="455" spans="1:15" ht="12.75" customHeight="1">
      <c r="A455" s="33">
        <v>445</v>
      </c>
      <c r="B455" s="53" t="s">
        <v>298</v>
      </c>
      <c r="C455" s="31">
        <v>102.25</v>
      </c>
      <c r="D455" s="36">
        <v>102.75</v>
      </c>
      <c r="E455" s="36">
        <v>100.5</v>
      </c>
      <c r="F455" s="36">
        <v>98.75</v>
      </c>
      <c r="G455" s="36">
        <v>96.5</v>
      </c>
      <c r="H455" s="36">
        <v>104.5</v>
      </c>
      <c r="I455" s="36">
        <v>106.75</v>
      </c>
      <c r="J455" s="36">
        <v>108.5</v>
      </c>
      <c r="K455" s="31">
        <v>105</v>
      </c>
      <c r="L455" s="31">
        <v>101</v>
      </c>
      <c r="M455" s="31">
        <v>67.225239999999999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1477.45</v>
      </c>
      <c r="D456" s="36">
        <v>1483.1333333333332</v>
      </c>
      <c r="E456" s="36">
        <v>1466.5666666666664</v>
      </c>
      <c r="F456" s="36">
        <v>1455.6833333333332</v>
      </c>
      <c r="G456" s="36">
        <v>1439.1166666666663</v>
      </c>
      <c r="H456" s="36">
        <v>1494.0166666666664</v>
      </c>
      <c r="I456" s="36">
        <v>1510.583333333333</v>
      </c>
      <c r="J456" s="36">
        <v>1521.4666666666665</v>
      </c>
      <c r="K456" s="31">
        <v>1499.7</v>
      </c>
      <c r="L456" s="31">
        <v>1472.25</v>
      </c>
      <c r="M456" s="31">
        <v>0.17502000000000001</v>
      </c>
      <c r="N456" s="1"/>
      <c r="O456" s="1"/>
    </row>
    <row r="457" spans="1:15" ht="12.75" customHeight="1">
      <c r="A457" s="33">
        <v>447</v>
      </c>
      <c r="B457" s="53" t="s">
        <v>530</v>
      </c>
      <c r="C457" s="31">
        <v>373.8</v>
      </c>
      <c r="D457" s="36">
        <v>375.33333333333331</v>
      </c>
      <c r="E457" s="36">
        <v>370.71666666666664</v>
      </c>
      <c r="F457" s="36">
        <v>367.63333333333333</v>
      </c>
      <c r="G457" s="36">
        <v>363.01666666666665</v>
      </c>
      <c r="H457" s="36">
        <v>378.41666666666663</v>
      </c>
      <c r="I457" s="36">
        <v>383.0333333333333</v>
      </c>
      <c r="J457" s="36">
        <v>386.11666666666662</v>
      </c>
      <c r="K457" s="31">
        <v>379.95</v>
      </c>
      <c r="L457" s="31">
        <v>372.25</v>
      </c>
      <c r="M457" s="31">
        <v>0.71848999999999996</v>
      </c>
      <c r="N457" s="1"/>
      <c r="O457" s="1"/>
    </row>
    <row r="458" spans="1:15" ht="12.75" customHeight="1">
      <c r="A458" s="33">
        <v>448</v>
      </c>
      <c r="B458" s="53" t="s">
        <v>536</v>
      </c>
      <c r="C458" s="31">
        <v>2537.25</v>
      </c>
      <c r="D458" s="36">
        <v>2561.7666666666669</v>
      </c>
      <c r="E458" s="36">
        <v>2497.9333333333338</v>
      </c>
      <c r="F458" s="36">
        <v>2458.6166666666668</v>
      </c>
      <c r="G458" s="36">
        <v>2394.7833333333338</v>
      </c>
      <c r="H458" s="36">
        <v>2601.0833333333339</v>
      </c>
      <c r="I458" s="36">
        <v>2664.916666666667</v>
      </c>
      <c r="J458" s="36">
        <v>2704.233333333334</v>
      </c>
      <c r="K458" s="31">
        <v>2625.6</v>
      </c>
      <c r="L458" s="31">
        <v>2522.4499999999998</v>
      </c>
      <c r="M458" s="31">
        <v>0.80223</v>
      </c>
      <c r="N458" s="1"/>
      <c r="O458" s="1"/>
    </row>
    <row r="459" spans="1:15" ht="12.75" customHeight="1">
      <c r="A459" s="33">
        <v>449</v>
      </c>
      <c r="B459" s="53" t="s">
        <v>230</v>
      </c>
      <c r="C459" s="31">
        <v>1274.3499999999999</v>
      </c>
      <c r="D459" s="36">
        <v>1277.5166666666667</v>
      </c>
      <c r="E459" s="36">
        <v>1265.8833333333332</v>
      </c>
      <c r="F459" s="36">
        <v>1257.4166666666665</v>
      </c>
      <c r="G459" s="36">
        <v>1245.7833333333331</v>
      </c>
      <c r="H459" s="36">
        <v>1285.9833333333333</v>
      </c>
      <c r="I459" s="36">
        <v>1297.616666666667</v>
      </c>
      <c r="J459" s="36">
        <v>1306.0833333333335</v>
      </c>
      <c r="K459" s="31">
        <v>1289.1500000000001</v>
      </c>
      <c r="L459" s="31">
        <v>1269.05</v>
      </c>
      <c r="M459" s="31">
        <v>28.435600000000001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843.15</v>
      </c>
      <c r="D460" s="36">
        <v>847.05000000000007</v>
      </c>
      <c r="E460" s="36">
        <v>836.10000000000014</v>
      </c>
      <c r="F460" s="36">
        <v>829.05000000000007</v>
      </c>
      <c r="G460" s="36">
        <v>818.10000000000014</v>
      </c>
      <c r="H460" s="36">
        <v>854.10000000000014</v>
      </c>
      <c r="I460" s="36">
        <v>865.05000000000018</v>
      </c>
      <c r="J460" s="36">
        <v>872.10000000000014</v>
      </c>
      <c r="K460" s="31">
        <v>858</v>
      </c>
      <c r="L460" s="31">
        <v>840</v>
      </c>
      <c r="M460" s="31">
        <v>2.4348000000000001</v>
      </c>
      <c r="N460" s="1"/>
      <c r="O460" s="1"/>
    </row>
    <row r="461" spans="1:15" ht="12.75" customHeight="1">
      <c r="A461" s="33">
        <v>451</v>
      </c>
      <c r="B461" s="53" t="s">
        <v>538</v>
      </c>
      <c r="C461" s="31">
        <v>145.05000000000001</v>
      </c>
      <c r="D461" s="36">
        <v>145.38333333333335</v>
      </c>
      <c r="E461" s="36">
        <v>139.9666666666667</v>
      </c>
      <c r="F461" s="36">
        <v>134.88333333333335</v>
      </c>
      <c r="G461" s="36">
        <v>129.4666666666667</v>
      </c>
      <c r="H461" s="36">
        <v>150.4666666666667</v>
      </c>
      <c r="I461" s="36">
        <v>155.88333333333338</v>
      </c>
      <c r="J461" s="36">
        <v>160.9666666666667</v>
      </c>
      <c r="K461" s="31">
        <v>150.80000000000001</v>
      </c>
      <c r="L461" s="31">
        <v>140.30000000000001</v>
      </c>
      <c r="M461" s="31">
        <v>44.526380000000003</v>
      </c>
      <c r="N461" s="1"/>
      <c r="O461" s="1"/>
    </row>
    <row r="462" spans="1:15" ht="12.75" customHeight="1">
      <c r="A462" s="33">
        <v>452</v>
      </c>
      <c r="B462" s="53" t="s">
        <v>208</v>
      </c>
      <c r="C462" s="31">
        <v>874.5</v>
      </c>
      <c r="D462" s="36">
        <v>876.26666666666677</v>
      </c>
      <c r="E462" s="36">
        <v>864.83333333333348</v>
      </c>
      <c r="F462" s="36">
        <v>855.16666666666674</v>
      </c>
      <c r="G462" s="36">
        <v>843.73333333333346</v>
      </c>
      <c r="H462" s="36">
        <v>885.93333333333351</v>
      </c>
      <c r="I462" s="36">
        <v>897.36666666666667</v>
      </c>
      <c r="J462" s="36">
        <v>907.03333333333353</v>
      </c>
      <c r="K462" s="31">
        <v>887.7</v>
      </c>
      <c r="L462" s="31">
        <v>866.6</v>
      </c>
      <c r="M462" s="31">
        <v>5.0022799999999998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2908.85</v>
      </c>
      <c r="D463" s="36">
        <v>2874.9333333333329</v>
      </c>
      <c r="E463" s="36">
        <v>2813.9166666666661</v>
      </c>
      <c r="F463" s="36">
        <v>2718.9833333333331</v>
      </c>
      <c r="G463" s="36">
        <v>2657.9666666666662</v>
      </c>
      <c r="H463" s="36">
        <v>2969.8666666666659</v>
      </c>
      <c r="I463" s="36">
        <v>3030.8833333333332</v>
      </c>
      <c r="J463" s="36">
        <v>3125.8166666666657</v>
      </c>
      <c r="K463" s="31">
        <v>2935.95</v>
      </c>
      <c r="L463" s="31">
        <v>2780</v>
      </c>
      <c r="M463" s="31">
        <v>1.25743</v>
      </c>
      <c r="N463" s="1"/>
      <c r="O463" s="1"/>
    </row>
    <row r="464" spans="1:15" ht="12.75" customHeight="1">
      <c r="A464" s="33">
        <v>454</v>
      </c>
      <c r="B464" s="53" t="s">
        <v>540</v>
      </c>
      <c r="C464" s="31">
        <v>3139.8</v>
      </c>
      <c r="D464" s="36">
        <v>3133.4500000000003</v>
      </c>
      <c r="E464" s="36">
        <v>3106.9000000000005</v>
      </c>
      <c r="F464" s="36">
        <v>3074.0000000000005</v>
      </c>
      <c r="G464" s="36">
        <v>3047.4500000000007</v>
      </c>
      <c r="H464" s="36">
        <v>3166.3500000000004</v>
      </c>
      <c r="I464" s="36">
        <v>3192.9000000000005</v>
      </c>
      <c r="J464" s="36">
        <v>3225.8</v>
      </c>
      <c r="K464" s="31">
        <v>3160</v>
      </c>
      <c r="L464" s="31">
        <v>3100.55</v>
      </c>
      <c r="M464" s="31">
        <v>0.35569000000000001</v>
      </c>
      <c r="N464" s="1"/>
      <c r="O464" s="1"/>
    </row>
    <row r="465" spans="1:15" ht="12.75" customHeight="1">
      <c r="A465" s="33">
        <v>455</v>
      </c>
      <c r="B465" s="53" t="s">
        <v>231</v>
      </c>
      <c r="C465" s="31">
        <v>3306.65</v>
      </c>
      <c r="D465" s="36">
        <v>3318.5666666666671</v>
      </c>
      <c r="E465" s="36">
        <v>3288.1333333333341</v>
      </c>
      <c r="F465" s="36">
        <v>3269.6166666666672</v>
      </c>
      <c r="G465" s="36">
        <v>3239.1833333333343</v>
      </c>
      <c r="H465" s="36">
        <v>3337.0833333333339</v>
      </c>
      <c r="I465" s="36">
        <v>3367.5166666666673</v>
      </c>
      <c r="J465" s="36">
        <v>3386.0333333333338</v>
      </c>
      <c r="K465" s="31">
        <v>3349</v>
      </c>
      <c r="L465" s="31">
        <v>3300.05</v>
      </c>
      <c r="M465" s="31">
        <v>12.010249999999999</v>
      </c>
      <c r="N465" s="1"/>
      <c r="O465" s="1"/>
    </row>
    <row r="466" spans="1:15" ht="12.75" customHeight="1">
      <c r="A466" s="33">
        <v>456</v>
      </c>
      <c r="B466" s="53" t="s">
        <v>232</v>
      </c>
      <c r="C466" s="31">
        <v>1884.15</v>
      </c>
      <c r="D466" s="36">
        <v>1882.75</v>
      </c>
      <c r="E466" s="36">
        <v>1872.55</v>
      </c>
      <c r="F466" s="36">
        <v>1860.95</v>
      </c>
      <c r="G466" s="36">
        <v>1850.75</v>
      </c>
      <c r="H466" s="36">
        <v>1894.35</v>
      </c>
      <c r="I466" s="36">
        <v>1904.5499999999997</v>
      </c>
      <c r="J466" s="36">
        <v>1916.1499999999999</v>
      </c>
      <c r="K466" s="31">
        <v>1892.95</v>
      </c>
      <c r="L466" s="31">
        <v>1871.15</v>
      </c>
      <c r="M466" s="31">
        <v>3.1813099999999999</v>
      </c>
      <c r="N466" s="1"/>
      <c r="O466" s="1"/>
    </row>
    <row r="467" spans="1:15" ht="12.75" customHeight="1">
      <c r="A467" s="33">
        <v>457</v>
      </c>
      <c r="B467" s="53" t="s">
        <v>299</v>
      </c>
      <c r="C467" s="31">
        <v>719.7</v>
      </c>
      <c r="D467" s="36">
        <v>721.51666666666677</v>
      </c>
      <c r="E467" s="36">
        <v>713.08333333333348</v>
      </c>
      <c r="F467" s="36">
        <v>706.4666666666667</v>
      </c>
      <c r="G467" s="36">
        <v>698.03333333333342</v>
      </c>
      <c r="H467" s="36">
        <v>728.13333333333355</v>
      </c>
      <c r="I467" s="36">
        <v>736.56666666666672</v>
      </c>
      <c r="J467" s="36">
        <v>743.18333333333362</v>
      </c>
      <c r="K467" s="31">
        <v>729.95</v>
      </c>
      <c r="L467" s="31">
        <v>714.9</v>
      </c>
      <c r="M467" s="31">
        <v>2.4497900000000001</v>
      </c>
      <c r="N467" s="1"/>
      <c r="O467" s="1"/>
    </row>
    <row r="468" spans="1:15" ht="12.75" customHeight="1">
      <c r="A468" s="33">
        <v>458</v>
      </c>
      <c r="B468" s="53" t="s">
        <v>541</v>
      </c>
      <c r="C468" s="31">
        <v>779.55</v>
      </c>
      <c r="D468" s="36">
        <v>781.73333333333323</v>
      </c>
      <c r="E468" s="36">
        <v>770.01666666666642</v>
      </c>
      <c r="F468" s="36">
        <v>760.48333333333323</v>
      </c>
      <c r="G468" s="36">
        <v>748.76666666666642</v>
      </c>
      <c r="H468" s="36">
        <v>791.26666666666642</v>
      </c>
      <c r="I468" s="36">
        <v>802.98333333333335</v>
      </c>
      <c r="J468" s="36">
        <v>812.51666666666642</v>
      </c>
      <c r="K468" s="31">
        <v>793.45</v>
      </c>
      <c r="L468" s="31">
        <v>772.2</v>
      </c>
      <c r="M468" s="31">
        <v>0.29543999999999998</v>
      </c>
      <c r="N468" s="1"/>
      <c r="O468" s="1"/>
    </row>
    <row r="469" spans="1:15" ht="12.75" customHeight="1">
      <c r="A469" s="33">
        <v>459</v>
      </c>
      <c r="B469" s="53" t="s">
        <v>233</v>
      </c>
      <c r="C469" s="31">
        <v>2061.6</v>
      </c>
      <c r="D469" s="36">
        <v>2057.4166666666665</v>
      </c>
      <c r="E469" s="36">
        <v>2026.6333333333332</v>
      </c>
      <c r="F469" s="36">
        <v>1991.6666666666667</v>
      </c>
      <c r="G469" s="36">
        <v>1960.8833333333334</v>
      </c>
      <c r="H469" s="36">
        <v>2092.3833333333332</v>
      </c>
      <c r="I469" s="36">
        <v>2123.166666666667</v>
      </c>
      <c r="J469" s="36">
        <v>2158.1333333333328</v>
      </c>
      <c r="K469" s="31">
        <v>2088.1999999999998</v>
      </c>
      <c r="L469" s="31">
        <v>2022.45</v>
      </c>
      <c r="M469" s="31">
        <v>4.5182900000000004</v>
      </c>
      <c r="N469" s="1"/>
      <c r="O469" s="1"/>
    </row>
    <row r="470" spans="1:15" ht="12.75" customHeight="1">
      <c r="A470" s="33">
        <v>460</v>
      </c>
      <c r="B470" s="53" t="s">
        <v>300</v>
      </c>
      <c r="C470" s="31">
        <v>38.15</v>
      </c>
      <c r="D470" s="36">
        <v>38.283333333333331</v>
      </c>
      <c r="E470" s="36">
        <v>37.86666666666666</v>
      </c>
      <c r="F470" s="36">
        <v>37.583333333333329</v>
      </c>
      <c r="G470" s="36">
        <v>37.166666666666657</v>
      </c>
      <c r="H470" s="36">
        <v>38.566666666666663</v>
      </c>
      <c r="I470" s="36">
        <v>38.983333333333334</v>
      </c>
      <c r="J470" s="36">
        <v>39.266666666666666</v>
      </c>
      <c r="K470" s="31">
        <v>38.700000000000003</v>
      </c>
      <c r="L470" s="31">
        <v>38</v>
      </c>
      <c r="M470" s="31">
        <v>80.438299999999998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377.15</v>
      </c>
      <c r="D471" s="36">
        <v>381.18333333333339</v>
      </c>
      <c r="E471" s="36">
        <v>370.31666666666678</v>
      </c>
      <c r="F471" s="36">
        <v>363.48333333333341</v>
      </c>
      <c r="G471" s="36">
        <v>352.61666666666679</v>
      </c>
      <c r="H471" s="36">
        <v>388.01666666666677</v>
      </c>
      <c r="I471" s="36">
        <v>398.88333333333333</v>
      </c>
      <c r="J471" s="36">
        <v>405.71666666666675</v>
      </c>
      <c r="K471" s="31">
        <v>392.05</v>
      </c>
      <c r="L471" s="31">
        <v>374.35</v>
      </c>
      <c r="M471" s="31">
        <v>10.65288</v>
      </c>
      <c r="N471" s="1"/>
      <c r="O471" s="1"/>
    </row>
    <row r="472" spans="1:15" ht="12.75" customHeight="1">
      <c r="A472" s="33">
        <v>462</v>
      </c>
      <c r="B472" s="53" t="s">
        <v>543</v>
      </c>
      <c r="C472" s="31">
        <v>435</v>
      </c>
      <c r="D472" s="36">
        <v>438.2166666666667</v>
      </c>
      <c r="E472" s="36">
        <v>422.48333333333341</v>
      </c>
      <c r="F472" s="36">
        <v>409.9666666666667</v>
      </c>
      <c r="G472" s="36">
        <v>394.23333333333341</v>
      </c>
      <c r="H472" s="36">
        <v>450.73333333333341</v>
      </c>
      <c r="I472" s="36">
        <v>466.46666666666675</v>
      </c>
      <c r="J472" s="36">
        <v>478.98333333333341</v>
      </c>
      <c r="K472" s="31">
        <v>453.95</v>
      </c>
      <c r="L472" s="31">
        <v>425.7</v>
      </c>
      <c r="M472" s="31">
        <v>20.606290000000001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794.25</v>
      </c>
      <c r="D473" s="36">
        <v>791.76666666666677</v>
      </c>
      <c r="E473" s="36">
        <v>786.13333333333355</v>
      </c>
      <c r="F473" s="36">
        <v>778.01666666666677</v>
      </c>
      <c r="G473" s="36">
        <v>772.38333333333355</v>
      </c>
      <c r="H473" s="36">
        <v>799.88333333333355</v>
      </c>
      <c r="I473" s="36">
        <v>805.51666666666677</v>
      </c>
      <c r="J473" s="36">
        <v>813.63333333333355</v>
      </c>
      <c r="K473" s="31">
        <v>797.4</v>
      </c>
      <c r="L473" s="31">
        <v>783.65</v>
      </c>
      <c r="M473" s="31">
        <v>0.63151999999999997</v>
      </c>
      <c r="N473" s="1"/>
      <c r="O473" s="1"/>
    </row>
    <row r="474" spans="1:15" ht="12.75" customHeight="1">
      <c r="A474" s="33">
        <v>464</v>
      </c>
      <c r="B474" s="53" t="s">
        <v>301</v>
      </c>
      <c r="C474" s="31">
        <v>3361.5</v>
      </c>
      <c r="D474" s="36">
        <v>3336.0499999999997</v>
      </c>
      <c r="E474" s="36">
        <v>3286.5499999999993</v>
      </c>
      <c r="F474" s="36">
        <v>3211.5999999999995</v>
      </c>
      <c r="G474" s="36">
        <v>3162.099999999999</v>
      </c>
      <c r="H474" s="36">
        <v>3410.9999999999995</v>
      </c>
      <c r="I474" s="36">
        <v>3460.5000000000005</v>
      </c>
      <c r="J474" s="36">
        <v>3535.45</v>
      </c>
      <c r="K474" s="31">
        <v>3385.55</v>
      </c>
      <c r="L474" s="31">
        <v>3261.1</v>
      </c>
      <c r="M474" s="31">
        <v>1.6259699999999999</v>
      </c>
      <c r="N474" s="1"/>
      <c r="O474" s="1"/>
    </row>
    <row r="475" spans="1:15" ht="12.75" customHeight="1">
      <c r="A475" s="33">
        <v>465</v>
      </c>
      <c r="B475" s="53" t="s">
        <v>532</v>
      </c>
      <c r="C475" s="31">
        <v>45.9</v>
      </c>
      <c r="D475" s="36">
        <v>46.216666666666669</v>
      </c>
      <c r="E475" s="36">
        <v>45.333333333333336</v>
      </c>
      <c r="F475" s="36">
        <v>44.766666666666666</v>
      </c>
      <c r="G475" s="36">
        <v>43.883333333333333</v>
      </c>
      <c r="H475" s="36">
        <v>46.783333333333339</v>
      </c>
      <c r="I475" s="36">
        <v>47.666666666666664</v>
      </c>
      <c r="J475" s="36">
        <v>48.233333333333341</v>
      </c>
      <c r="K475" s="31">
        <v>47.1</v>
      </c>
      <c r="L475" s="31">
        <v>45.65</v>
      </c>
      <c r="M475" s="31">
        <v>76.911420000000007</v>
      </c>
      <c r="N475" s="1"/>
      <c r="O475" s="1"/>
    </row>
    <row r="476" spans="1:15" ht="12.75" customHeight="1">
      <c r="A476" s="33">
        <v>466</v>
      </c>
      <c r="B476" s="53" t="s">
        <v>234</v>
      </c>
      <c r="C476" s="31">
        <v>1512.1</v>
      </c>
      <c r="D476" s="36">
        <v>1518.1499999999999</v>
      </c>
      <c r="E476" s="36">
        <v>1502.8999999999996</v>
      </c>
      <c r="F476" s="36">
        <v>1493.6999999999998</v>
      </c>
      <c r="G476" s="36">
        <v>1478.4499999999996</v>
      </c>
      <c r="H476" s="36">
        <v>1527.3499999999997</v>
      </c>
      <c r="I476" s="36">
        <v>1542.6000000000001</v>
      </c>
      <c r="J476" s="36">
        <v>1551.7999999999997</v>
      </c>
      <c r="K476" s="31">
        <v>1533.4</v>
      </c>
      <c r="L476" s="31">
        <v>1508.95</v>
      </c>
      <c r="M476" s="31">
        <v>5.37988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43.85</v>
      </c>
      <c r="D477" s="36">
        <v>44.75</v>
      </c>
      <c r="E477" s="36">
        <v>42.3</v>
      </c>
      <c r="F477" s="36">
        <v>40.75</v>
      </c>
      <c r="G477" s="36">
        <v>38.299999999999997</v>
      </c>
      <c r="H477" s="36">
        <v>46.3</v>
      </c>
      <c r="I477" s="36">
        <v>48.75</v>
      </c>
      <c r="J477" s="36">
        <v>50.3</v>
      </c>
      <c r="K477" s="31">
        <v>47.2</v>
      </c>
      <c r="L477" s="31">
        <v>43.2</v>
      </c>
      <c r="M477" s="31">
        <v>1155.1270099999999</v>
      </c>
      <c r="N477" s="1"/>
      <c r="O477" s="1"/>
    </row>
    <row r="478" spans="1:15" ht="12.75" customHeight="1">
      <c r="A478" s="33">
        <v>468</v>
      </c>
      <c r="B478" s="53" t="s">
        <v>545</v>
      </c>
      <c r="C478" s="31">
        <v>443.55</v>
      </c>
      <c r="D478" s="36">
        <v>442.2</v>
      </c>
      <c r="E478" s="36">
        <v>436.4</v>
      </c>
      <c r="F478" s="36">
        <v>429.25</v>
      </c>
      <c r="G478" s="36">
        <v>423.45</v>
      </c>
      <c r="H478" s="36">
        <v>449.34999999999997</v>
      </c>
      <c r="I478" s="36">
        <v>455.15000000000003</v>
      </c>
      <c r="J478" s="36">
        <v>462.29999999999995</v>
      </c>
      <c r="K478" s="31">
        <v>448</v>
      </c>
      <c r="L478" s="31">
        <v>435.05</v>
      </c>
      <c r="M478" s="31">
        <v>1.53616</v>
      </c>
      <c r="N478" s="1"/>
      <c r="O478" s="1"/>
    </row>
    <row r="479" spans="1:15" ht="12.75" customHeight="1">
      <c r="A479" s="33">
        <v>469</v>
      </c>
      <c r="B479" s="53" t="s">
        <v>236</v>
      </c>
      <c r="C479" s="31">
        <v>8458.15</v>
      </c>
      <c r="D479" s="36">
        <v>8507.5666666666675</v>
      </c>
      <c r="E479" s="36">
        <v>8391.633333333335</v>
      </c>
      <c r="F479" s="36">
        <v>8325.1166666666668</v>
      </c>
      <c r="G479" s="36">
        <v>8209.1833333333343</v>
      </c>
      <c r="H479" s="36">
        <v>8574.0833333333358</v>
      </c>
      <c r="I479" s="36">
        <v>8690.0166666666664</v>
      </c>
      <c r="J479" s="36">
        <v>8756.5333333333365</v>
      </c>
      <c r="K479" s="31">
        <v>8623.5</v>
      </c>
      <c r="L479" s="31">
        <v>8441.0499999999993</v>
      </c>
      <c r="M479" s="31">
        <v>3.1739899999999999</v>
      </c>
      <c r="N479" s="1"/>
      <c r="O479" s="1"/>
    </row>
    <row r="480" spans="1:15" ht="12.75" customHeight="1">
      <c r="A480" s="33">
        <v>470</v>
      </c>
      <c r="B480" s="53" t="s">
        <v>302</v>
      </c>
      <c r="C480" s="31">
        <v>99.6</v>
      </c>
      <c r="D480" s="36">
        <v>100.13333333333333</v>
      </c>
      <c r="E480" s="36">
        <v>97.466666666666654</v>
      </c>
      <c r="F480" s="36">
        <v>95.333333333333329</v>
      </c>
      <c r="G480" s="36">
        <v>92.666666666666657</v>
      </c>
      <c r="H480" s="36">
        <v>102.26666666666665</v>
      </c>
      <c r="I480" s="36">
        <v>104.93333333333334</v>
      </c>
      <c r="J480" s="36">
        <v>107.06666666666665</v>
      </c>
      <c r="K480" s="31">
        <v>102.8</v>
      </c>
      <c r="L480" s="31">
        <v>98</v>
      </c>
      <c r="M480" s="31">
        <v>722.74127999999996</v>
      </c>
      <c r="N480" s="1"/>
      <c r="O480" s="1"/>
    </row>
    <row r="481" spans="1:15" ht="12.75" customHeight="1">
      <c r="A481" s="33">
        <v>471</v>
      </c>
      <c r="B481" s="31" t="s">
        <v>235</v>
      </c>
      <c r="C481" s="36">
        <v>1599.9</v>
      </c>
      <c r="D481" s="36">
        <v>1599.8666666666668</v>
      </c>
      <c r="E481" s="36">
        <v>1590.3333333333335</v>
      </c>
      <c r="F481" s="36">
        <v>1580.7666666666667</v>
      </c>
      <c r="G481" s="36">
        <v>1571.2333333333333</v>
      </c>
      <c r="H481" s="36">
        <v>1609.4333333333336</v>
      </c>
      <c r="I481" s="36">
        <v>1618.9666666666669</v>
      </c>
      <c r="J481" s="31">
        <v>1628.5333333333338</v>
      </c>
      <c r="K481" s="31">
        <v>1609.4</v>
      </c>
      <c r="L481" s="31">
        <v>1590.3</v>
      </c>
      <c r="M481" s="53">
        <v>1.1665700000000001</v>
      </c>
      <c r="N481" s="1"/>
      <c r="O481" s="1"/>
    </row>
    <row r="482" spans="1:15" ht="12.75" customHeight="1">
      <c r="A482" s="33">
        <v>472</v>
      </c>
      <c r="B482" s="31" t="s">
        <v>176</v>
      </c>
      <c r="C482" s="36">
        <v>1038.7</v>
      </c>
      <c r="D482" s="36">
        <v>1036.4333333333334</v>
      </c>
      <c r="E482" s="36">
        <v>1027.2666666666669</v>
      </c>
      <c r="F482" s="36">
        <v>1015.8333333333335</v>
      </c>
      <c r="G482" s="36">
        <v>1006.666666666667</v>
      </c>
      <c r="H482" s="36">
        <v>1047.8666666666668</v>
      </c>
      <c r="I482" s="36">
        <v>1057.0333333333333</v>
      </c>
      <c r="J482" s="31">
        <v>1068.4666666666667</v>
      </c>
      <c r="K482" s="31">
        <v>1045.5999999999999</v>
      </c>
      <c r="L482" s="31">
        <v>1025</v>
      </c>
      <c r="M482" s="53">
        <v>4.1625100000000002</v>
      </c>
      <c r="N482" s="1"/>
      <c r="O482" s="1"/>
    </row>
    <row r="483" spans="1:15" ht="12.75" customHeight="1">
      <c r="A483" s="33">
        <v>473</v>
      </c>
      <c r="B483" s="31" t="s">
        <v>546</v>
      </c>
      <c r="C483" s="31">
        <v>611.75</v>
      </c>
      <c r="D483" s="36">
        <v>612.11666666666667</v>
      </c>
      <c r="E483" s="36">
        <v>606.5333333333333</v>
      </c>
      <c r="F483" s="36">
        <v>601.31666666666661</v>
      </c>
      <c r="G483" s="36">
        <v>595.73333333333323</v>
      </c>
      <c r="H483" s="36">
        <v>617.33333333333337</v>
      </c>
      <c r="I483" s="36">
        <v>622.91666666666663</v>
      </c>
      <c r="J483" s="36">
        <v>628.13333333333344</v>
      </c>
      <c r="K483" s="31">
        <v>617.70000000000005</v>
      </c>
      <c r="L483" s="31">
        <v>606.9</v>
      </c>
      <c r="M483" s="31">
        <v>3.5518700000000001</v>
      </c>
      <c r="N483" s="1"/>
      <c r="O483" s="1"/>
    </row>
    <row r="484" spans="1:15" ht="12.75" customHeight="1">
      <c r="A484" s="33">
        <v>474</v>
      </c>
      <c r="B484" s="31" t="s">
        <v>237</v>
      </c>
      <c r="C484" s="36">
        <v>622.5</v>
      </c>
      <c r="D484" s="36">
        <v>623.76666666666665</v>
      </c>
      <c r="E484" s="36">
        <v>619.23333333333335</v>
      </c>
      <c r="F484" s="36">
        <v>615.9666666666667</v>
      </c>
      <c r="G484" s="36">
        <v>611.43333333333339</v>
      </c>
      <c r="H484" s="36">
        <v>627.0333333333333</v>
      </c>
      <c r="I484" s="36">
        <v>631.56666666666661</v>
      </c>
      <c r="J484" s="31">
        <v>634.83333333333326</v>
      </c>
      <c r="K484" s="31">
        <v>628.29999999999995</v>
      </c>
      <c r="L484" s="31">
        <v>620.5</v>
      </c>
      <c r="M484" s="53">
        <v>24.741479999999999</v>
      </c>
      <c r="N484" s="1"/>
      <c r="O484" s="1"/>
    </row>
    <row r="485" spans="1:15" ht="12.75" customHeight="1">
      <c r="A485" s="33">
        <v>475</v>
      </c>
      <c r="B485" s="31" t="s">
        <v>547</v>
      </c>
      <c r="C485" s="31">
        <v>795.2</v>
      </c>
      <c r="D485" s="36">
        <v>796.1</v>
      </c>
      <c r="E485" s="36">
        <v>779.2</v>
      </c>
      <c r="F485" s="36">
        <v>763.2</v>
      </c>
      <c r="G485" s="36">
        <v>746.30000000000007</v>
      </c>
      <c r="H485" s="36">
        <v>812.1</v>
      </c>
      <c r="I485" s="36">
        <v>828.99999999999989</v>
      </c>
      <c r="J485" s="36">
        <v>845</v>
      </c>
      <c r="K485" s="31">
        <v>813</v>
      </c>
      <c r="L485" s="31">
        <v>780.1</v>
      </c>
      <c r="M485" s="31">
        <v>1.1881600000000001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664.6</v>
      </c>
      <c r="D486" s="36">
        <v>667.30000000000007</v>
      </c>
      <c r="E486" s="36">
        <v>654.95000000000016</v>
      </c>
      <c r="F486" s="36">
        <v>645.30000000000007</v>
      </c>
      <c r="G486" s="36">
        <v>632.95000000000016</v>
      </c>
      <c r="H486" s="36">
        <v>676.95000000000016</v>
      </c>
      <c r="I486" s="36">
        <v>689.30000000000007</v>
      </c>
      <c r="J486" s="36">
        <v>698.95000000000016</v>
      </c>
      <c r="K486" s="31">
        <v>679.65</v>
      </c>
      <c r="L486" s="31">
        <v>657.65</v>
      </c>
      <c r="M486" s="31">
        <v>4.6106100000000003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430.85</v>
      </c>
      <c r="D487" s="36">
        <v>431.86666666666662</v>
      </c>
      <c r="E487" s="36">
        <v>424.98333333333323</v>
      </c>
      <c r="F487" s="36">
        <v>419.11666666666662</v>
      </c>
      <c r="G487" s="36">
        <v>412.23333333333323</v>
      </c>
      <c r="H487" s="36">
        <v>437.73333333333323</v>
      </c>
      <c r="I487" s="36">
        <v>444.61666666666656</v>
      </c>
      <c r="J487" s="36">
        <v>450.48333333333323</v>
      </c>
      <c r="K487" s="31">
        <v>438.75</v>
      </c>
      <c r="L487" s="31">
        <v>426</v>
      </c>
      <c r="M487" s="31">
        <v>2.6906500000000002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396.65</v>
      </c>
      <c r="D488" s="36">
        <v>394.65000000000003</v>
      </c>
      <c r="E488" s="36">
        <v>389.30000000000007</v>
      </c>
      <c r="F488" s="36">
        <v>381.95000000000005</v>
      </c>
      <c r="G488" s="36">
        <v>376.60000000000008</v>
      </c>
      <c r="H488" s="36">
        <v>402.00000000000006</v>
      </c>
      <c r="I488" s="36">
        <v>407.35000000000008</v>
      </c>
      <c r="J488" s="36">
        <v>414.70000000000005</v>
      </c>
      <c r="K488" s="31">
        <v>400</v>
      </c>
      <c r="L488" s="31">
        <v>387.3</v>
      </c>
      <c r="M488" s="31">
        <v>1.2909299999999999</v>
      </c>
      <c r="N488" s="1"/>
      <c r="O488" s="1"/>
    </row>
    <row r="489" spans="1:15" ht="12.75" customHeight="1">
      <c r="A489" s="33">
        <v>479</v>
      </c>
      <c r="B489" s="53" t="s">
        <v>553</v>
      </c>
      <c r="C489" s="31">
        <v>493.9</v>
      </c>
      <c r="D489" s="36">
        <v>491.48333333333335</v>
      </c>
      <c r="E489" s="36">
        <v>467.76666666666665</v>
      </c>
      <c r="F489" s="36">
        <v>441.63333333333333</v>
      </c>
      <c r="G489" s="36">
        <v>417.91666666666663</v>
      </c>
      <c r="H489" s="36">
        <v>517.61666666666667</v>
      </c>
      <c r="I489" s="36">
        <v>541.33333333333337</v>
      </c>
      <c r="J489" s="36">
        <v>567.4666666666667</v>
      </c>
      <c r="K489" s="31">
        <v>515.20000000000005</v>
      </c>
      <c r="L489" s="31">
        <v>465.35</v>
      </c>
      <c r="M489" s="31">
        <v>37.327530000000003</v>
      </c>
      <c r="N489" s="1"/>
      <c r="O489" s="1"/>
    </row>
    <row r="490" spans="1:15" ht="12.75" customHeight="1">
      <c r="A490" s="33">
        <v>480</v>
      </c>
      <c r="B490" s="53" t="s">
        <v>303</v>
      </c>
      <c r="C490" s="36">
        <v>904.65</v>
      </c>
      <c r="D490" s="36">
        <v>907</v>
      </c>
      <c r="E490" s="36">
        <v>898</v>
      </c>
      <c r="F490" s="36">
        <v>891.35</v>
      </c>
      <c r="G490" s="36">
        <v>882.35</v>
      </c>
      <c r="H490" s="36">
        <v>913.65</v>
      </c>
      <c r="I490" s="36">
        <v>922.65</v>
      </c>
      <c r="J490" s="36">
        <v>929.3</v>
      </c>
      <c r="K490" s="31">
        <v>916</v>
      </c>
      <c r="L490" s="31">
        <v>900.35</v>
      </c>
      <c r="M490" s="31">
        <v>12.83808</v>
      </c>
      <c r="N490" s="1"/>
      <c r="O490" s="1"/>
    </row>
    <row r="491" spans="1:15" ht="12.75" customHeight="1">
      <c r="A491" s="33">
        <v>481</v>
      </c>
      <c r="B491" s="53" t="s">
        <v>554</v>
      </c>
      <c r="C491" s="31">
        <v>1318.95</v>
      </c>
      <c r="D491" s="36">
        <v>1313.8500000000001</v>
      </c>
      <c r="E491" s="36">
        <v>1302.5500000000002</v>
      </c>
      <c r="F491" s="36">
        <v>1286.1500000000001</v>
      </c>
      <c r="G491" s="36">
        <v>1274.8500000000001</v>
      </c>
      <c r="H491" s="36">
        <v>1330.2500000000002</v>
      </c>
      <c r="I491" s="36">
        <v>1341.55</v>
      </c>
      <c r="J491" s="36">
        <v>1357.9500000000003</v>
      </c>
      <c r="K491" s="31">
        <v>1325.15</v>
      </c>
      <c r="L491" s="31">
        <v>1297.45</v>
      </c>
      <c r="M491" s="31">
        <v>0.74624999999999997</v>
      </c>
      <c r="N491" s="1"/>
      <c r="O491" s="1"/>
    </row>
    <row r="492" spans="1:15" ht="12.75" customHeight="1">
      <c r="A492" s="33">
        <v>482</v>
      </c>
      <c r="B492" s="53" t="s">
        <v>238</v>
      </c>
      <c r="C492" s="36">
        <v>231.8</v>
      </c>
      <c r="D492" s="36">
        <v>233</v>
      </c>
      <c r="E492" s="36">
        <v>230.05</v>
      </c>
      <c r="F492" s="36">
        <v>228.3</v>
      </c>
      <c r="G492" s="36">
        <v>225.35000000000002</v>
      </c>
      <c r="H492" s="36">
        <v>234.75</v>
      </c>
      <c r="I492" s="36">
        <v>237.7</v>
      </c>
      <c r="J492" s="36">
        <v>239.45</v>
      </c>
      <c r="K492" s="31">
        <v>235.95</v>
      </c>
      <c r="L492" s="31">
        <v>231.25</v>
      </c>
      <c r="M492" s="31">
        <v>87.785110000000003</v>
      </c>
      <c r="N492" s="1"/>
      <c r="O492" s="1"/>
    </row>
    <row r="493" spans="1:15" ht="12.75" customHeight="1">
      <c r="A493" s="33">
        <v>483</v>
      </c>
      <c r="B493" s="53" t="s">
        <v>548</v>
      </c>
      <c r="C493" s="36">
        <v>307.60000000000002</v>
      </c>
      <c r="D493" s="36">
        <v>307.66666666666669</v>
      </c>
      <c r="E493" s="36">
        <v>303.93333333333339</v>
      </c>
      <c r="F493" s="36">
        <v>300.26666666666671</v>
      </c>
      <c r="G493" s="36">
        <v>296.53333333333342</v>
      </c>
      <c r="H493" s="36">
        <v>311.33333333333337</v>
      </c>
      <c r="I493" s="36">
        <v>315.06666666666661</v>
      </c>
      <c r="J493" s="36">
        <v>318.73333333333335</v>
      </c>
      <c r="K493" s="31">
        <v>311.39999999999998</v>
      </c>
      <c r="L493" s="31">
        <v>304</v>
      </c>
      <c r="M493" s="31">
        <v>2.4691200000000002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477</v>
      </c>
      <c r="D494" s="36">
        <v>478.90000000000003</v>
      </c>
      <c r="E494" s="36">
        <v>471.80000000000007</v>
      </c>
      <c r="F494" s="36">
        <v>466.6</v>
      </c>
      <c r="G494" s="36">
        <v>459.50000000000006</v>
      </c>
      <c r="H494" s="36">
        <v>484.10000000000008</v>
      </c>
      <c r="I494" s="36">
        <v>491.2000000000001</v>
      </c>
      <c r="J494" s="36">
        <v>496.40000000000009</v>
      </c>
      <c r="K494" s="31">
        <v>486</v>
      </c>
      <c r="L494" s="31">
        <v>473.7</v>
      </c>
      <c r="M494" s="31">
        <v>3.3285900000000002</v>
      </c>
      <c r="N494" s="1"/>
      <c r="O494" s="1"/>
    </row>
    <row r="495" spans="1:15" ht="12.75" customHeight="1">
      <c r="A495" s="33">
        <v>485</v>
      </c>
      <c r="B495" s="53" t="s">
        <v>556</v>
      </c>
      <c r="C495" s="36">
        <v>1877.6</v>
      </c>
      <c r="D495" s="36">
        <v>1880.8166666666666</v>
      </c>
      <c r="E495" s="36">
        <v>1863.5833333333333</v>
      </c>
      <c r="F495" s="36">
        <v>1849.5666666666666</v>
      </c>
      <c r="G495" s="36">
        <v>1832.3333333333333</v>
      </c>
      <c r="H495" s="36">
        <v>1894.8333333333333</v>
      </c>
      <c r="I495" s="36">
        <v>1912.0666666666668</v>
      </c>
      <c r="J495" s="36">
        <v>1926.0833333333333</v>
      </c>
      <c r="K495" s="31">
        <v>1898.05</v>
      </c>
      <c r="L495" s="31">
        <v>1866.8</v>
      </c>
      <c r="M495" s="31">
        <v>0.19464999999999999</v>
      </c>
      <c r="N495" s="1"/>
      <c r="O495" s="1"/>
    </row>
    <row r="496" spans="1:15" ht="12.75" customHeight="1">
      <c r="A496" s="33">
        <v>486</v>
      </c>
      <c r="B496" s="53" t="s">
        <v>549</v>
      </c>
      <c r="C496" s="36">
        <v>2077.85</v>
      </c>
      <c r="D496" s="36">
        <v>2079.2166666666667</v>
      </c>
      <c r="E496" s="36">
        <v>2063.4333333333334</v>
      </c>
      <c r="F496" s="36">
        <v>2049.0166666666669</v>
      </c>
      <c r="G496" s="36">
        <v>2033.2333333333336</v>
      </c>
      <c r="H496" s="36">
        <v>2093.6333333333332</v>
      </c>
      <c r="I496" s="36">
        <v>2109.416666666667</v>
      </c>
      <c r="J496" s="36">
        <v>2123.833333333333</v>
      </c>
      <c r="K496" s="31">
        <v>2095</v>
      </c>
      <c r="L496" s="31">
        <v>2064.8000000000002</v>
      </c>
      <c r="M496" s="31">
        <v>0.28571000000000002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11</v>
      </c>
      <c r="D497" s="36">
        <v>11.083333333333334</v>
      </c>
      <c r="E497" s="36">
        <v>10.766666666666667</v>
      </c>
      <c r="F497" s="36">
        <v>10.533333333333333</v>
      </c>
      <c r="G497" s="36">
        <v>10.216666666666667</v>
      </c>
      <c r="H497" s="36">
        <v>11.316666666666668</v>
      </c>
      <c r="I497" s="36">
        <v>11.633333333333335</v>
      </c>
      <c r="J497" s="36">
        <v>11.866666666666669</v>
      </c>
      <c r="K497" s="31">
        <v>11.4</v>
      </c>
      <c r="L497" s="31">
        <v>10.85</v>
      </c>
      <c r="M497" s="31">
        <v>1644.87454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871.75</v>
      </c>
      <c r="D498" s="36">
        <v>874.86666666666667</v>
      </c>
      <c r="E498" s="36">
        <v>863.73333333333335</v>
      </c>
      <c r="F498" s="36">
        <v>855.7166666666667</v>
      </c>
      <c r="G498" s="36">
        <v>844.58333333333337</v>
      </c>
      <c r="H498" s="36">
        <v>882.88333333333333</v>
      </c>
      <c r="I498" s="36">
        <v>894.01666666666677</v>
      </c>
      <c r="J498" s="36">
        <v>902.0333333333333</v>
      </c>
      <c r="K498" s="31">
        <v>886</v>
      </c>
      <c r="L498" s="31">
        <v>866.85</v>
      </c>
      <c r="M498" s="31">
        <v>10.71977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398.05</v>
      </c>
      <c r="D499" s="36">
        <v>397.3</v>
      </c>
      <c r="E499" s="36">
        <v>390.6</v>
      </c>
      <c r="F499" s="36">
        <v>383.15000000000003</v>
      </c>
      <c r="G499" s="36">
        <v>376.45000000000005</v>
      </c>
      <c r="H499" s="36">
        <v>404.75</v>
      </c>
      <c r="I499" s="36">
        <v>411.44999999999993</v>
      </c>
      <c r="J499" s="36">
        <v>418.9</v>
      </c>
      <c r="K499" s="31">
        <v>404</v>
      </c>
      <c r="L499" s="31">
        <v>389.85</v>
      </c>
      <c r="M499" s="31">
        <v>8.6264400000000006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123.45</v>
      </c>
      <c r="D500" s="36">
        <v>123.48333333333333</v>
      </c>
      <c r="E500" s="36">
        <v>120.96666666666667</v>
      </c>
      <c r="F500" s="36">
        <v>118.48333333333333</v>
      </c>
      <c r="G500" s="36">
        <v>115.96666666666667</v>
      </c>
      <c r="H500" s="36">
        <v>125.96666666666667</v>
      </c>
      <c r="I500" s="36">
        <v>128.48333333333335</v>
      </c>
      <c r="J500" s="36">
        <v>130.96666666666667</v>
      </c>
      <c r="K500" s="31">
        <v>126</v>
      </c>
      <c r="L500" s="31">
        <v>121</v>
      </c>
      <c r="M500" s="31">
        <v>18.945440000000001</v>
      </c>
      <c r="N500" s="1"/>
      <c r="O500" s="1"/>
    </row>
    <row r="501" spans="1:15" ht="12.75" customHeight="1">
      <c r="A501" s="33">
        <v>491</v>
      </c>
      <c r="B501" s="53" t="s">
        <v>559</v>
      </c>
      <c r="C501" s="53">
        <v>967.8</v>
      </c>
      <c r="D501" s="36">
        <v>970.20000000000016</v>
      </c>
      <c r="E501" s="36">
        <v>954.8000000000003</v>
      </c>
      <c r="F501" s="36">
        <v>941.80000000000018</v>
      </c>
      <c r="G501" s="36">
        <v>926.40000000000032</v>
      </c>
      <c r="H501" s="36">
        <v>983.20000000000027</v>
      </c>
      <c r="I501" s="36">
        <v>998.60000000000014</v>
      </c>
      <c r="J501" s="36">
        <v>1011.6000000000003</v>
      </c>
      <c r="K501" s="31">
        <v>985.6</v>
      </c>
      <c r="L501" s="31">
        <v>957.2</v>
      </c>
      <c r="M501" s="31">
        <v>0.50185999999999997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1640.7</v>
      </c>
      <c r="D502" s="36">
        <v>1632.9833333333336</v>
      </c>
      <c r="E502" s="36">
        <v>1617.3166666666671</v>
      </c>
      <c r="F502" s="36">
        <v>1593.9333333333334</v>
      </c>
      <c r="G502" s="36">
        <v>1578.2666666666669</v>
      </c>
      <c r="H502" s="36">
        <v>1656.3666666666672</v>
      </c>
      <c r="I502" s="36">
        <v>1672.0333333333338</v>
      </c>
      <c r="J502" s="36">
        <v>1695.4166666666674</v>
      </c>
      <c r="K502" s="31">
        <v>1648.65</v>
      </c>
      <c r="L502" s="31">
        <v>1609.6</v>
      </c>
      <c r="M502" s="31">
        <v>0.59455999999999998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430.1</v>
      </c>
      <c r="D503" s="36">
        <v>432</v>
      </c>
      <c r="E503" s="36">
        <v>427.15</v>
      </c>
      <c r="F503" s="36">
        <v>424.2</v>
      </c>
      <c r="G503" s="36">
        <v>419.34999999999997</v>
      </c>
      <c r="H503" s="36">
        <v>434.95</v>
      </c>
      <c r="I503" s="36">
        <v>439.8</v>
      </c>
      <c r="J503" s="31">
        <v>442.75</v>
      </c>
      <c r="K503" s="31">
        <v>436.85</v>
      </c>
      <c r="L503" s="31">
        <v>429.05</v>
      </c>
      <c r="M503" s="53">
        <v>45.513500000000001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18</v>
      </c>
      <c r="D504" s="36">
        <v>18.100000000000001</v>
      </c>
      <c r="E504" s="36">
        <v>17.750000000000004</v>
      </c>
      <c r="F504" s="36">
        <v>17.500000000000004</v>
      </c>
      <c r="G504" s="36">
        <v>17.150000000000006</v>
      </c>
      <c r="H504" s="36">
        <v>18.350000000000001</v>
      </c>
      <c r="I504" s="36">
        <v>18.699999999999996</v>
      </c>
      <c r="J504" s="31">
        <v>18.95</v>
      </c>
      <c r="K504" s="31">
        <v>18.45</v>
      </c>
      <c r="L504" s="31">
        <v>17.850000000000001</v>
      </c>
      <c r="M504" s="53">
        <v>1799.37051</v>
      </c>
      <c r="N504" s="1"/>
      <c r="O504" s="1"/>
    </row>
    <row r="505" spans="1:15" ht="12.75" customHeight="1">
      <c r="A505" s="33">
        <v>495</v>
      </c>
      <c r="B505" s="53" t="s">
        <v>241</v>
      </c>
      <c r="C505" s="53">
        <v>264.60000000000002</v>
      </c>
      <c r="D505" s="36">
        <v>265.78333333333336</v>
      </c>
      <c r="E505" s="36">
        <v>262.01666666666671</v>
      </c>
      <c r="F505" s="36">
        <v>259.43333333333334</v>
      </c>
      <c r="G505" s="36">
        <v>255.66666666666669</v>
      </c>
      <c r="H505" s="36">
        <v>268.36666666666673</v>
      </c>
      <c r="I505" s="36">
        <v>272.13333333333338</v>
      </c>
      <c r="J505" s="36">
        <v>274.71666666666675</v>
      </c>
      <c r="K505" s="31">
        <v>269.55</v>
      </c>
      <c r="L505" s="31">
        <v>263.2</v>
      </c>
      <c r="M505" s="31">
        <v>50.023240000000001</v>
      </c>
      <c r="N505" s="1"/>
      <c r="O505" s="1"/>
    </row>
    <row r="506" spans="1:15" ht="12.75" customHeight="1">
      <c r="A506" s="33">
        <v>496</v>
      </c>
      <c r="B506" s="53" t="s">
        <v>561</v>
      </c>
      <c r="C506" s="53">
        <v>524.5</v>
      </c>
      <c r="D506" s="36">
        <v>521.36666666666667</v>
      </c>
      <c r="E506" s="36">
        <v>509.93333333333339</v>
      </c>
      <c r="F506" s="36">
        <v>495.36666666666673</v>
      </c>
      <c r="G506" s="36">
        <v>483.93333333333345</v>
      </c>
      <c r="H506" s="36">
        <v>535.93333333333339</v>
      </c>
      <c r="I506" s="36">
        <v>547.36666666666656</v>
      </c>
      <c r="J506" s="36">
        <v>561.93333333333328</v>
      </c>
      <c r="K506" s="31">
        <v>532.79999999999995</v>
      </c>
      <c r="L506" s="31">
        <v>506.8</v>
      </c>
      <c r="M506" s="31">
        <v>15.47922</v>
      </c>
      <c r="N506" s="1"/>
      <c r="O506" s="1"/>
    </row>
    <row r="507" spans="1:15" ht="12.75" customHeight="1">
      <c r="A507" s="33">
        <v>497</v>
      </c>
      <c r="B507" s="53" t="s">
        <v>560</v>
      </c>
      <c r="C507" s="36">
        <v>14931.8</v>
      </c>
      <c r="D507" s="36">
        <v>15039.133333333331</v>
      </c>
      <c r="E507" s="36">
        <v>14645.616666666663</v>
      </c>
      <c r="F507" s="36">
        <v>14359.433333333332</v>
      </c>
      <c r="G507" s="36">
        <v>13965.916666666664</v>
      </c>
      <c r="H507" s="36">
        <v>15325.316666666662</v>
      </c>
      <c r="I507" s="36">
        <v>15718.833333333332</v>
      </c>
      <c r="J507" s="31">
        <v>16005.016666666661</v>
      </c>
      <c r="K507" s="31">
        <v>15432.65</v>
      </c>
      <c r="L507" s="31">
        <v>14752.95</v>
      </c>
      <c r="M507" s="53">
        <v>0.19309000000000001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100</v>
      </c>
      <c r="D508" s="36">
        <v>101.39999999999999</v>
      </c>
      <c r="E508" s="36">
        <v>97.899999999999977</v>
      </c>
      <c r="F508" s="36">
        <v>95.799999999999983</v>
      </c>
      <c r="G508" s="36">
        <v>92.299999999999969</v>
      </c>
      <c r="H508" s="36">
        <v>103.49999999999999</v>
      </c>
      <c r="I508" s="36">
        <v>107.00000000000001</v>
      </c>
      <c r="J508" s="36">
        <v>109.1</v>
      </c>
      <c r="K508" s="31">
        <v>104.9</v>
      </c>
      <c r="L508" s="31">
        <v>99.3</v>
      </c>
      <c r="M508" s="31">
        <v>1041.15507</v>
      </c>
      <c r="N508" s="1"/>
      <c r="O508" s="1"/>
    </row>
    <row r="509" spans="1:15" ht="12.75" customHeight="1">
      <c r="A509" s="324">
        <v>499</v>
      </c>
      <c r="B509" s="325" t="s">
        <v>242</v>
      </c>
      <c r="C509" s="325">
        <v>624.75</v>
      </c>
      <c r="D509" s="326">
        <v>631.76666666666677</v>
      </c>
      <c r="E509" s="326">
        <v>616.58333333333348</v>
      </c>
      <c r="F509" s="326">
        <v>608.41666666666674</v>
      </c>
      <c r="G509" s="326">
        <v>593.23333333333346</v>
      </c>
      <c r="H509" s="326">
        <v>639.93333333333351</v>
      </c>
      <c r="I509" s="326">
        <v>655.11666666666667</v>
      </c>
      <c r="J509" s="326">
        <v>663.28333333333353</v>
      </c>
      <c r="K509" s="327">
        <v>646.95000000000005</v>
      </c>
      <c r="L509" s="327">
        <v>623.6</v>
      </c>
      <c r="M509" s="327">
        <v>12.280620000000001</v>
      </c>
      <c r="N509" s="1"/>
      <c r="O509" s="1"/>
    </row>
    <row r="510" spans="1:15" ht="12.75" customHeight="1">
      <c r="A510" s="324">
        <v>500</v>
      </c>
      <c r="B510" s="325" t="s">
        <v>562</v>
      </c>
      <c r="C510" s="325">
        <v>1609.7</v>
      </c>
      <c r="D510" s="326">
        <v>1610.2333333333336</v>
      </c>
      <c r="E510" s="326">
        <v>1599.6166666666672</v>
      </c>
      <c r="F510" s="326">
        <v>1589.5333333333338</v>
      </c>
      <c r="G510" s="326">
        <v>1578.9166666666674</v>
      </c>
      <c r="H510" s="326">
        <v>1620.3166666666671</v>
      </c>
      <c r="I510" s="326">
        <v>1630.9333333333334</v>
      </c>
      <c r="J510" s="326">
        <v>1641.0166666666669</v>
      </c>
      <c r="K510" s="327">
        <v>1620.85</v>
      </c>
      <c r="L510" s="327">
        <v>1600.15</v>
      </c>
      <c r="M510" s="327">
        <v>0.14718999999999999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6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69"/>
      <c r="B5" s="370"/>
      <c r="C5" s="369"/>
      <c r="D5" s="370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565</v>
      </c>
      <c r="B7" s="371" t="s">
        <v>566</v>
      </c>
      <c r="C7" s="370"/>
      <c r="D7" s="7">
        <f>Main!B10</f>
        <v>45190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567</v>
      </c>
      <c r="B9" s="84" t="s">
        <v>568</v>
      </c>
      <c r="C9" s="84" t="s">
        <v>569</v>
      </c>
      <c r="D9" s="84" t="s">
        <v>570</v>
      </c>
      <c r="E9" s="84" t="s">
        <v>571</v>
      </c>
      <c r="F9" s="84" t="s">
        <v>572</v>
      </c>
      <c r="G9" s="84" t="s">
        <v>573</v>
      </c>
      <c r="H9" s="84" t="s">
        <v>574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45189</v>
      </c>
      <c r="B10" s="32">
        <v>543319</v>
      </c>
      <c r="C10" s="31" t="s">
        <v>1040</v>
      </c>
      <c r="D10" s="31" t="s">
        <v>1113</v>
      </c>
      <c r="E10" s="31" t="s">
        <v>575</v>
      </c>
      <c r="F10" s="86">
        <v>192000</v>
      </c>
      <c r="G10" s="32">
        <v>11.93</v>
      </c>
      <c r="H10" s="32" t="s">
        <v>334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45189</v>
      </c>
      <c r="B11" s="32">
        <v>543319</v>
      </c>
      <c r="C11" s="31" t="s">
        <v>1040</v>
      </c>
      <c r="D11" s="31" t="s">
        <v>1054</v>
      </c>
      <c r="E11" s="31" t="s">
        <v>575</v>
      </c>
      <c r="F11" s="86">
        <v>264000</v>
      </c>
      <c r="G11" s="32">
        <v>12.35</v>
      </c>
      <c r="H11" s="32" t="s">
        <v>334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45189</v>
      </c>
      <c r="B12" s="32">
        <v>543319</v>
      </c>
      <c r="C12" s="31" t="s">
        <v>1040</v>
      </c>
      <c r="D12" s="31" t="s">
        <v>1054</v>
      </c>
      <c r="E12" s="31" t="s">
        <v>576</v>
      </c>
      <c r="F12" s="86">
        <v>264000</v>
      </c>
      <c r="G12" s="32">
        <v>11.94</v>
      </c>
      <c r="H12" s="32" t="s">
        <v>334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45189</v>
      </c>
      <c r="B13" s="32">
        <v>543319</v>
      </c>
      <c r="C13" s="31" t="s">
        <v>1040</v>
      </c>
      <c r="D13" s="31" t="s">
        <v>1072</v>
      </c>
      <c r="E13" s="31" t="s">
        <v>576</v>
      </c>
      <c r="F13" s="86">
        <v>56000</v>
      </c>
      <c r="G13" s="32">
        <v>12.57</v>
      </c>
      <c r="H13" s="32" t="s">
        <v>334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45189</v>
      </c>
      <c r="B14" s="32">
        <v>543319</v>
      </c>
      <c r="C14" s="31" t="s">
        <v>1040</v>
      </c>
      <c r="D14" s="31" t="s">
        <v>1114</v>
      </c>
      <c r="E14" s="31" t="s">
        <v>576</v>
      </c>
      <c r="F14" s="86">
        <v>48000</v>
      </c>
      <c r="G14" s="32">
        <v>12.05</v>
      </c>
      <c r="H14" s="32" t="s">
        <v>334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45189</v>
      </c>
      <c r="B15" s="32">
        <v>543319</v>
      </c>
      <c r="C15" s="31" t="s">
        <v>1040</v>
      </c>
      <c r="D15" s="31" t="s">
        <v>871</v>
      </c>
      <c r="E15" s="31" t="s">
        <v>575</v>
      </c>
      <c r="F15" s="86">
        <v>200000</v>
      </c>
      <c r="G15" s="32">
        <v>11.92</v>
      </c>
      <c r="H15" s="32" t="s">
        <v>334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45189</v>
      </c>
      <c r="B16" s="32">
        <v>543319</v>
      </c>
      <c r="C16" s="31" t="s">
        <v>1040</v>
      </c>
      <c r="D16" s="31" t="s">
        <v>871</v>
      </c>
      <c r="E16" s="31" t="s">
        <v>576</v>
      </c>
      <c r="F16" s="86">
        <v>24000</v>
      </c>
      <c r="G16" s="32">
        <v>11.92</v>
      </c>
      <c r="H16" s="32" t="s">
        <v>334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45189</v>
      </c>
      <c r="B17" s="32">
        <v>543319</v>
      </c>
      <c r="C17" s="31" t="s">
        <v>1040</v>
      </c>
      <c r="D17" s="31" t="s">
        <v>1068</v>
      </c>
      <c r="E17" s="31" t="s">
        <v>576</v>
      </c>
      <c r="F17" s="86">
        <v>560000</v>
      </c>
      <c r="G17" s="32">
        <v>12.08</v>
      </c>
      <c r="H17" s="32" t="s">
        <v>334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45189</v>
      </c>
      <c r="B18" s="32">
        <v>539773</v>
      </c>
      <c r="C18" s="31" t="s">
        <v>1069</v>
      </c>
      <c r="D18" s="31" t="s">
        <v>1061</v>
      </c>
      <c r="E18" s="31" t="s">
        <v>575</v>
      </c>
      <c r="F18" s="86">
        <v>2217243</v>
      </c>
      <c r="G18" s="32">
        <v>2.62</v>
      </c>
      <c r="H18" s="32" t="s">
        <v>334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45189</v>
      </c>
      <c r="B19" s="32">
        <v>538351</v>
      </c>
      <c r="C19" s="31" t="s">
        <v>1070</v>
      </c>
      <c r="D19" s="31" t="s">
        <v>1071</v>
      </c>
      <c r="E19" s="31" t="s">
        <v>576</v>
      </c>
      <c r="F19" s="86">
        <v>155000</v>
      </c>
      <c r="G19" s="32">
        <v>4.9800000000000004</v>
      </c>
      <c r="H19" s="32" t="s">
        <v>334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45189</v>
      </c>
      <c r="B20" s="32">
        <v>530109</v>
      </c>
      <c r="C20" s="31" t="s">
        <v>1115</v>
      </c>
      <c r="D20" s="31" t="s">
        <v>1116</v>
      </c>
      <c r="E20" s="31" t="s">
        <v>576</v>
      </c>
      <c r="F20" s="86">
        <v>659216</v>
      </c>
      <c r="G20" s="32">
        <v>2.27</v>
      </c>
      <c r="H20" s="32" t="s">
        <v>334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45189</v>
      </c>
      <c r="B21" s="32">
        <v>542865</v>
      </c>
      <c r="C21" s="31" t="s">
        <v>1117</v>
      </c>
      <c r="D21" s="31" t="s">
        <v>1118</v>
      </c>
      <c r="E21" s="31" t="s">
        <v>576</v>
      </c>
      <c r="F21" s="86">
        <v>55000</v>
      </c>
      <c r="G21" s="32">
        <v>19.07</v>
      </c>
      <c r="H21" s="32" t="s">
        <v>334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45189</v>
      </c>
      <c r="B22" s="32">
        <v>541702</v>
      </c>
      <c r="C22" s="31" t="s">
        <v>1119</v>
      </c>
      <c r="D22" s="31" t="s">
        <v>1120</v>
      </c>
      <c r="E22" s="31" t="s">
        <v>576</v>
      </c>
      <c r="F22" s="86">
        <v>500000</v>
      </c>
      <c r="G22" s="32">
        <v>20.92</v>
      </c>
      <c r="H22" s="32" t="s">
        <v>334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45189</v>
      </c>
      <c r="B23" s="32">
        <v>543497</v>
      </c>
      <c r="C23" s="31" t="s">
        <v>1121</v>
      </c>
      <c r="D23" s="31" t="s">
        <v>1122</v>
      </c>
      <c r="E23" s="31" t="s">
        <v>575</v>
      </c>
      <c r="F23" s="86">
        <v>48000</v>
      </c>
      <c r="G23" s="32">
        <v>57.32</v>
      </c>
      <c r="H23" s="32" t="s">
        <v>334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45189</v>
      </c>
      <c r="B24" s="32">
        <v>543497</v>
      </c>
      <c r="C24" s="31" t="s">
        <v>1121</v>
      </c>
      <c r="D24" s="31" t="s">
        <v>1122</v>
      </c>
      <c r="E24" s="31" t="s">
        <v>576</v>
      </c>
      <c r="F24" s="86">
        <v>62400</v>
      </c>
      <c r="G24" s="32">
        <v>54.74</v>
      </c>
      <c r="H24" s="32" t="s">
        <v>334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45189</v>
      </c>
      <c r="B25" s="32">
        <v>540681</v>
      </c>
      <c r="C25" s="31" t="s">
        <v>1123</v>
      </c>
      <c r="D25" s="31" t="s">
        <v>1124</v>
      </c>
      <c r="E25" s="31" t="s">
        <v>575</v>
      </c>
      <c r="F25" s="86">
        <v>50000</v>
      </c>
      <c r="G25" s="32">
        <v>22.2</v>
      </c>
      <c r="H25" s="32" t="s">
        <v>334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45189</v>
      </c>
      <c r="B26" s="32">
        <v>540681</v>
      </c>
      <c r="C26" s="31" t="s">
        <v>1123</v>
      </c>
      <c r="D26" s="31" t="s">
        <v>1124</v>
      </c>
      <c r="E26" s="31" t="s">
        <v>576</v>
      </c>
      <c r="F26" s="86">
        <v>60000</v>
      </c>
      <c r="G26" s="32">
        <v>24.81</v>
      </c>
      <c r="H26" s="32" t="s">
        <v>334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45189</v>
      </c>
      <c r="B27" s="32">
        <v>540681</v>
      </c>
      <c r="C27" s="31" t="s">
        <v>1123</v>
      </c>
      <c r="D27" s="31" t="s">
        <v>1125</v>
      </c>
      <c r="E27" s="31" t="s">
        <v>576</v>
      </c>
      <c r="F27" s="86">
        <v>40000</v>
      </c>
      <c r="G27" s="32">
        <v>24.95</v>
      </c>
      <c r="H27" s="32" t="s">
        <v>334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45189</v>
      </c>
      <c r="B28" s="32">
        <v>540681</v>
      </c>
      <c r="C28" s="31" t="s">
        <v>1123</v>
      </c>
      <c r="D28" s="31" t="s">
        <v>1126</v>
      </c>
      <c r="E28" s="31" t="s">
        <v>576</v>
      </c>
      <c r="F28" s="86">
        <v>50000</v>
      </c>
      <c r="G28" s="32">
        <v>21.62</v>
      </c>
      <c r="H28" s="32" t="s">
        <v>334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45189</v>
      </c>
      <c r="B29" s="32">
        <v>540681</v>
      </c>
      <c r="C29" s="31" t="s">
        <v>1123</v>
      </c>
      <c r="D29" s="31" t="s">
        <v>1127</v>
      </c>
      <c r="E29" s="31" t="s">
        <v>575</v>
      </c>
      <c r="F29" s="86">
        <v>70000</v>
      </c>
      <c r="G29" s="32">
        <v>24.65</v>
      </c>
      <c r="H29" s="32" t="s">
        <v>334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45189</v>
      </c>
      <c r="B30" s="32">
        <v>540681</v>
      </c>
      <c r="C30" s="31" t="s">
        <v>1123</v>
      </c>
      <c r="D30" s="31" t="s">
        <v>1128</v>
      </c>
      <c r="E30" s="31" t="s">
        <v>575</v>
      </c>
      <c r="F30" s="86">
        <v>50000</v>
      </c>
      <c r="G30" s="32">
        <v>24.94</v>
      </c>
      <c r="H30" s="32" t="s">
        <v>334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45189</v>
      </c>
      <c r="B31" s="32">
        <v>540681</v>
      </c>
      <c r="C31" s="31" t="s">
        <v>1123</v>
      </c>
      <c r="D31" s="31" t="s">
        <v>1129</v>
      </c>
      <c r="E31" s="31" t="s">
        <v>575</v>
      </c>
      <c r="F31" s="86">
        <v>50000</v>
      </c>
      <c r="G31" s="32">
        <v>24.94</v>
      </c>
      <c r="H31" s="32" t="s">
        <v>334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45189</v>
      </c>
      <c r="B32" s="32">
        <v>540681</v>
      </c>
      <c r="C32" s="31" t="s">
        <v>1123</v>
      </c>
      <c r="D32" s="31" t="s">
        <v>1130</v>
      </c>
      <c r="E32" s="31" t="s">
        <v>575</v>
      </c>
      <c r="F32" s="86">
        <v>50000</v>
      </c>
      <c r="G32" s="32">
        <v>24.95</v>
      </c>
      <c r="H32" s="32" t="s">
        <v>334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45189</v>
      </c>
      <c r="B33" s="32">
        <v>543594</v>
      </c>
      <c r="C33" s="31" t="s">
        <v>1131</v>
      </c>
      <c r="D33" s="31" t="s">
        <v>1054</v>
      </c>
      <c r="E33" s="31" t="s">
        <v>575</v>
      </c>
      <c r="F33" s="86">
        <v>144000</v>
      </c>
      <c r="G33" s="32">
        <v>20.03</v>
      </c>
      <c r="H33" s="32" t="s">
        <v>334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45189</v>
      </c>
      <c r="B34" s="32">
        <v>543594</v>
      </c>
      <c r="C34" s="31" t="s">
        <v>1131</v>
      </c>
      <c r="D34" s="31" t="s">
        <v>1054</v>
      </c>
      <c r="E34" s="31" t="s">
        <v>576</v>
      </c>
      <c r="F34" s="86">
        <v>72000</v>
      </c>
      <c r="G34" s="32">
        <v>20.84</v>
      </c>
      <c r="H34" s="32" t="s">
        <v>334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45189</v>
      </c>
      <c r="B35" s="32">
        <v>543594</v>
      </c>
      <c r="C35" s="31" t="s">
        <v>1131</v>
      </c>
      <c r="D35" s="31" t="s">
        <v>1132</v>
      </c>
      <c r="E35" s="31" t="s">
        <v>576</v>
      </c>
      <c r="F35" s="86">
        <v>387000</v>
      </c>
      <c r="G35" s="32">
        <v>20.2</v>
      </c>
      <c r="H35" s="32" t="s">
        <v>334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45189</v>
      </c>
      <c r="B36" s="32">
        <v>543594</v>
      </c>
      <c r="C36" s="31" t="s">
        <v>1131</v>
      </c>
      <c r="D36" s="31" t="s">
        <v>871</v>
      </c>
      <c r="E36" s="31" t="s">
        <v>575</v>
      </c>
      <c r="F36" s="86">
        <v>102000</v>
      </c>
      <c r="G36" s="32">
        <v>20.05</v>
      </c>
      <c r="H36" s="32" t="s">
        <v>334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45189</v>
      </c>
      <c r="B37" s="32">
        <v>543594</v>
      </c>
      <c r="C37" s="31" t="s">
        <v>1131</v>
      </c>
      <c r="D37" s="31" t="s">
        <v>1133</v>
      </c>
      <c r="E37" s="31" t="s">
        <v>575</v>
      </c>
      <c r="F37" s="86">
        <v>87000</v>
      </c>
      <c r="G37" s="32">
        <v>20.07</v>
      </c>
      <c r="H37" s="32" t="s">
        <v>334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45189</v>
      </c>
      <c r="B38" s="32">
        <v>543594</v>
      </c>
      <c r="C38" s="31" t="s">
        <v>1131</v>
      </c>
      <c r="D38" s="31" t="s">
        <v>871</v>
      </c>
      <c r="E38" s="31" t="s">
        <v>576</v>
      </c>
      <c r="F38" s="86">
        <v>102000</v>
      </c>
      <c r="G38" s="32">
        <v>20.04</v>
      </c>
      <c r="H38" s="32" t="s">
        <v>334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45189</v>
      </c>
      <c r="B39" s="32">
        <v>543594</v>
      </c>
      <c r="C39" s="31" t="s">
        <v>1131</v>
      </c>
      <c r="D39" s="31" t="s">
        <v>1133</v>
      </c>
      <c r="E39" s="31" t="s">
        <v>576</v>
      </c>
      <c r="F39" s="86">
        <v>87000</v>
      </c>
      <c r="G39" s="32">
        <v>20.12</v>
      </c>
      <c r="H39" s="32" t="s">
        <v>334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45189</v>
      </c>
      <c r="B40" s="32">
        <v>531364</v>
      </c>
      <c r="C40" s="31" t="s">
        <v>1134</v>
      </c>
      <c r="D40" s="31" t="s">
        <v>1135</v>
      </c>
      <c r="E40" s="31" t="s">
        <v>576</v>
      </c>
      <c r="F40" s="86">
        <v>450000</v>
      </c>
      <c r="G40" s="32">
        <v>63.11</v>
      </c>
      <c r="H40" s="32" t="s">
        <v>334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45189</v>
      </c>
      <c r="B41" s="32">
        <v>531364</v>
      </c>
      <c r="C41" s="31" t="s">
        <v>1134</v>
      </c>
      <c r="D41" s="31" t="s">
        <v>1136</v>
      </c>
      <c r="E41" s="31" t="s">
        <v>575</v>
      </c>
      <c r="F41" s="86">
        <v>440000</v>
      </c>
      <c r="G41" s="32">
        <v>63.12</v>
      </c>
      <c r="H41" s="32" t="s">
        <v>334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45189</v>
      </c>
      <c r="B42" s="32">
        <v>526614</v>
      </c>
      <c r="C42" s="31" t="s">
        <v>1137</v>
      </c>
      <c r="D42" s="31" t="s">
        <v>1138</v>
      </c>
      <c r="E42" s="31" t="s">
        <v>575</v>
      </c>
      <c r="F42" s="86">
        <v>143069</v>
      </c>
      <c r="G42" s="32">
        <v>16.28</v>
      </c>
      <c r="H42" s="32" t="s">
        <v>334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45189</v>
      </c>
      <c r="B43" s="32">
        <v>532022</v>
      </c>
      <c r="C43" s="31" t="s">
        <v>1139</v>
      </c>
      <c r="D43" s="31" t="s">
        <v>1140</v>
      </c>
      <c r="E43" s="31" t="s">
        <v>576</v>
      </c>
      <c r="F43" s="86">
        <v>537017</v>
      </c>
      <c r="G43" s="32">
        <v>16.489999999999998</v>
      </c>
      <c r="H43" s="32" t="s">
        <v>334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45189</v>
      </c>
      <c r="B44" s="32">
        <v>514386</v>
      </c>
      <c r="C44" s="31" t="s">
        <v>1141</v>
      </c>
      <c r="D44" s="31" t="s">
        <v>1142</v>
      </c>
      <c r="E44" s="31" t="s">
        <v>575</v>
      </c>
      <c r="F44" s="86">
        <v>74616</v>
      </c>
      <c r="G44" s="32">
        <v>3.5</v>
      </c>
      <c r="H44" s="32" t="s">
        <v>334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45189</v>
      </c>
      <c r="B45" s="32">
        <v>541083</v>
      </c>
      <c r="C45" s="31" t="s">
        <v>1143</v>
      </c>
      <c r="D45" s="31" t="s">
        <v>1144</v>
      </c>
      <c r="E45" s="31" t="s">
        <v>575</v>
      </c>
      <c r="F45" s="86">
        <v>50000</v>
      </c>
      <c r="G45" s="32">
        <v>624.97</v>
      </c>
      <c r="H45" s="32" t="s">
        <v>334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45189</v>
      </c>
      <c r="B46" s="32">
        <v>541083</v>
      </c>
      <c r="C46" s="31" t="s">
        <v>1143</v>
      </c>
      <c r="D46" s="31" t="s">
        <v>1145</v>
      </c>
      <c r="E46" s="31" t="s">
        <v>576</v>
      </c>
      <c r="F46" s="86">
        <v>51000</v>
      </c>
      <c r="G46" s="32">
        <v>625</v>
      </c>
      <c r="H46" s="32" t="s">
        <v>334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45189</v>
      </c>
      <c r="B47" s="32">
        <v>543979</v>
      </c>
      <c r="C47" s="31" t="s">
        <v>1052</v>
      </c>
      <c r="D47" s="31" t="s">
        <v>1146</v>
      </c>
      <c r="E47" s="31" t="s">
        <v>575</v>
      </c>
      <c r="F47" s="86">
        <v>25600</v>
      </c>
      <c r="G47" s="32">
        <v>174.72</v>
      </c>
      <c r="H47" s="32" t="s">
        <v>334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45189</v>
      </c>
      <c r="B48" s="32">
        <v>543979</v>
      </c>
      <c r="C48" s="31" t="s">
        <v>1052</v>
      </c>
      <c r="D48" s="31" t="s">
        <v>1146</v>
      </c>
      <c r="E48" s="31" t="s">
        <v>576</v>
      </c>
      <c r="F48" s="86">
        <v>12800</v>
      </c>
      <c r="G48" s="32">
        <v>175.06</v>
      </c>
      <c r="H48" s="32" t="s">
        <v>334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45189</v>
      </c>
      <c r="B49" s="32">
        <v>543979</v>
      </c>
      <c r="C49" s="31" t="s">
        <v>1052</v>
      </c>
      <c r="D49" s="31" t="s">
        <v>1074</v>
      </c>
      <c r="E49" s="31" t="s">
        <v>576</v>
      </c>
      <c r="F49" s="86">
        <v>48000</v>
      </c>
      <c r="G49" s="32">
        <v>175.95</v>
      </c>
      <c r="H49" s="32" t="s">
        <v>334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45189</v>
      </c>
      <c r="B50" s="32">
        <v>543979</v>
      </c>
      <c r="C50" s="31" t="s">
        <v>1052</v>
      </c>
      <c r="D50" s="31" t="s">
        <v>1073</v>
      </c>
      <c r="E50" s="31" t="s">
        <v>576</v>
      </c>
      <c r="F50" s="86">
        <v>16000</v>
      </c>
      <c r="G50" s="32">
        <v>164.18</v>
      </c>
      <c r="H50" s="32" t="s">
        <v>334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45189</v>
      </c>
      <c r="B51" s="32">
        <v>543979</v>
      </c>
      <c r="C51" s="31" t="s">
        <v>1052</v>
      </c>
      <c r="D51" s="31" t="s">
        <v>1051</v>
      </c>
      <c r="E51" s="31" t="s">
        <v>576</v>
      </c>
      <c r="F51" s="86">
        <v>49600</v>
      </c>
      <c r="G51" s="32">
        <v>175.95</v>
      </c>
      <c r="H51" s="32" t="s">
        <v>334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45189</v>
      </c>
      <c r="B52" s="32">
        <v>543979</v>
      </c>
      <c r="C52" s="31" t="s">
        <v>1052</v>
      </c>
      <c r="D52" s="31" t="s">
        <v>1147</v>
      </c>
      <c r="E52" s="31" t="s">
        <v>575</v>
      </c>
      <c r="F52" s="86">
        <v>16000</v>
      </c>
      <c r="G52" s="32">
        <v>175.95</v>
      </c>
      <c r="H52" s="32" t="s">
        <v>334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45189</v>
      </c>
      <c r="B53" s="32">
        <v>543979</v>
      </c>
      <c r="C53" s="31" t="s">
        <v>1052</v>
      </c>
      <c r="D53" s="31" t="s">
        <v>1051</v>
      </c>
      <c r="E53" s="31" t="s">
        <v>575</v>
      </c>
      <c r="F53" s="86">
        <v>38400</v>
      </c>
      <c r="G53" s="32">
        <v>175.95</v>
      </c>
      <c r="H53" s="32" t="s">
        <v>334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45189</v>
      </c>
      <c r="B54" s="32">
        <v>543979</v>
      </c>
      <c r="C54" s="31" t="s">
        <v>1052</v>
      </c>
      <c r="D54" s="31" t="s">
        <v>871</v>
      </c>
      <c r="E54" s="31" t="s">
        <v>575</v>
      </c>
      <c r="F54" s="86">
        <v>30400</v>
      </c>
      <c r="G54" s="32">
        <v>175.95</v>
      </c>
      <c r="H54" s="32" t="s">
        <v>334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45189</v>
      </c>
      <c r="B55" s="32">
        <v>543979</v>
      </c>
      <c r="C55" s="31" t="s">
        <v>1052</v>
      </c>
      <c r="D55" s="31" t="s">
        <v>871</v>
      </c>
      <c r="E55" s="31" t="s">
        <v>576</v>
      </c>
      <c r="F55" s="86">
        <v>24000</v>
      </c>
      <c r="G55" s="32">
        <v>175.95</v>
      </c>
      <c r="H55" s="32" t="s">
        <v>334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45189</v>
      </c>
      <c r="B56" s="32">
        <v>543979</v>
      </c>
      <c r="C56" s="31" t="s">
        <v>1052</v>
      </c>
      <c r="D56" s="31" t="s">
        <v>1133</v>
      </c>
      <c r="E56" s="31" t="s">
        <v>576</v>
      </c>
      <c r="F56" s="86">
        <v>20800</v>
      </c>
      <c r="G56" s="32">
        <v>175.95</v>
      </c>
      <c r="H56" s="32" t="s">
        <v>334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45189</v>
      </c>
      <c r="B57" s="32">
        <v>543979</v>
      </c>
      <c r="C57" s="31" t="s">
        <v>1052</v>
      </c>
      <c r="D57" s="31" t="s">
        <v>1148</v>
      </c>
      <c r="E57" s="31" t="s">
        <v>575</v>
      </c>
      <c r="F57" s="86">
        <v>19200</v>
      </c>
      <c r="G57" s="32">
        <v>173.88</v>
      </c>
      <c r="H57" s="32" t="s">
        <v>334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45189</v>
      </c>
      <c r="B58" s="32">
        <v>538928</v>
      </c>
      <c r="C58" s="31" t="s">
        <v>1149</v>
      </c>
      <c r="D58" s="31" t="s">
        <v>1150</v>
      </c>
      <c r="E58" s="31" t="s">
        <v>576</v>
      </c>
      <c r="F58" s="86">
        <v>600000</v>
      </c>
      <c r="G58" s="32">
        <v>2.35</v>
      </c>
      <c r="H58" s="32" t="s">
        <v>334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45189</v>
      </c>
      <c r="B59" s="32">
        <v>540696</v>
      </c>
      <c r="C59" s="31" t="s">
        <v>1151</v>
      </c>
      <c r="D59" s="31" t="s">
        <v>1053</v>
      </c>
      <c r="E59" s="31" t="s">
        <v>575</v>
      </c>
      <c r="F59" s="86">
        <v>75000</v>
      </c>
      <c r="G59" s="335">
        <v>23.32</v>
      </c>
      <c r="H59" s="32" t="s">
        <v>334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45189</v>
      </c>
      <c r="B60" s="32">
        <v>540696</v>
      </c>
      <c r="C60" s="31" t="s">
        <v>1151</v>
      </c>
      <c r="D60" s="31" t="s">
        <v>1152</v>
      </c>
      <c r="E60" s="31" t="s">
        <v>576</v>
      </c>
      <c r="F60" s="86">
        <v>73712</v>
      </c>
      <c r="G60" s="32">
        <v>23.32</v>
      </c>
      <c r="H60" s="32" t="s">
        <v>334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45189</v>
      </c>
      <c r="B61" s="32">
        <v>540696</v>
      </c>
      <c r="C61" s="31" t="s">
        <v>1151</v>
      </c>
      <c r="D61" s="31" t="s">
        <v>1153</v>
      </c>
      <c r="E61" s="31" t="s">
        <v>576</v>
      </c>
      <c r="F61" s="86">
        <v>120000</v>
      </c>
      <c r="G61" s="32">
        <v>23.32</v>
      </c>
      <c r="H61" s="32" t="s">
        <v>334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45189</v>
      </c>
      <c r="B62" s="32">
        <v>543289</v>
      </c>
      <c r="C62" s="31" t="s">
        <v>1154</v>
      </c>
      <c r="D62" s="31" t="s">
        <v>1079</v>
      </c>
      <c r="E62" s="31" t="s">
        <v>576</v>
      </c>
      <c r="F62" s="86">
        <v>12000</v>
      </c>
      <c r="G62" s="32">
        <v>16.920000000000002</v>
      </c>
      <c r="H62" s="32" t="s">
        <v>334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45189</v>
      </c>
      <c r="B63" s="32">
        <v>543289</v>
      </c>
      <c r="C63" s="31" t="s">
        <v>1154</v>
      </c>
      <c r="D63" s="31" t="s">
        <v>1079</v>
      </c>
      <c r="E63" s="31" t="s">
        <v>576</v>
      </c>
      <c r="F63" s="86">
        <v>18000</v>
      </c>
      <c r="G63" s="32">
        <v>16.920000000000002</v>
      </c>
      <c r="H63" s="32" t="s">
        <v>334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45189</v>
      </c>
      <c r="B64" s="32">
        <v>539767</v>
      </c>
      <c r="C64" s="31" t="s">
        <v>1155</v>
      </c>
      <c r="D64" s="31" t="s">
        <v>1156</v>
      </c>
      <c r="E64" s="31" t="s">
        <v>576</v>
      </c>
      <c r="F64" s="86">
        <v>23954</v>
      </c>
      <c r="G64" s="32">
        <v>13.44</v>
      </c>
      <c r="H64" s="32" t="s">
        <v>334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45189</v>
      </c>
      <c r="B65" s="32">
        <v>539767</v>
      </c>
      <c r="C65" s="31" t="s">
        <v>1155</v>
      </c>
      <c r="D65" s="31" t="s">
        <v>1157</v>
      </c>
      <c r="E65" s="31" t="s">
        <v>576</v>
      </c>
      <c r="F65" s="86">
        <v>18324</v>
      </c>
      <c r="G65" s="32">
        <v>13.52</v>
      </c>
      <c r="H65" s="32" t="s">
        <v>334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45189</v>
      </c>
      <c r="B66" s="32">
        <v>539767</v>
      </c>
      <c r="C66" s="31" t="s">
        <v>1155</v>
      </c>
      <c r="D66" s="31" t="s">
        <v>1157</v>
      </c>
      <c r="E66" s="31" t="s">
        <v>576</v>
      </c>
      <c r="F66" s="86">
        <v>17664</v>
      </c>
      <c r="G66" s="32">
        <v>13.48</v>
      </c>
      <c r="H66" s="32" t="s">
        <v>334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45189</v>
      </c>
      <c r="B67" s="32">
        <v>539767</v>
      </c>
      <c r="C67" s="31" t="s">
        <v>1155</v>
      </c>
      <c r="D67" s="31" t="s">
        <v>1158</v>
      </c>
      <c r="E67" s="31" t="s">
        <v>576</v>
      </c>
      <c r="F67" s="86">
        <v>18000</v>
      </c>
      <c r="G67" s="32">
        <v>13.52</v>
      </c>
      <c r="H67" s="32" t="s">
        <v>334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45189</v>
      </c>
      <c r="B68" s="32">
        <v>543540</v>
      </c>
      <c r="C68" s="31" t="s">
        <v>1075</v>
      </c>
      <c r="D68" s="31" t="s">
        <v>1159</v>
      </c>
      <c r="E68" s="31" t="s">
        <v>576</v>
      </c>
      <c r="F68" s="86">
        <v>14400</v>
      </c>
      <c r="G68" s="32">
        <v>254.81</v>
      </c>
      <c r="H68" s="32" t="s">
        <v>334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45189</v>
      </c>
      <c r="B69" s="32">
        <v>543540</v>
      </c>
      <c r="C69" s="31" t="s">
        <v>1075</v>
      </c>
      <c r="D69" s="31" t="s">
        <v>1076</v>
      </c>
      <c r="E69" s="31" t="s">
        <v>576</v>
      </c>
      <c r="F69" s="86">
        <v>29400</v>
      </c>
      <c r="G69" s="32">
        <v>247.96</v>
      </c>
      <c r="H69" s="32" t="s">
        <v>334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45189</v>
      </c>
      <c r="B70" s="32">
        <v>543540</v>
      </c>
      <c r="C70" s="31" t="s">
        <v>1075</v>
      </c>
      <c r="D70" s="31" t="s">
        <v>1160</v>
      </c>
      <c r="E70" s="31" t="s">
        <v>576</v>
      </c>
      <c r="F70" s="86">
        <v>1200</v>
      </c>
      <c r="G70" s="32">
        <v>280.8</v>
      </c>
      <c r="H70" s="32" t="s">
        <v>334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45189</v>
      </c>
      <c r="B71" s="32">
        <v>543540</v>
      </c>
      <c r="C71" s="31" t="s">
        <v>1075</v>
      </c>
      <c r="D71" s="31" t="s">
        <v>1159</v>
      </c>
      <c r="E71" s="31" t="s">
        <v>576</v>
      </c>
      <c r="F71" s="86">
        <v>4200</v>
      </c>
      <c r="G71" s="32">
        <v>264.32</v>
      </c>
      <c r="H71" s="32" t="s">
        <v>334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45189</v>
      </c>
      <c r="B72" s="32">
        <v>543540</v>
      </c>
      <c r="C72" s="31" t="s">
        <v>1075</v>
      </c>
      <c r="D72" s="31" t="s">
        <v>1160</v>
      </c>
      <c r="E72" s="31" t="s">
        <v>576</v>
      </c>
      <c r="F72" s="86">
        <v>30000</v>
      </c>
      <c r="G72" s="32">
        <v>274.83999999999997</v>
      </c>
      <c r="H72" s="32" t="s">
        <v>334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45189</v>
      </c>
      <c r="B73" s="32">
        <v>531637</v>
      </c>
      <c r="C73" s="31" t="s">
        <v>1161</v>
      </c>
      <c r="D73" s="31" t="s">
        <v>1162</v>
      </c>
      <c r="E73" s="31" t="s">
        <v>576</v>
      </c>
      <c r="F73" s="86">
        <v>225000</v>
      </c>
      <c r="G73" s="32">
        <v>480.5</v>
      </c>
      <c r="H73" s="32" t="s">
        <v>334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45189</v>
      </c>
      <c r="B74" s="32">
        <v>531637</v>
      </c>
      <c r="C74" s="31" t="s">
        <v>1161</v>
      </c>
      <c r="D74" s="31" t="s">
        <v>1163</v>
      </c>
      <c r="E74" s="31" t="s">
        <v>576</v>
      </c>
      <c r="F74" s="86">
        <v>626652</v>
      </c>
      <c r="G74" s="32">
        <v>480.51</v>
      </c>
      <c r="H74" s="32" t="s">
        <v>334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45189</v>
      </c>
      <c r="B75" s="32">
        <v>531637</v>
      </c>
      <c r="C75" s="31" t="s">
        <v>1161</v>
      </c>
      <c r="D75" s="31" t="s">
        <v>1164</v>
      </c>
      <c r="E75" s="31" t="s">
        <v>576</v>
      </c>
      <c r="F75" s="86">
        <v>148088</v>
      </c>
      <c r="G75" s="32">
        <v>480.74</v>
      </c>
      <c r="H75" s="32" t="s">
        <v>334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45189</v>
      </c>
      <c r="B76" s="32">
        <v>531637</v>
      </c>
      <c r="C76" s="31" t="s">
        <v>1161</v>
      </c>
      <c r="D76" s="31" t="s">
        <v>1165</v>
      </c>
      <c r="E76" s="31" t="s">
        <v>576</v>
      </c>
      <c r="F76" s="86">
        <v>644000</v>
      </c>
      <c r="G76" s="32">
        <v>480.49</v>
      </c>
      <c r="H76" s="32" t="s">
        <v>334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45189</v>
      </c>
      <c r="B77" s="32">
        <v>536659</v>
      </c>
      <c r="C77" s="31" t="s">
        <v>1166</v>
      </c>
      <c r="D77" s="31" t="s">
        <v>1167</v>
      </c>
      <c r="E77" s="31" t="s">
        <v>576</v>
      </c>
      <c r="F77" s="86">
        <v>45380</v>
      </c>
      <c r="G77" s="32">
        <v>16.100000000000001</v>
      </c>
      <c r="H77" s="32" t="s">
        <v>334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45189</v>
      </c>
      <c r="B78" s="32">
        <v>536659</v>
      </c>
      <c r="C78" s="31" t="s">
        <v>1166</v>
      </c>
      <c r="D78" s="31" t="s">
        <v>1167</v>
      </c>
      <c r="E78" s="31" t="s">
        <v>576</v>
      </c>
      <c r="F78" s="86">
        <v>380</v>
      </c>
      <c r="G78" s="32">
        <v>15.9</v>
      </c>
      <c r="H78" s="32" t="s">
        <v>334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45189</v>
      </c>
      <c r="B79" s="32">
        <v>538646</v>
      </c>
      <c r="C79" s="31" t="s">
        <v>1168</v>
      </c>
      <c r="D79" s="31" t="s">
        <v>1169</v>
      </c>
      <c r="E79" s="31" t="s">
        <v>576</v>
      </c>
      <c r="F79" s="86">
        <v>50000</v>
      </c>
      <c r="G79" s="32">
        <v>48.56</v>
      </c>
      <c r="H79" s="32" t="s">
        <v>334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45189</v>
      </c>
      <c r="B80" s="32">
        <v>532092</v>
      </c>
      <c r="C80" s="31" t="s">
        <v>1170</v>
      </c>
      <c r="D80" s="31" t="s">
        <v>1171</v>
      </c>
      <c r="E80" s="31" t="s">
        <v>576</v>
      </c>
      <c r="F80" s="86">
        <v>377000</v>
      </c>
      <c r="G80" s="32">
        <v>2.97</v>
      </c>
      <c r="H80" s="32" t="s">
        <v>334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45189</v>
      </c>
      <c r="B81" s="32">
        <v>543366</v>
      </c>
      <c r="C81" s="31" t="s">
        <v>874</v>
      </c>
      <c r="D81" s="31" t="s">
        <v>1077</v>
      </c>
      <c r="E81" s="31" t="s">
        <v>576</v>
      </c>
      <c r="F81" s="86">
        <v>8400</v>
      </c>
      <c r="G81" s="32">
        <v>73.66</v>
      </c>
      <c r="H81" s="32" t="s">
        <v>334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45189</v>
      </c>
      <c r="B82" s="32">
        <v>543366</v>
      </c>
      <c r="C82" s="31" t="s">
        <v>874</v>
      </c>
      <c r="D82" s="31" t="s">
        <v>1077</v>
      </c>
      <c r="E82" s="31" t="s">
        <v>576</v>
      </c>
      <c r="F82" s="86">
        <v>1200</v>
      </c>
      <c r="G82" s="32">
        <v>74.5</v>
      </c>
      <c r="H82" s="32" t="s">
        <v>334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45189</v>
      </c>
      <c r="B83" s="32">
        <v>543366</v>
      </c>
      <c r="C83" s="31" t="s">
        <v>874</v>
      </c>
      <c r="D83" s="31" t="s">
        <v>1172</v>
      </c>
      <c r="E83" s="31" t="s">
        <v>576</v>
      </c>
      <c r="F83" s="86">
        <v>4800</v>
      </c>
      <c r="G83" s="32">
        <v>73.599999999999994</v>
      </c>
      <c r="H83" s="32" t="s">
        <v>334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45189</v>
      </c>
      <c r="B84" s="32">
        <v>540147</v>
      </c>
      <c r="C84" s="31" t="s">
        <v>1173</v>
      </c>
      <c r="D84" s="31" t="s">
        <v>1174</v>
      </c>
      <c r="E84" s="31" t="s">
        <v>576</v>
      </c>
      <c r="F84" s="86">
        <v>175000</v>
      </c>
      <c r="G84" s="32">
        <v>40.56</v>
      </c>
      <c r="H84" s="32" t="s">
        <v>334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45189</v>
      </c>
      <c r="B85" s="32">
        <v>540147</v>
      </c>
      <c r="C85" s="31" t="s">
        <v>1173</v>
      </c>
      <c r="D85" s="31" t="s">
        <v>1175</v>
      </c>
      <c r="E85" s="31" t="s">
        <v>576</v>
      </c>
      <c r="F85" s="86">
        <v>215468</v>
      </c>
      <c r="G85" s="32">
        <v>40.56</v>
      </c>
      <c r="H85" s="32" t="s">
        <v>334</v>
      </c>
      <c r="I85" s="74"/>
      <c r="J85" s="87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45189</v>
      </c>
      <c r="B86" s="32">
        <v>540072</v>
      </c>
      <c r="C86" s="31" t="s">
        <v>1078</v>
      </c>
      <c r="D86" s="31" t="s">
        <v>1176</v>
      </c>
      <c r="E86" s="31" t="s">
        <v>576</v>
      </c>
      <c r="F86" s="86">
        <v>70000</v>
      </c>
      <c r="G86" s="32">
        <v>6.5</v>
      </c>
      <c r="H86" s="32" t="s">
        <v>334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45189</v>
      </c>
      <c r="B87" s="32">
        <v>540914</v>
      </c>
      <c r="C87" s="31" t="s">
        <v>1004</v>
      </c>
      <c r="D87" s="31" t="s">
        <v>1080</v>
      </c>
      <c r="E87" s="31" t="s">
        <v>576</v>
      </c>
      <c r="F87" s="86">
        <v>72318</v>
      </c>
      <c r="G87" s="32">
        <v>12.9</v>
      </c>
      <c r="H87" s="32" t="s">
        <v>334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45189</v>
      </c>
      <c r="B88" s="32">
        <v>539017</v>
      </c>
      <c r="C88" s="31" t="s">
        <v>1177</v>
      </c>
      <c r="D88" s="31" t="s">
        <v>1178</v>
      </c>
      <c r="E88" s="31" t="s">
        <v>576</v>
      </c>
      <c r="F88" s="86">
        <v>504700</v>
      </c>
      <c r="G88" s="32">
        <v>59.57</v>
      </c>
      <c r="H88" s="32" t="s">
        <v>334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45189</v>
      </c>
      <c r="B89" s="32">
        <v>539017</v>
      </c>
      <c r="C89" s="31" t="s">
        <v>1177</v>
      </c>
      <c r="D89" s="31" t="s">
        <v>1179</v>
      </c>
      <c r="E89" s="31" t="s">
        <v>576</v>
      </c>
      <c r="F89" s="86">
        <v>453600</v>
      </c>
      <c r="G89" s="32">
        <v>59.55</v>
      </c>
      <c r="H89" s="32" t="s">
        <v>334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45189</v>
      </c>
      <c r="B90" s="32">
        <v>511447</v>
      </c>
      <c r="C90" s="31" t="s">
        <v>1180</v>
      </c>
      <c r="D90" s="31" t="s">
        <v>1181</v>
      </c>
      <c r="E90" s="31" t="s">
        <v>576</v>
      </c>
      <c r="F90" s="86">
        <v>1000000</v>
      </c>
      <c r="G90" s="32">
        <v>3.9</v>
      </c>
      <c r="H90" s="32" t="s">
        <v>334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45189</v>
      </c>
      <c r="B91" s="32">
        <v>511447</v>
      </c>
      <c r="C91" s="31" t="s">
        <v>1180</v>
      </c>
      <c r="D91" s="31" t="s">
        <v>1182</v>
      </c>
      <c r="E91" s="31" t="s">
        <v>576</v>
      </c>
      <c r="F91" s="86">
        <v>961000</v>
      </c>
      <c r="G91" s="32">
        <v>3.9</v>
      </c>
      <c r="H91" s="32" t="s">
        <v>334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45189</v>
      </c>
      <c r="B92" s="32">
        <v>536264</v>
      </c>
      <c r="C92" s="31" t="s">
        <v>1183</v>
      </c>
      <c r="D92" s="31" t="s">
        <v>1184</v>
      </c>
      <c r="E92" s="31" t="s">
        <v>576</v>
      </c>
      <c r="F92" s="86">
        <v>100000</v>
      </c>
      <c r="G92" s="32">
        <v>438</v>
      </c>
      <c r="H92" s="32" t="s">
        <v>334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45189</v>
      </c>
      <c r="B93" s="32">
        <v>536264</v>
      </c>
      <c r="C93" s="31" t="s">
        <v>1183</v>
      </c>
      <c r="D93" s="31" t="s">
        <v>1185</v>
      </c>
      <c r="E93" s="31" t="s">
        <v>576</v>
      </c>
      <c r="F93" s="86">
        <v>100067</v>
      </c>
      <c r="G93" s="32">
        <v>438</v>
      </c>
      <c r="H93" s="32" t="s">
        <v>334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45189</v>
      </c>
      <c r="B94" s="32">
        <v>536264</v>
      </c>
      <c r="C94" s="31" t="s">
        <v>1183</v>
      </c>
      <c r="D94" s="31" t="s">
        <v>1185</v>
      </c>
      <c r="E94" s="31" t="s">
        <v>576</v>
      </c>
      <c r="F94" s="86">
        <v>50067</v>
      </c>
      <c r="G94" s="32">
        <v>440.01</v>
      </c>
      <c r="H94" s="32" t="s">
        <v>334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45189</v>
      </c>
      <c r="B95" s="32">
        <v>542803</v>
      </c>
      <c r="C95" s="31" t="s">
        <v>1186</v>
      </c>
      <c r="D95" s="31" t="s">
        <v>871</v>
      </c>
      <c r="E95" s="31" t="s">
        <v>576</v>
      </c>
      <c r="F95" s="86">
        <v>102891</v>
      </c>
      <c r="G95" s="32">
        <v>15.74</v>
      </c>
      <c r="H95" s="32" t="s">
        <v>334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45189</v>
      </c>
      <c r="B96" s="32">
        <v>542803</v>
      </c>
      <c r="C96" s="31" t="s">
        <v>1186</v>
      </c>
      <c r="D96" s="31" t="s">
        <v>1092</v>
      </c>
      <c r="E96" s="31" t="s">
        <v>576</v>
      </c>
      <c r="F96" s="86">
        <v>44000</v>
      </c>
      <c r="G96" s="32">
        <v>15.81</v>
      </c>
      <c r="H96" s="32" t="s">
        <v>334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45189</v>
      </c>
      <c r="B97" s="32">
        <v>531025</v>
      </c>
      <c r="C97" s="31" t="s">
        <v>980</v>
      </c>
      <c r="D97" s="31" t="s">
        <v>1187</v>
      </c>
      <c r="E97" s="31" t="s">
        <v>576</v>
      </c>
      <c r="F97" s="86">
        <v>3000000</v>
      </c>
      <c r="G97" s="32">
        <v>0.85</v>
      </c>
      <c r="H97" s="32" t="s">
        <v>334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45189</v>
      </c>
      <c r="B98" s="32">
        <v>539761</v>
      </c>
      <c r="C98" s="31" t="s">
        <v>1188</v>
      </c>
      <c r="D98" s="31" t="s">
        <v>1189</v>
      </c>
      <c r="E98" s="31" t="s">
        <v>576</v>
      </c>
      <c r="F98" s="86">
        <v>46921</v>
      </c>
      <c r="G98" s="32">
        <v>127.02</v>
      </c>
      <c r="H98" s="32" t="s">
        <v>334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45189</v>
      </c>
      <c r="B99" s="32">
        <v>539761</v>
      </c>
      <c r="C99" s="31" t="s">
        <v>1188</v>
      </c>
      <c r="D99" s="31" t="s">
        <v>1174</v>
      </c>
      <c r="E99" s="31" t="s">
        <v>576</v>
      </c>
      <c r="F99" s="86">
        <v>41000</v>
      </c>
      <c r="G99" s="32">
        <v>127</v>
      </c>
      <c r="H99" s="32" t="s">
        <v>334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45189</v>
      </c>
      <c r="B100" s="32" t="s">
        <v>1190</v>
      </c>
      <c r="C100" s="31" t="s">
        <v>1191</v>
      </c>
      <c r="D100" s="31" t="s">
        <v>1192</v>
      </c>
      <c r="E100" s="31" t="s">
        <v>575</v>
      </c>
      <c r="F100" s="86">
        <v>20005</v>
      </c>
      <c r="G100" s="32">
        <v>53.18</v>
      </c>
      <c r="H100" s="32" t="s">
        <v>867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45189</v>
      </c>
      <c r="B101" s="32" t="s">
        <v>1190</v>
      </c>
      <c r="C101" s="31" t="s">
        <v>1191</v>
      </c>
      <c r="D101" s="31" t="s">
        <v>1193</v>
      </c>
      <c r="E101" s="31" t="s">
        <v>575</v>
      </c>
      <c r="F101" s="86">
        <v>16698</v>
      </c>
      <c r="G101" s="32">
        <v>51.95</v>
      </c>
      <c r="H101" s="32" t="s">
        <v>867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45189</v>
      </c>
      <c r="B102" s="32" t="s">
        <v>1190</v>
      </c>
      <c r="C102" s="31" t="s">
        <v>1191</v>
      </c>
      <c r="D102" s="31" t="s">
        <v>1194</v>
      </c>
      <c r="E102" s="31" t="s">
        <v>575</v>
      </c>
      <c r="F102" s="86">
        <v>23085</v>
      </c>
      <c r="G102" s="32">
        <v>52.45</v>
      </c>
      <c r="H102" s="32" t="s">
        <v>867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45189</v>
      </c>
      <c r="B103" s="32" t="s">
        <v>1190</v>
      </c>
      <c r="C103" s="31" t="s">
        <v>1191</v>
      </c>
      <c r="D103" s="31" t="s">
        <v>1195</v>
      </c>
      <c r="E103" s="31" t="s">
        <v>575</v>
      </c>
      <c r="F103" s="86">
        <v>22075</v>
      </c>
      <c r="G103" s="32">
        <v>52.45</v>
      </c>
      <c r="H103" s="32" t="s">
        <v>867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45189</v>
      </c>
      <c r="B104" s="32" t="s">
        <v>1081</v>
      </c>
      <c r="C104" s="31" t="s">
        <v>1082</v>
      </c>
      <c r="D104" s="31" t="s">
        <v>1057</v>
      </c>
      <c r="E104" s="31" t="s">
        <v>575</v>
      </c>
      <c r="F104" s="86">
        <v>538394</v>
      </c>
      <c r="G104" s="32">
        <v>18</v>
      </c>
      <c r="H104" s="32" t="s">
        <v>867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45189</v>
      </c>
      <c r="B105" s="32" t="s">
        <v>1081</v>
      </c>
      <c r="C105" s="31" t="s">
        <v>1082</v>
      </c>
      <c r="D105" s="31" t="s">
        <v>1083</v>
      </c>
      <c r="E105" s="31" t="s">
        <v>575</v>
      </c>
      <c r="F105" s="86">
        <v>572665</v>
      </c>
      <c r="G105" s="32">
        <v>17.940000000000001</v>
      </c>
      <c r="H105" s="32" t="s">
        <v>867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45189</v>
      </c>
      <c r="B106" s="32" t="s">
        <v>1196</v>
      </c>
      <c r="C106" s="31" t="s">
        <v>1197</v>
      </c>
      <c r="D106" s="31" t="s">
        <v>577</v>
      </c>
      <c r="E106" s="31" t="s">
        <v>575</v>
      </c>
      <c r="F106" s="86">
        <v>314536</v>
      </c>
      <c r="G106" s="32">
        <v>228.25</v>
      </c>
      <c r="H106" s="32" t="s">
        <v>867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45189</v>
      </c>
      <c r="B107" s="32" t="s">
        <v>1055</v>
      </c>
      <c r="C107" s="31" t="s">
        <v>1056</v>
      </c>
      <c r="D107" s="31" t="s">
        <v>1041</v>
      </c>
      <c r="E107" s="31" t="s">
        <v>575</v>
      </c>
      <c r="F107" s="86">
        <v>1271905</v>
      </c>
      <c r="G107" s="32">
        <v>30.19</v>
      </c>
      <c r="H107" s="32" t="s">
        <v>867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45189</v>
      </c>
      <c r="B108" s="32" t="s">
        <v>1055</v>
      </c>
      <c r="C108" s="31" t="s">
        <v>1056</v>
      </c>
      <c r="D108" s="31" t="s">
        <v>577</v>
      </c>
      <c r="E108" s="31" t="s">
        <v>575</v>
      </c>
      <c r="F108" s="86">
        <v>2396141</v>
      </c>
      <c r="G108" s="32">
        <v>30.47</v>
      </c>
      <c r="H108" s="32" t="s">
        <v>867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45189</v>
      </c>
      <c r="B109" s="32" t="s">
        <v>1055</v>
      </c>
      <c r="C109" s="31" t="s">
        <v>1056</v>
      </c>
      <c r="D109" s="31" t="s">
        <v>879</v>
      </c>
      <c r="E109" s="31" t="s">
        <v>575</v>
      </c>
      <c r="F109" s="86">
        <v>3308930</v>
      </c>
      <c r="G109" s="32">
        <v>30.24</v>
      </c>
      <c r="H109" s="32" t="s">
        <v>867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45189</v>
      </c>
      <c r="B110" s="32" t="s">
        <v>1198</v>
      </c>
      <c r="C110" s="31" t="s">
        <v>1199</v>
      </c>
      <c r="D110" s="31" t="s">
        <v>1200</v>
      </c>
      <c r="E110" s="31" t="s">
        <v>575</v>
      </c>
      <c r="F110" s="86">
        <v>317000</v>
      </c>
      <c r="G110" s="32">
        <v>9.56</v>
      </c>
      <c r="H110" s="32" t="s">
        <v>867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45189</v>
      </c>
      <c r="B111" s="32" t="s">
        <v>1084</v>
      </c>
      <c r="C111" s="31" t="s">
        <v>1085</v>
      </c>
      <c r="D111" s="31" t="s">
        <v>871</v>
      </c>
      <c r="E111" s="31" t="s">
        <v>575</v>
      </c>
      <c r="F111" s="86">
        <v>3609361</v>
      </c>
      <c r="G111" s="32">
        <v>44.29</v>
      </c>
      <c r="H111" s="32" t="s">
        <v>867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45189</v>
      </c>
      <c r="B112" s="32" t="s">
        <v>1201</v>
      </c>
      <c r="C112" s="31" t="s">
        <v>1202</v>
      </c>
      <c r="D112" s="31" t="s">
        <v>1203</v>
      </c>
      <c r="E112" s="31" t="s">
        <v>575</v>
      </c>
      <c r="F112" s="86">
        <v>36014</v>
      </c>
      <c r="G112" s="32">
        <v>56.55</v>
      </c>
      <c r="H112" s="32" t="s">
        <v>867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45189</v>
      </c>
      <c r="B113" s="32" t="s">
        <v>1204</v>
      </c>
      <c r="C113" s="31" t="s">
        <v>1205</v>
      </c>
      <c r="D113" s="31" t="s">
        <v>879</v>
      </c>
      <c r="E113" s="31" t="s">
        <v>575</v>
      </c>
      <c r="F113" s="86">
        <v>20576517</v>
      </c>
      <c r="G113" s="32">
        <v>20.399999999999999</v>
      </c>
      <c r="H113" s="32" t="s">
        <v>867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45189</v>
      </c>
      <c r="B114" s="32" t="s">
        <v>1204</v>
      </c>
      <c r="C114" s="31" t="s">
        <v>1205</v>
      </c>
      <c r="D114" s="31" t="s">
        <v>1041</v>
      </c>
      <c r="E114" s="31" t="s">
        <v>575</v>
      </c>
      <c r="F114" s="86">
        <v>12851809</v>
      </c>
      <c r="G114" s="32">
        <v>20.309999999999999</v>
      </c>
      <c r="H114" s="32" t="s">
        <v>867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45189</v>
      </c>
      <c r="B115" s="32" t="s">
        <v>1204</v>
      </c>
      <c r="C115" s="31" t="s">
        <v>1205</v>
      </c>
      <c r="D115" s="31" t="s">
        <v>577</v>
      </c>
      <c r="E115" s="31" t="s">
        <v>575</v>
      </c>
      <c r="F115" s="86">
        <v>13777598</v>
      </c>
      <c r="G115" s="32">
        <v>20.49</v>
      </c>
      <c r="H115" s="32" t="s">
        <v>867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45189</v>
      </c>
      <c r="B116" s="32" t="s">
        <v>1206</v>
      </c>
      <c r="C116" s="31" t="s">
        <v>1207</v>
      </c>
      <c r="D116" s="31" t="s">
        <v>1208</v>
      </c>
      <c r="E116" s="31" t="s">
        <v>575</v>
      </c>
      <c r="F116" s="86">
        <v>100000</v>
      </c>
      <c r="G116" s="32">
        <v>148.12</v>
      </c>
      <c r="H116" s="32" t="s">
        <v>867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45189</v>
      </c>
      <c r="B117" s="32" t="s">
        <v>1209</v>
      </c>
      <c r="C117" s="31" t="s">
        <v>1210</v>
      </c>
      <c r="D117" s="31" t="s">
        <v>577</v>
      </c>
      <c r="E117" s="31" t="s">
        <v>575</v>
      </c>
      <c r="F117" s="86">
        <v>228605</v>
      </c>
      <c r="G117" s="32">
        <v>108.92</v>
      </c>
      <c r="H117" s="32" t="s">
        <v>867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45189</v>
      </c>
      <c r="B118" s="32" t="s">
        <v>1211</v>
      </c>
      <c r="C118" s="31" t="s">
        <v>1212</v>
      </c>
      <c r="D118" s="31" t="s">
        <v>1213</v>
      </c>
      <c r="E118" s="31" t="s">
        <v>575</v>
      </c>
      <c r="F118" s="86">
        <v>96000</v>
      </c>
      <c r="G118" s="32">
        <v>31.5</v>
      </c>
      <c r="H118" s="32" t="s">
        <v>867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45189</v>
      </c>
      <c r="B119" s="32" t="s">
        <v>1088</v>
      </c>
      <c r="C119" s="31" t="s">
        <v>1089</v>
      </c>
      <c r="D119" s="31" t="s">
        <v>1090</v>
      </c>
      <c r="E119" s="31" t="s">
        <v>575</v>
      </c>
      <c r="F119" s="86">
        <v>49082</v>
      </c>
      <c r="G119" s="32">
        <v>5.6</v>
      </c>
      <c r="H119" s="32" t="s">
        <v>867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45189</v>
      </c>
      <c r="B120" s="32" t="s">
        <v>1088</v>
      </c>
      <c r="C120" s="31" t="s">
        <v>1089</v>
      </c>
      <c r="D120" s="31" t="s">
        <v>1214</v>
      </c>
      <c r="E120" s="31" t="s">
        <v>575</v>
      </c>
      <c r="F120" s="86">
        <v>13500</v>
      </c>
      <c r="G120" s="32">
        <v>5.79</v>
      </c>
      <c r="H120" s="32" t="s">
        <v>867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45189</v>
      </c>
      <c r="B121" s="32" t="s">
        <v>1088</v>
      </c>
      <c r="C121" s="31" t="s">
        <v>1089</v>
      </c>
      <c r="D121" s="31" t="s">
        <v>1215</v>
      </c>
      <c r="E121" s="31" t="s">
        <v>575</v>
      </c>
      <c r="F121" s="86">
        <v>13500</v>
      </c>
      <c r="G121" s="32">
        <v>5.79</v>
      </c>
      <c r="H121" s="32" t="s">
        <v>867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45189</v>
      </c>
      <c r="B122" s="32" t="s">
        <v>1088</v>
      </c>
      <c r="C122" s="31" t="s">
        <v>1089</v>
      </c>
      <c r="D122" s="31" t="s">
        <v>1216</v>
      </c>
      <c r="E122" s="31" t="s">
        <v>575</v>
      </c>
      <c r="F122" s="86">
        <v>14979</v>
      </c>
      <c r="G122" s="32">
        <v>5.79</v>
      </c>
      <c r="H122" s="32" t="s">
        <v>867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45189</v>
      </c>
      <c r="B123" s="32" t="s">
        <v>1088</v>
      </c>
      <c r="C123" s="31" t="s">
        <v>1089</v>
      </c>
      <c r="D123" s="31" t="s">
        <v>1217</v>
      </c>
      <c r="E123" s="31" t="s">
        <v>575</v>
      </c>
      <c r="F123" s="86">
        <v>8258</v>
      </c>
      <c r="G123" s="32">
        <v>6.07</v>
      </c>
      <c r="H123" s="32" t="s">
        <v>867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45189</v>
      </c>
      <c r="B124" s="32" t="s">
        <v>1088</v>
      </c>
      <c r="C124" s="31" t="s">
        <v>1089</v>
      </c>
      <c r="D124" s="31" t="s">
        <v>1218</v>
      </c>
      <c r="E124" s="31" t="s">
        <v>575</v>
      </c>
      <c r="F124" s="86">
        <v>10000</v>
      </c>
      <c r="G124" s="32">
        <v>5.8</v>
      </c>
      <c r="H124" s="32" t="s">
        <v>867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45189</v>
      </c>
      <c r="B125" s="32" t="s">
        <v>1088</v>
      </c>
      <c r="C125" s="31" t="s">
        <v>1089</v>
      </c>
      <c r="D125" s="31" t="s">
        <v>1219</v>
      </c>
      <c r="E125" s="31" t="s">
        <v>575</v>
      </c>
      <c r="F125" s="86">
        <v>13500</v>
      </c>
      <c r="G125" s="32">
        <v>5.8</v>
      </c>
      <c r="H125" s="32" t="s">
        <v>867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45189</v>
      </c>
      <c r="B126" s="32" t="s">
        <v>1042</v>
      </c>
      <c r="C126" s="31" t="s">
        <v>1043</v>
      </c>
      <c r="D126" s="31" t="s">
        <v>577</v>
      </c>
      <c r="E126" s="31" t="s">
        <v>575</v>
      </c>
      <c r="F126" s="86">
        <v>1085277</v>
      </c>
      <c r="G126" s="32">
        <v>162.6</v>
      </c>
      <c r="H126" s="32" t="s">
        <v>867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45189</v>
      </c>
      <c r="B127" s="32" t="s">
        <v>1042</v>
      </c>
      <c r="C127" s="31" t="s">
        <v>1043</v>
      </c>
      <c r="D127" s="31" t="s">
        <v>1044</v>
      </c>
      <c r="E127" s="31" t="s">
        <v>575</v>
      </c>
      <c r="F127" s="86">
        <v>1871548</v>
      </c>
      <c r="G127" s="32">
        <v>162.47999999999999</v>
      </c>
      <c r="H127" s="32" t="s">
        <v>867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45189</v>
      </c>
      <c r="B128" s="32" t="s">
        <v>1042</v>
      </c>
      <c r="C128" s="31" t="s">
        <v>1043</v>
      </c>
      <c r="D128" s="31" t="s">
        <v>1041</v>
      </c>
      <c r="E128" s="31" t="s">
        <v>575</v>
      </c>
      <c r="F128" s="86">
        <v>469386</v>
      </c>
      <c r="G128" s="32">
        <v>164.37</v>
      </c>
      <c r="H128" s="32" t="s">
        <v>867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45189</v>
      </c>
      <c r="B129" s="32" t="s">
        <v>1220</v>
      </c>
      <c r="C129" s="31" t="s">
        <v>1221</v>
      </c>
      <c r="D129" s="31" t="s">
        <v>1222</v>
      </c>
      <c r="E129" s="31" t="s">
        <v>575</v>
      </c>
      <c r="F129" s="86">
        <v>80000</v>
      </c>
      <c r="G129" s="32">
        <v>50.07</v>
      </c>
      <c r="H129" s="32" t="s">
        <v>867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45189</v>
      </c>
      <c r="B130" s="32" t="s">
        <v>1223</v>
      </c>
      <c r="C130" s="31" t="s">
        <v>1224</v>
      </c>
      <c r="D130" s="31" t="s">
        <v>1058</v>
      </c>
      <c r="E130" s="31" t="s">
        <v>575</v>
      </c>
      <c r="F130" s="86">
        <v>801400</v>
      </c>
      <c r="G130" s="32">
        <v>1180.43</v>
      </c>
      <c r="H130" s="32" t="s">
        <v>867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45189</v>
      </c>
      <c r="B131" s="32" t="s">
        <v>1223</v>
      </c>
      <c r="C131" s="31" t="s">
        <v>1224</v>
      </c>
      <c r="D131" s="31" t="s">
        <v>1225</v>
      </c>
      <c r="E131" s="31" t="s">
        <v>575</v>
      </c>
      <c r="F131" s="86">
        <v>2000000</v>
      </c>
      <c r="G131" s="32">
        <v>1180</v>
      </c>
      <c r="H131" s="32" t="s">
        <v>867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45189</v>
      </c>
      <c r="B132" s="32" t="s">
        <v>1226</v>
      </c>
      <c r="C132" s="31" t="s">
        <v>1227</v>
      </c>
      <c r="D132" s="31" t="s">
        <v>1228</v>
      </c>
      <c r="E132" s="31" t="s">
        <v>575</v>
      </c>
      <c r="F132" s="86">
        <v>20800</v>
      </c>
      <c r="G132" s="32">
        <v>80.87</v>
      </c>
      <c r="H132" s="32" t="s">
        <v>867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45189</v>
      </c>
      <c r="B133" s="32" t="s">
        <v>1229</v>
      </c>
      <c r="C133" s="31" t="s">
        <v>1230</v>
      </c>
      <c r="D133" s="31" t="s">
        <v>1231</v>
      </c>
      <c r="E133" s="31" t="s">
        <v>575</v>
      </c>
      <c r="F133" s="86">
        <v>104400</v>
      </c>
      <c r="G133" s="32">
        <v>15.68</v>
      </c>
      <c r="H133" s="32" t="s">
        <v>867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45189</v>
      </c>
      <c r="B134" s="32" t="s">
        <v>1059</v>
      </c>
      <c r="C134" s="31" t="s">
        <v>1060</v>
      </c>
      <c r="D134" s="31" t="s">
        <v>879</v>
      </c>
      <c r="E134" s="31" t="s">
        <v>575</v>
      </c>
      <c r="F134" s="86">
        <v>11777079</v>
      </c>
      <c r="G134" s="32">
        <v>25.89</v>
      </c>
      <c r="H134" s="32" t="s">
        <v>867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45189</v>
      </c>
      <c r="B135" s="32" t="s">
        <v>1232</v>
      </c>
      <c r="C135" s="31" t="s">
        <v>1233</v>
      </c>
      <c r="D135" s="31" t="s">
        <v>577</v>
      </c>
      <c r="E135" s="31" t="s">
        <v>575</v>
      </c>
      <c r="F135" s="86">
        <v>118458</v>
      </c>
      <c r="G135" s="32">
        <v>655.98</v>
      </c>
      <c r="H135" s="32" t="s">
        <v>867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45189</v>
      </c>
      <c r="B136" s="32" t="s">
        <v>1234</v>
      </c>
      <c r="C136" s="31" t="s">
        <v>1235</v>
      </c>
      <c r="D136" s="31" t="s">
        <v>1236</v>
      </c>
      <c r="E136" s="31" t="s">
        <v>575</v>
      </c>
      <c r="F136" s="86">
        <v>1740000</v>
      </c>
      <c r="G136" s="32">
        <v>530</v>
      </c>
      <c r="H136" s="32" t="s">
        <v>867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45189</v>
      </c>
      <c r="B137" s="32" t="s">
        <v>1237</v>
      </c>
      <c r="C137" s="31" t="s">
        <v>1238</v>
      </c>
      <c r="D137" s="31" t="s">
        <v>577</v>
      </c>
      <c r="E137" s="31" t="s">
        <v>575</v>
      </c>
      <c r="F137" s="86">
        <v>134548</v>
      </c>
      <c r="G137" s="32">
        <v>132.71</v>
      </c>
      <c r="H137" s="32" t="s">
        <v>867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45189</v>
      </c>
      <c r="B138" s="32" t="s">
        <v>1190</v>
      </c>
      <c r="C138" s="31" t="s">
        <v>1191</v>
      </c>
      <c r="D138" s="31" t="s">
        <v>1195</v>
      </c>
      <c r="E138" s="31" t="s">
        <v>576</v>
      </c>
      <c r="F138" s="86">
        <v>9125</v>
      </c>
      <c r="G138" s="32">
        <v>51.49</v>
      </c>
      <c r="H138" s="32" t="s">
        <v>867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45189</v>
      </c>
      <c r="B139" s="32" t="s">
        <v>1190</v>
      </c>
      <c r="C139" s="31" t="s">
        <v>1191</v>
      </c>
      <c r="D139" s="31" t="s">
        <v>1194</v>
      </c>
      <c r="E139" s="31" t="s">
        <v>576</v>
      </c>
      <c r="F139" s="86">
        <v>23085</v>
      </c>
      <c r="G139" s="32">
        <v>52.44</v>
      </c>
      <c r="H139" s="32" t="s">
        <v>867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45189</v>
      </c>
      <c r="B140" s="32" t="s">
        <v>1190</v>
      </c>
      <c r="C140" s="31" t="s">
        <v>1191</v>
      </c>
      <c r="D140" s="31" t="s">
        <v>1192</v>
      </c>
      <c r="E140" s="31" t="s">
        <v>576</v>
      </c>
      <c r="F140" s="86">
        <v>15005</v>
      </c>
      <c r="G140" s="32">
        <v>53.13</v>
      </c>
      <c r="H140" s="32" t="s">
        <v>867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45189</v>
      </c>
      <c r="B141" s="32" t="s">
        <v>1190</v>
      </c>
      <c r="C141" s="31" t="s">
        <v>1191</v>
      </c>
      <c r="D141" s="31" t="s">
        <v>1193</v>
      </c>
      <c r="E141" s="31" t="s">
        <v>576</v>
      </c>
      <c r="F141" s="86">
        <v>16698</v>
      </c>
      <c r="G141" s="32">
        <v>52.01</v>
      </c>
      <c r="H141" s="32" t="s">
        <v>867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45189</v>
      </c>
      <c r="B142" s="32" t="s">
        <v>1081</v>
      </c>
      <c r="C142" s="31" t="s">
        <v>1082</v>
      </c>
      <c r="D142" s="31" t="s">
        <v>1057</v>
      </c>
      <c r="E142" s="31" t="s">
        <v>576</v>
      </c>
      <c r="F142" s="86">
        <v>538541</v>
      </c>
      <c r="G142" s="32">
        <v>17.93</v>
      </c>
      <c r="H142" s="32" t="s">
        <v>867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45189</v>
      </c>
      <c r="B143" s="32" t="s">
        <v>1081</v>
      </c>
      <c r="C143" s="31" t="s">
        <v>1082</v>
      </c>
      <c r="D143" s="31" t="s">
        <v>1083</v>
      </c>
      <c r="E143" s="31" t="s">
        <v>576</v>
      </c>
      <c r="F143" s="86">
        <v>576065</v>
      </c>
      <c r="G143" s="32">
        <v>17.989999999999998</v>
      </c>
      <c r="H143" s="32" t="s">
        <v>867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45189</v>
      </c>
      <c r="B144" s="32" t="s">
        <v>1196</v>
      </c>
      <c r="C144" s="31" t="s">
        <v>1197</v>
      </c>
      <c r="D144" s="31" t="s">
        <v>577</v>
      </c>
      <c r="E144" s="31" t="s">
        <v>576</v>
      </c>
      <c r="F144" s="86">
        <v>314536</v>
      </c>
      <c r="G144" s="32">
        <v>228.27</v>
      </c>
      <c r="H144" s="32" t="s">
        <v>867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45189</v>
      </c>
      <c r="B145" s="32" t="s">
        <v>1055</v>
      </c>
      <c r="C145" s="31" t="s">
        <v>1056</v>
      </c>
      <c r="D145" s="31" t="s">
        <v>879</v>
      </c>
      <c r="E145" s="31" t="s">
        <v>576</v>
      </c>
      <c r="F145" s="86">
        <v>3297453</v>
      </c>
      <c r="G145" s="32">
        <v>30.38</v>
      </c>
      <c r="H145" s="32" t="s">
        <v>867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45189</v>
      </c>
      <c r="B146" s="32" t="s">
        <v>1055</v>
      </c>
      <c r="C146" s="31" t="s">
        <v>1056</v>
      </c>
      <c r="D146" s="31" t="s">
        <v>577</v>
      </c>
      <c r="E146" s="31" t="s">
        <v>576</v>
      </c>
      <c r="F146" s="86">
        <v>2396141</v>
      </c>
      <c r="G146" s="32">
        <v>30.46</v>
      </c>
      <c r="H146" s="32" t="s">
        <v>867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45189</v>
      </c>
      <c r="B147" s="32" t="s">
        <v>1055</v>
      </c>
      <c r="C147" s="31" t="s">
        <v>1056</v>
      </c>
      <c r="D147" s="31" t="s">
        <v>1041</v>
      </c>
      <c r="E147" s="31" t="s">
        <v>576</v>
      </c>
      <c r="F147" s="86">
        <v>1246094</v>
      </c>
      <c r="G147" s="32">
        <v>30.01</v>
      </c>
      <c r="H147" s="32" t="s">
        <v>867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45189</v>
      </c>
      <c r="B148" s="32" t="s">
        <v>1084</v>
      </c>
      <c r="C148" s="31" t="s">
        <v>1085</v>
      </c>
      <c r="D148" s="31" t="s">
        <v>871</v>
      </c>
      <c r="E148" s="31" t="s">
        <v>576</v>
      </c>
      <c r="F148" s="86">
        <v>3128351</v>
      </c>
      <c r="G148" s="32">
        <v>45.89</v>
      </c>
      <c r="H148" s="32" t="s">
        <v>867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5" customHeight="1">
      <c r="A149" s="85">
        <v>45189</v>
      </c>
      <c r="B149" s="32" t="s">
        <v>1201</v>
      </c>
      <c r="C149" s="31" t="s">
        <v>1202</v>
      </c>
      <c r="D149" s="31" t="s">
        <v>1203</v>
      </c>
      <c r="E149" s="31" t="s">
        <v>576</v>
      </c>
      <c r="F149" s="86">
        <v>7141</v>
      </c>
      <c r="G149" s="32">
        <v>56.96</v>
      </c>
      <c r="H149" s="32" t="s">
        <v>867</v>
      </c>
    </row>
    <row r="150" spans="1:28" ht="15" customHeight="1">
      <c r="A150" s="85">
        <v>45189</v>
      </c>
      <c r="B150" s="32" t="s">
        <v>1204</v>
      </c>
      <c r="C150" s="31" t="s">
        <v>1205</v>
      </c>
      <c r="D150" s="31" t="s">
        <v>879</v>
      </c>
      <c r="E150" s="31" t="s">
        <v>576</v>
      </c>
      <c r="F150" s="86">
        <v>21282223</v>
      </c>
      <c r="G150" s="32">
        <v>20.45</v>
      </c>
      <c r="H150" s="32" t="s">
        <v>867</v>
      </c>
    </row>
    <row r="151" spans="1:28" ht="15" customHeight="1">
      <c r="A151" s="85">
        <v>45189</v>
      </c>
      <c r="B151" s="32" t="s">
        <v>1204</v>
      </c>
      <c r="C151" s="31" t="s">
        <v>1205</v>
      </c>
      <c r="D151" s="31" t="s">
        <v>577</v>
      </c>
      <c r="E151" s="31" t="s">
        <v>576</v>
      </c>
      <c r="F151" s="86">
        <v>13777598</v>
      </c>
      <c r="G151" s="32">
        <v>20.48</v>
      </c>
      <c r="H151" s="32" t="s">
        <v>867</v>
      </c>
    </row>
    <row r="152" spans="1:28" ht="15" customHeight="1">
      <c r="A152" s="85">
        <v>45189</v>
      </c>
      <c r="B152" s="32" t="s">
        <v>1204</v>
      </c>
      <c r="C152" s="31" t="s">
        <v>1205</v>
      </c>
      <c r="D152" s="31" t="s">
        <v>1041</v>
      </c>
      <c r="E152" s="31" t="s">
        <v>576</v>
      </c>
      <c r="F152" s="86">
        <v>9448071</v>
      </c>
      <c r="G152" s="32">
        <v>20.45</v>
      </c>
      <c r="H152" s="32" t="s">
        <v>867</v>
      </c>
    </row>
    <row r="153" spans="1:28" ht="15" customHeight="1">
      <c r="A153" s="85">
        <v>45189</v>
      </c>
      <c r="B153" s="32" t="s">
        <v>1209</v>
      </c>
      <c r="C153" s="31" t="s">
        <v>1210</v>
      </c>
      <c r="D153" s="31" t="s">
        <v>577</v>
      </c>
      <c r="E153" s="31" t="s">
        <v>576</v>
      </c>
      <c r="F153" s="86">
        <v>228605</v>
      </c>
      <c r="G153" s="32">
        <v>109.02</v>
      </c>
      <c r="H153" s="32" t="s">
        <v>867</v>
      </c>
    </row>
    <row r="154" spans="1:28" ht="15" customHeight="1">
      <c r="A154" s="85">
        <v>45189</v>
      </c>
      <c r="B154" s="32" t="s">
        <v>1086</v>
      </c>
      <c r="C154" s="31" t="s">
        <v>1087</v>
      </c>
      <c r="D154" s="31" t="s">
        <v>871</v>
      </c>
      <c r="E154" s="31" t="s">
        <v>576</v>
      </c>
      <c r="F154" s="86">
        <v>36000</v>
      </c>
      <c r="G154" s="32">
        <v>81.5</v>
      </c>
      <c r="H154" s="32" t="s">
        <v>867</v>
      </c>
    </row>
    <row r="155" spans="1:28" ht="15" customHeight="1">
      <c r="A155" s="85">
        <v>45189</v>
      </c>
      <c r="B155" s="32" t="s">
        <v>1239</v>
      </c>
      <c r="C155" s="31" t="s">
        <v>1240</v>
      </c>
      <c r="D155" s="31" t="s">
        <v>1241</v>
      </c>
      <c r="E155" s="31" t="s">
        <v>576</v>
      </c>
      <c r="F155" s="86">
        <v>31610</v>
      </c>
      <c r="G155" s="32">
        <v>1129.6500000000001</v>
      </c>
      <c r="H155" s="32" t="s">
        <v>867</v>
      </c>
    </row>
    <row r="156" spans="1:28" ht="15" customHeight="1">
      <c r="A156" s="85">
        <v>45189</v>
      </c>
      <c r="B156" s="32" t="s">
        <v>1211</v>
      </c>
      <c r="C156" s="31" t="s">
        <v>1212</v>
      </c>
      <c r="D156" s="31" t="s">
        <v>1118</v>
      </c>
      <c r="E156" s="31" t="s">
        <v>576</v>
      </c>
      <c r="F156" s="86">
        <v>152000</v>
      </c>
      <c r="G156" s="32">
        <v>31.52</v>
      </c>
      <c r="H156" s="32" t="s">
        <v>867</v>
      </c>
    </row>
    <row r="157" spans="1:28" ht="15" customHeight="1">
      <c r="A157" s="85">
        <v>45189</v>
      </c>
      <c r="B157" s="32" t="s">
        <v>1088</v>
      </c>
      <c r="C157" s="31" t="s">
        <v>1089</v>
      </c>
      <c r="D157" s="31" t="s">
        <v>1091</v>
      </c>
      <c r="E157" s="31" t="s">
        <v>576</v>
      </c>
      <c r="F157" s="86">
        <v>60876</v>
      </c>
      <c r="G157" s="32">
        <v>5.7</v>
      </c>
      <c r="H157" s="32" t="s">
        <v>867</v>
      </c>
    </row>
    <row r="158" spans="1:28" ht="15" customHeight="1">
      <c r="A158" s="85">
        <v>45189</v>
      </c>
      <c r="B158" s="32" t="s">
        <v>1088</v>
      </c>
      <c r="C158" s="31" t="s">
        <v>1089</v>
      </c>
      <c r="D158" s="31" t="s">
        <v>1242</v>
      </c>
      <c r="E158" s="31" t="s">
        <v>576</v>
      </c>
      <c r="F158" s="86">
        <v>60093</v>
      </c>
      <c r="G158" s="32">
        <v>5.85</v>
      </c>
      <c r="H158" s="32" t="s">
        <v>867</v>
      </c>
    </row>
    <row r="159" spans="1:28" ht="15" customHeight="1">
      <c r="A159" s="85">
        <v>45189</v>
      </c>
      <c r="B159" s="32" t="s">
        <v>1088</v>
      </c>
      <c r="C159" s="31" t="s">
        <v>1089</v>
      </c>
      <c r="D159" s="31" t="s">
        <v>1243</v>
      </c>
      <c r="E159" s="31" t="s">
        <v>576</v>
      </c>
      <c r="F159" s="86">
        <v>16500</v>
      </c>
      <c r="G159" s="32">
        <v>5.83</v>
      </c>
      <c r="H159" s="32" t="s">
        <v>867</v>
      </c>
    </row>
    <row r="160" spans="1:28" ht="15" customHeight="1">
      <c r="A160" s="85">
        <v>45189</v>
      </c>
      <c r="B160" s="32" t="s">
        <v>1042</v>
      </c>
      <c r="C160" s="31" t="s">
        <v>1043</v>
      </c>
      <c r="D160" s="31" t="s">
        <v>1044</v>
      </c>
      <c r="E160" s="31" t="s">
        <v>576</v>
      </c>
      <c r="F160" s="86">
        <v>1917659</v>
      </c>
      <c r="G160" s="32">
        <v>163.13999999999999</v>
      </c>
      <c r="H160" s="32" t="s">
        <v>867</v>
      </c>
    </row>
    <row r="161" spans="1:8" ht="15" customHeight="1">
      <c r="A161" s="85">
        <v>45189</v>
      </c>
      <c r="B161" s="32" t="s">
        <v>1042</v>
      </c>
      <c r="C161" s="31" t="s">
        <v>1043</v>
      </c>
      <c r="D161" s="31" t="s">
        <v>1041</v>
      </c>
      <c r="E161" s="31" t="s">
        <v>576</v>
      </c>
      <c r="F161" s="86">
        <v>472396</v>
      </c>
      <c r="G161" s="32">
        <v>160.86000000000001</v>
      </c>
      <c r="H161" s="32" t="s">
        <v>867</v>
      </c>
    </row>
    <row r="162" spans="1:8" ht="15" customHeight="1">
      <c r="A162" s="85">
        <v>45189</v>
      </c>
      <c r="B162" s="32" t="s">
        <v>1042</v>
      </c>
      <c r="C162" s="31" t="s">
        <v>1043</v>
      </c>
      <c r="D162" s="31" t="s">
        <v>577</v>
      </c>
      <c r="E162" s="31" t="s">
        <v>576</v>
      </c>
      <c r="F162" s="86">
        <v>1085277</v>
      </c>
      <c r="G162" s="32">
        <v>162.26</v>
      </c>
      <c r="H162" s="32" t="s">
        <v>867</v>
      </c>
    </row>
    <row r="163" spans="1:8" ht="15" customHeight="1">
      <c r="A163" s="85">
        <v>45189</v>
      </c>
      <c r="B163" s="32" t="s">
        <v>1220</v>
      </c>
      <c r="C163" s="31" t="s">
        <v>1221</v>
      </c>
      <c r="D163" s="31" t="s">
        <v>1222</v>
      </c>
      <c r="E163" s="31" t="s">
        <v>576</v>
      </c>
      <c r="F163" s="86">
        <v>82000</v>
      </c>
      <c r="G163" s="32">
        <v>50.68</v>
      </c>
      <c r="H163" s="32" t="s">
        <v>867</v>
      </c>
    </row>
    <row r="164" spans="1:8" ht="15" customHeight="1">
      <c r="A164" s="85">
        <v>45189</v>
      </c>
      <c r="B164" s="32" t="s">
        <v>1244</v>
      </c>
      <c r="C164" s="31" t="s">
        <v>1245</v>
      </c>
      <c r="D164" s="31" t="s">
        <v>1246</v>
      </c>
      <c r="E164" s="31" t="s">
        <v>576</v>
      </c>
      <c r="F164" s="86">
        <v>125000</v>
      </c>
      <c r="G164" s="32">
        <v>267.97000000000003</v>
      </c>
      <c r="H164" s="32" t="s">
        <v>867</v>
      </c>
    </row>
    <row r="165" spans="1:8" ht="15" customHeight="1">
      <c r="A165" s="85">
        <v>45189</v>
      </c>
      <c r="B165" s="32" t="s">
        <v>1223</v>
      </c>
      <c r="C165" s="31" t="s">
        <v>1224</v>
      </c>
      <c r="D165" s="31" t="s">
        <v>1058</v>
      </c>
      <c r="E165" s="31" t="s">
        <v>576</v>
      </c>
      <c r="F165" s="86">
        <v>801400</v>
      </c>
      <c r="G165" s="32">
        <v>1181.06</v>
      </c>
      <c r="H165" s="32" t="s">
        <v>867</v>
      </c>
    </row>
    <row r="166" spans="1:8" ht="15" customHeight="1">
      <c r="A166" s="85">
        <v>45189</v>
      </c>
      <c r="B166" s="32" t="s">
        <v>1229</v>
      </c>
      <c r="C166" s="31" t="s">
        <v>1230</v>
      </c>
      <c r="D166" s="31" t="s">
        <v>1247</v>
      </c>
      <c r="E166" s="31" t="s">
        <v>576</v>
      </c>
      <c r="F166" s="86">
        <v>104461</v>
      </c>
      <c r="G166" s="32">
        <v>15.68</v>
      </c>
      <c r="H166" s="32" t="s">
        <v>867</v>
      </c>
    </row>
    <row r="167" spans="1:8" ht="15" customHeight="1">
      <c r="A167" s="85">
        <v>45189</v>
      </c>
      <c r="B167" s="32" t="s">
        <v>1059</v>
      </c>
      <c r="C167" s="31" t="s">
        <v>1060</v>
      </c>
      <c r="D167" s="31" t="s">
        <v>879</v>
      </c>
      <c r="E167" s="31" t="s">
        <v>576</v>
      </c>
      <c r="F167" s="86">
        <v>12874905</v>
      </c>
      <c r="G167" s="32">
        <v>25.94</v>
      </c>
      <c r="H167" s="32" t="s">
        <v>867</v>
      </c>
    </row>
    <row r="168" spans="1:8" ht="15" customHeight="1">
      <c r="A168" s="85">
        <v>45189</v>
      </c>
      <c r="B168" s="32" t="s">
        <v>1232</v>
      </c>
      <c r="C168" s="31" t="s">
        <v>1233</v>
      </c>
      <c r="D168" s="31" t="s">
        <v>577</v>
      </c>
      <c r="E168" s="31" t="s">
        <v>576</v>
      </c>
      <c r="F168" s="86">
        <v>118458</v>
      </c>
      <c r="G168" s="32">
        <v>657.01</v>
      </c>
      <c r="H168" s="32" t="s">
        <v>867</v>
      </c>
    </row>
    <row r="169" spans="1:8" ht="15" customHeight="1">
      <c r="A169" s="85">
        <v>45189</v>
      </c>
      <c r="B169" s="32" t="s">
        <v>1237</v>
      </c>
      <c r="C169" s="31" t="s">
        <v>1238</v>
      </c>
      <c r="D169" s="31" t="s">
        <v>577</v>
      </c>
      <c r="E169" s="31" t="s">
        <v>576</v>
      </c>
      <c r="F169" s="86">
        <v>134548</v>
      </c>
      <c r="G169" s="32">
        <v>132.78</v>
      </c>
      <c r="H169" s="32" t="s">
        <v>867</v>
      </c>
    </row>
    <row r="170" spans="1:8" ht="15" customHeight="1">
      <c r="A170" s="85"/>
      <c r="B170" s="32"/>
      <c r="C170" s="31"/>
      <c r="D170" s="31"/>
      <c r="E170" s="31"/>
      <c r="F170" s="86"/>
      <c r="G170" s="32"/>
      <c r="H170" s="32"/>
    </row>
    <row r="171" spans="1:8" ht="15" customHeight="1">
      <c r="A171" s="85"/>
      <c r="B171" s="32"/>
      <c r="C171" s="31"/>
      <c r="D171" s="31"/>
      <c r="E171" s="31"/>
      <c r="F171" s="86"/>
      <c r="G171" s="32"/>
      <c r="H171" s="32"/>
    </row>
    <row r="172" spans="1:8" ht="15" customHeight="1">
      <c r="A172" s="85"/>
      <c r="B172" s="32"/>
      <c r="C172" s="31"/>
      <c r="D172" s="31"/>
      <c r="E172" s="31"/>
      <c r="F172" s="86"/>
      <c r="G172" s="32"/>
      <c r="H172" s="32"/>
    </row>
    <row r="173" spans="1:8" ht="15" customHeight="1">
      <c r="A173" s="85"/>
      <c r="B173" s="32"/>
      <c r="C173" s="31"/>
      <c r="D173" s="31"/>
      <c r="E173" s="31"/>
      <c r="F173" s="86"/>
      <c r="G173" s="32"/>
      <c r="H173" s="32"/>
    </row>
    <row r="174" spans="1:8" ht="15" customHeight="1">
      <c r="A174" s="85"/>
      <c r="B174" s="32"/>
      <c r="C174" s="31"/>
      <c r="D174" s="31"/>
      <c r="E174" s="31"/>
      <c r="F174" s="86"/>
      <c r="G174" s="32"/>
      <c r="H174" s="32"/>
    </row>
    <row r="175" spans="1:8" ht="15" customHeight="1">
      <c r="A175" s="85"/>
      <c r="B175" s="32"/>
      <c r="C175" s="31"/>
      <c r="D175" s="31"/>
      <c r="E175" s="31"/>
      <c r="F175" s="86"/>
      <c r="G175" s="32"/>
      <c r="H175" s="32"/>
    </row>
    <row r="176" spans="1:8" ht="15" customHeight="1">
      <c r="A176" s="85"/>
      <c r="B176" s="32"/>
      <c r="C176" s="31"/>
      <c r="D176" s="31"/>
      <c r="E176" s="31"/>
      <c r="F176" s="86"/>
      <c r="G176" s="32"/>
      <c r="H176" s="32"/>
    </row>
    <row r="177" spans="1:8" ht="15" customHeight="1">
      <c r="A177" s="85"/>
      <c r="B177" s="32"/>
      <c r="C177" s="31"/>
      <c r="D177" s="31"/>
      <c r="E177" s="31"/>
      <c r="F177" s="86"/>
      <c r="G177" s="32"/>
      <c r="H177" s="32"/>
    </row>
    <row r="178" spans="1:8" ht="15" customHeight="1">
      <c r="A178" s="85"/>
      <c r="B178" s="32"/>
      <c r="C178" s="31"/>
      <c r="D178" s="31"/>
      <c r="E178" s="31"/>
      <c r="F178" s="86"/>
      <c r="G178" s="32"/>
      <c r="H178" s="32"/>
    </row>
    <row r="179" spans="1:8" ht="15" customHeight="1">
      <c r="A179" s="85"/>
      <c r="B179" s="32"/>
      <c r="C179" s="31"/>
      <c r="D179" s="31"/>
      <c r="E179" s="31"/>
      <c r="F179" s="86"/>
      <c r="G179" s="32"/>
      <c r="H179" s="32"/>
    </row>
    <row r="180" spans="1:8" ht="15" customHeight="1">
      <c r="A180" s="85"/>
      <c r="B180" s="32"/>
      <c r="C180" s="31"/>
      <c r="D180" s="31"/>
      <c r="E180" s="31"/>
      <c r="F180" s="86"/>
      <c r="G180" s="32"/>
      <c r="H180" s="32"/>
    </row>
    <row r="181" spans="1:8" ht="15" customHeight="1">
      <c r="A181" s="85"/>
      <c r="B181" s="32"/>
      <c r="C181" s="31"/>
      <c r="D181" s="31"/>
      <c r="E181" s="31"/>
      <c r="F181" s="86"/>
      <c r="G181" s="32"/>
      <c r="H181" s="32"/>
    </row>
    <row r="182" spans="1:8" ht="15" customHeight="1">
      <c r="A182" s="85"/>
      <c r="B182" s="32"/>
      <c r="C182" s="31"/>
      <c r="D182" s="31"/>
      <c r="E182" s="31"/>
      <c r="F182" s="86"/>
      <c r="G182" s="32"/>
      <c r="H182" s="32"/>
    </row>
    <row r="183" spans="1:8" ht="15" customHeight="1">
      <c r="A183" s="85"/>
      <c r="B183" s="32"/>
      <c r="C183" s="31"/>
      <c r="D183" s="31"/>
      <c r="E183" s="31"/>
      <c r="F183" s="86"/>
      <c r="G183" s="32"/>
      <c r="H183" s="32"/>
    </row>
    <row r="184" spans="1:8" ht="15" customHeight="1">
      <c r="A184" s="85"/>
      <c r="B184" s="32"/>
      <c r="C184" s="31"/>
      <c r="D184" s="31"/>
      <c r="E184" s="31"/>
      <c r="F184" s="86"/>
      <c r="G184" s="32"/>
      <c r="H184" s="32"/>
    </row>
    <row r="185" spans="1:8" ht="15" customHeight="1">
      <c r="A185" s="85"/>
      <c r="B185" s="32"/>
      <c r="C185" s="31"/>
      <c r="D185" s="31"/>
      <c r="E185" s="31"/>
      <c r="F185" s="86"/>
      <c r="G185" s="32"/>
      <c r="H185" s="32"/>
    </row>
    <row r="186" spans="1:8" ht="15" customHeight="1">
      <c r="A186" s="85"/>
      <c r="B186" s="32"/>
      <c r="C186" s="31"/>
      <c r="D186" s="31"/>
      <c r="E186" s="31"/>
      <c r="F186" s="86"/>
      <c r="G186" s="32"/>
      <c r="H186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9"/>
  <sheetViews>
    <sheetView zoomScale="70" zoomScaleNormal="7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" customWidth="1"/>
    <col min="9" max="9" width="14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88"/>
      <c r="G2" s="88"/>
      <c r="H2" s="88"/>
      <c r="I2" s="88"/>
      <c r="J2" s="22"/>
      <c r="K2" s="88"/>
      <c r="L2" s="88"/>
      <c r="M2" s="88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9"/>
      <c r="L3" s="88"/>
      <c r="M3" s="88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0"/>
      <c r="J4" s="3"/>
      <c r="K4" s="89"/>
      <c r="L4" s="88"/>
      <c r="M4" s="88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1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919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45190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567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591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36">
        <v>1</v>
      </c>
      <c r="B10" s="228">
        <v>45119</v>
      </c>
      <c r="C10" s="237"/>
      <c r="D10" s="238" t="s">
        <v>129</v>
      </c>
      <c r="E10" s="239" t="s">
        <v>592</v>
      </c>
      <c r="F10" s="227" t="s">
        <v>864</v>
      </c>
      <c r="G10" s="229">
        <v>1540</v>
      </c>
      <c r="H10" s="227"/>
      <c r="I10" s="227" t="s">
        <v>863</v>
      </c>
      <c r="J10" s="229" t="s">
        <v>593</v>
      </c>
      <c r="K10" s="229"/>
      <c r="L10" s="232"/>
      <c r="M10" s="240"/>
      <c r="N10" s="229"/>
      <c r="O10" s="241"/>
      <c r="P10" s="229">
        <f>VLOOKUP(D10,'MidCap Intra'!$B$11:$C$568,2,0)</f>
        <v>1563.7</v>
      </c>
      <c r="Q10" s="37"/>
      <c r="R10" s="37" t="s">
        <v>594</v>
      </c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ht="14.25" customHeight="1">
      <c r="A11" s="262">
        <v>2</v>
      </c>
      <c r="B11" s="261">
        <v>45133</v>
      </c>
      <c r="C11" s="263"/>
      <c r="D11" s="265" t="s">
        <v>74</v>
      </c>
      <c r="E11" s="246" t="s">
        <v>592</v>
      </c>
      <c r="F11" s="224">
        <v>194</v>
      </c>
      <c r="G11" s="225">
        <v>185</v>
      </c>
      <c r="H11" s="224">
        <v>206.5</v>
      </c>
      <c r="I11" s="224" t="s">
        <v>868</v>
      </c>
      <c r="J11" s="103" t="s">
        <v>1018</v>
      </c>
      <c r="K11" s="103">
        <f t="shared" ref="K11" si="0">H11-F11</f>
        <v>12.5</v>
      </c>
      <c r="L11" s="104">
        <f t="shared" ref="L11" si="1">(F11*-0.3)/100</f>
        <v>-0.58199999999999996</v>
      </c>
      <c r="M11" s="105">
        <f t="shared" ref="M11" si="2">(K11+L11)/F11</f>
        <v>6.1432989690721647E-2</v>
      </c>
      <c r="N11" s="233" t="s">
        <v>595</v>
      </c>
      <c r="O11" s="235">
        <v>45182</v>
      </c>
      <c r="P11" s="234" t="s">
        <v>311</v>
      </c>
      <c r="Q11" s="37"/>
      <c r="R11" s="37" t="s">
        <v>594</v>
      </c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ht="14.25" customHeight="1">
      <c r="A12" s="262">
        <v>3</v>
      </c>
      <c r="B12" s="261">
        <v>45133</v>
      </c>
      <c r="C12" s="263"/>
      <c r="D12" s="265" t="s">
        <v>491</v>
      </c>
      <c r="E12" s="246" t="s">
        <v>592</v>
      </c>
      <c r="F12" s="224">
        <v>127.5</v>
      </c>
      <c r="G12" s="225">
        <v>118</v>
      </c>
      <c r="H12" s="224">
        <v>134.75</v>
      </c>
      <c r="I12" s="224" t="s">
        <v>869</v>
      </c>
      <c r="J12" s="103" t="s">
        <v>903</v>
      </c>
      <c r="K12" s="103">
        <f t="shared" ref="K12:K18" si="3">H12-F12</f>
        <v>7.25</v>
      </c>
      <c r="L12" s="104">
        <f t="shared" ref="L12:L18" si="4">(F12*-0.3)/100</f>
        <v>-0.38250000000000001</v>
      </c>
      <c r="M12" s="105">
        <f t="shared" ref="M12:M18" si="5">(K12+L12)/F12</f>
        <v>5.3862745098039212E-2</v>
      </c>
      <c r="N12" s="233" t="s">
        <v>595</v>
      </c>
      <c r="O12" s="235">
        <v>45170</v>
      </c>
      <c r="P12" s="234" t="s">
        <v>311</v>
      </c>
      <c r="Q12" s="37"/>
      <c r="R12" s="37" t="s">
        <v>594</v>
      </c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ht="15" customHeight="1">
      <c r="A13" s="262">
        <v>4</v>
      </c>
      <c r="B13" s="261">
        <v>45142</v>
      </c>
      <c r="C13" s="263"/>
      <c r="D13" s="265" t="s">
        <v>556</v>
      </c>
      <c r="E13" s="246" t="s">
        <v>921</v>
      </c>
      <c r="F13" s="224">
        <v>1823</v>
      </c>
      <c r="G13" s="225">
        <v>1738</v>
      </c>
      <c r="H13" s="224">
        <v>1925</v>
      </c>
      <c r="I13" s="224" t="s">
        <v>920</v>
      </c>
      <c r="J13" s="103" t="s">
        <v>931</v>
      </c>
      <c r="K13" s="103">
        <f t="shared" si="3"/>
        <v>102</v>
      </c>
      <c r="L13" s="104">
        <f t="shared" si="4"/>
        <v>-5.4689999999999994</v>
      </c>
      <c r="M13" s="105">
        <f t="shared" si="5"/>
        <v>5.2951727921009328E-2</v>
      </c>
      <c r="N13" s="233" t="s">
        <v>595</v>
      </c>
      <c r="O13" s="235">
        <v>45174</v>
      </c>
      <c r="P13" s="234" t="s">
        <v>311</v>
      </c>
      <c r="R13" s="37" t="s">
        <v>594</v>
      </c>
    </row>
    <row r="14" spans="1:38" ht="15" customHeight="1">
      <c r="A14" s="262">
        <v>5</v>
      </c>
      <c r="B14" s="261">
        <v>45145</v>
      </c>
      <c r="C14" s="263"/>
      <c r="D14" s="265" t="s">
        <v>535</v>
      </c>
      <c r="E14" s="246" t="s">
        <v>592</v>
      </c>
      <c r="F14" s="224">
        <v>399</v>
      </c>
      <c r="G14" s="225">
        <v>365</v>
      </c>
      <c r="H14" s="224">
        <v>433</v>
      </c>
      <c r="I14" s="224" t="s">
        <v>873</v>
      </c>
      <c r="J14" s="103" t="s">
        <v>755</v>
      </c>
      <c r="K14" s="103">
        <f t="shared" si="3"/>
        <v>34</v>
      </c>
      <c r="L14" s="104">
        <f t="shared" si="4"/>
        <v>-1.1969999999999998</v>
      </c>
      <c r="M14" s="105">
        <f t="shared" si="5"/>
        <v>8.2213032581453627E-2</v>
      </c>
      <c r="N14" s="233" t="s">
        <v>595</v>
      </c>
      <c r="O14" s="235">
        <v>45181</v>
      </c>
      <c r="P14" s="234" t="s">
        <v>311</v>
      </c>
      <c r="R14" s="37" t="s">
        <v>594</v>
      </c>
    </row>
    <row r="15" spans="1:38" ht="15" customHeight="1">
      <c r="A15" s="262">
        <v>6</v>
      </c>
      <c r="B15" s="231">
        <v>45167</v>
      </c>
      <c r="C15" s="245"/>
      <c r="D15" s="264" t="s">
        <v>402</v>
      </c>
      <c r="E15" s="246" t="s">
        <v>592</v>
      </c>
      <c r="F15" s="230">
        <v>2935</v>
      </c>
      <c r="G15" s="223">
        <v>2700</v>
      </c>
      <c r="H15" s="230">
        <v>3125</v>
      </c>
      <c r="I15" s="230" t="s">
        <v>881</v>
      </c>
      <c r="J15" s="103" t="s">
        <v>917</v>
      </c>
      <c r="K15" s="103">
        <f t="shared" si="3"/>
        <v>190</v>
      </c>
      <c r="L15" s="104">
        <f t="shared" si="4"/>
        <v>-8.8049999999999997</v>
      </c>
      <c r="M15" s="105">
        <f t="shared" si="5"/>
        <v>6.173594548551959E-2</v>
      </c>
      <c r="N15" s="233" t="s">
        <v>595</v>
      </c>
      <c r="O15" s="235">
        <v>45173</v>
      </c>
      <c r="P15" s="234" t="s">
        <v>311</v>
      </c>
      <c r="R15" s="37" t="s">
        <v>594</v>
      </c>
    </row>
    <row r="16" spans="1:38" ht="15" customHeight="1">
      <c r="A16" s="262">
        <v>7</v>
      </c>
      <c r="B16" s="231">
        <v>45167</v>
      </c>
      <c r="C16" s="245"/>
      <c r="D16" s="264" t="s">
        <v>430</v>
      </c>
      <c r="E16" s="246" t="s">
        <v>592</v>
      </c>
      <c r="F16" s="230">
        <v>114.5</v>
      </c>
      <c r="G16" s="223">
        <v>105</v>
      </c>
      <c r="H16" s="230">
        <v>122.25</v>
      </c>
      <c r="I16" s="230" t="s">
        <v>884</v>
      </c>
      <c r="J16" s="103" t="s">
        <v>904</v>
      </c>
      <c r="K16" s="103">
        <f t="shared" si="3"/>
        <v>7.75</v>
      </c>
      <c r="L16" s="104">
        <f t="shared" si="4"/>
        <v>-0.34350000000000003</v>
      </c>
      <c r="M16" s="105">
        <f t="shared" si="5"/>
        <v>6.4685589519650658E-2</v>
      </c>
      <c r="N16" s="233" t="s">
        <v>595</v>
      </c>
      <c r="O16" s="235">
        <v>45171</v>
      </c>
      <c r="P16" s="234" t="s">
        <v>311</v>
      </c>
      <c r="R16" s="37" t="s">
        <v>594</v>
      </c>
    </row>
    <row r="17" spans="1:18" ht="15" customHeight="1">
      <c r="A17" s="262">
        <v>8</v>
      </c>
      <c r="B17" s="231">
        <v>45168</v>
      </c>
      <c r="C17" s="245"/>
      <c r="D17" s="264" t="s">
        <v>324</v>
      </c>
      <c r="E17" s="246" t="s">
        <v>592</v>
      </c>
      <c r="F17" s="230">
        <v>627</v>
      </c>
      <c r="G17" s="223">
        <v>577</v>
      </c>
      <c r="H17" s="230">
        <v>671</v>
      </c>
      <c r="I17" s="230" t="s">
        <v>893</v>
      </c>
      <c r="J17" s="103" t="s">
        <v>959</v>
      </c>
      <c r="K17" s="103">
        <f t="shared" si="3"/>
        <v>44</v>
      </c>
      <c r="L17" s="104">
        <f t="shared" si="4"/>
        <v>-1.881</v>
      </c>
      <c r="M17" s="105">
        <f t="shared" si="5"/>
        <v>6.7175438596491222E-2</v>
      </c>
      <c r="N17" s="233" t="s">
        <v>595</v>
      </c>
      <c r="O17" s="235">
        <v>45177</v>
      </c>
      <c r="P17" s="234" t="s">
        <v>311</v>
      </c>
      <c r="R17" s="37" t="s">
        <v>594</v>
      </c>
    </row>
    <row r="18" spans="1:18" ht="15" customHeight="1">
      <c r="A18" s="262">
        <v>9</v>
      </c>
      <c r="B18" s="231">
        <v>45169</v>
      </c>
      <c r="C18" s="245"/>
      <c r="D18" s="264" t="s">
        <v>387</v>
      </c>
      <c r="E18" s="246" t="s">
        <v>592</v>
      </c>
      <c r="F18" s="230">
        <v>1530</v>
      </c>
      <c r="G18" s="223">
        <v>1415</v>
      </c>
      <c r="H18" s="230">
        <v>1612.5</v>
      </c>
      <c r="I18" s="230" t="s">
        <v>896</v>
      </c>
      <c r="J18" s="103" t="s">
        <v>819</v>
      </c>
      <c r="K18" s="103">
        <f t="shared" si="3"/>
        <v>82.5</v>
      </c>
      <c r="L18" s="104">
        <f t="shared" si="4"/>
        <v>-4.59</v>
      </c>
      <c r="M18" s="105">
        <f t="shared" si="5"/>
        <v>5.092156862745098E-2</v>
      </c>
      <c r="N18" s="233" t="s">
        <v>595</v>
      </c>
      <c r="O18" s="235">
        <v>45170</v>
      </c>
      <c r="P18" s="234" t="s">
        <v>311</v>
      </c>
      <c r="R18" s="37" t="s">
        <v>594</v>
      </c>
    </row>
    <row r="19" spans="1:18" ht="15" customHeight="1">
      <c r="A19" s="262">
        <v>10</v>
      </c>
      <c r="B19" s="231">
        <v>45170</v>
      </c>
      <c r="C19" s="245"/>
      <c r="D19" s="264" t="s">
        <v>228</v>
      </c>
      <c r="E19" s="246" t="s">
        <v>592</v>
      </c>
      <c r="F19" s="230">
        <v>126.5</v>
      </c>
      <c r="G19" s="223">
        <v>119</v>
      </c>
      <c r="H19" s="230">
        <v>134.1</v>
      </c>
      <c r="I19" s="230" t="s">
        <v>898</v>
      </c>
      <c r="J19" s="103" t="s">
        <v>1038</v>
      </c>
      <c r="K19" s="103">
        <f t="shared" ref="K19" si="6">H19-F19</f>
        <v>7.5999999999999943</v>
      </c>
      <c r="L19" s="104">
        <f t="shared" ref="L19" si="7">(F19*-0.3)/100</f>
        <v>-0.37949999999999995</v>
      </c>
      <c r="M19" s="105">
        <f t="shared" ref="M19" si="8">(K19+L19)/F19</f>
        <v>5.7079051383399165E-2</v>
      </c>
      <c r="N19" s="233" t="s">
        <v>595</v>
      </c>
      <c r="O19" s="235">
        <v>45183</v>
      </c>
      <c r="P19" s="234" t="s">
        <v>311</v>
      </c>
      <c r="R19" s="37" t="s">
        <v>594</v>
      </c>
    </row>
    <row r="20" spans="1:18" ht="15" customHeight="1">
      <c r="A20" s="272">
        <v>11</v>
      </c>
      <c r="B20" s="231">
        <v>45170</v>
      </c>
      <c r="C20" s="245"/>
      <c r="D20" s="264" t="s">
        <v>114</v>
      </c>
      <c r="E20" s="246" t="s">
        <v>592</v>
      </c>
      <c r="F20" s="230">
        <v>141.5</v>
      </c>
      <c r="G20" s="223">
        <v>133</v>
      </c>
      <c r="H20" s="230">
        <v>149</v>
      </c>
      <c r="I20" s="230" t="s">
        <v>880</v>
      </c>
      <c r="J20" s="103" t="s">
        <v>966</v>
      </c>
      <c r="K20" s="103">
        <f>H20-F20</f>
        <v>7.5</v>
      </c>
      <c r="L20" s="104">
        <f>(F20*-0.02)/100</f>
        <v>-2.8300000000000002E-2</v>
      </c>
      <c r="M20" s="105">
        <f>(K20+L20)/F20</f>
        <v>5.2803533568904597E-2</v>
      </c>
      <c r="N20" s="233" t="s">
        <v>595</v>
      </c>
      <c r="O20" s="235">
        <v>45180</v>
      </c>
      <c r="P20" s="234" t="s">
        <v>311</v>
      </c>
      <c r="R20" s="37" t="s">
        <v>594</v>
      </c>
    </row>
    <row r="21" spans="1:18" ht="15" customHeight="1">
      <c r="A21" s="272">
        <v>12</v>
      </c>
      <c r="B21" s="231">
        <v>45173</v>
      </c>
      <c r="C21" s="245"/>
      <c r="D21" s="264" t="s">
        <v>486</v>
      </c>
      <c r="E21" s="246" t="s">
        <v>592</v>
      </c>
      <c r="F21" s="230">
        <v>133.5</v>
      </c>
      <c r="G21" s="223">
        <v>124</v>
      </c>
      <c r="H21" s="230">
        <v>142</v>
      </c>
      <c r="I21" s="230" t="s">
        <v>907</v>
      </c>
      <c r="J21" s="103" t="s">
        <v>918</v>
      </c>
      <c r="K21" s="103">
        <f>H21-F21</f>
        <v>8.5</v>
      </c>
      <c r="L21" s="104">
        <f>(F21*-0.02)/100</f>
        <v>-2.6699999999999998E-2</v>
      </c>
      <c r="M21" s="105">
        <f>(K21+L21)/F21</f>
        <v>6.3470411985018724E-2</v>
      </c>
      <c r="N21" s="233" t="s">
        <v>595</v>
      </c>
      <c r="O21" s="235">
        <v>45173</v>
      </c>
      <c r="P21" s="234" t="s">
        <v>311</v>
      </c>
      <c r="R21" s="37" t="s">
        <v>594</v>
      </c>
    </row>
    <row r="22" spans="1:18" ht="15" customHeight="1">
      <c r="A22" s="272">
        <v>13</v>
      </c>
      <c r="B22" s="231">
        <v>45173</v>
      </c>
      <c r="C22" s="245"/>
      <c r="D22" s="264" t="s">
        <v>229</v>
      </c>
      <c r="E22" s="246" t="s">
        <v>592</v>
      </c>
      <c r="F22" s="230">
        <v>3410</v>
      </c>
      <c r="G22" s="223">
        <v>3195</v>
      </c>
      <c r="H22" s="230">
        <v>3610</v>
      </c>
      <c r="I22" s="230" t="s">
        <v>916</v>
      </c>
      <c r="J22" s="103" t="s">
        <v>1067</v>
      </c>
      <c r="K22" s="103">
        <f>H22-F22</f>
        <v>200</v>
      </c>
      <c r="L22" s="104">
        <f>(F22*-0.02)/100</f>
        <v>-0.68200000000000005</v>
      </c>
      <c r="M22" s="105">
        <f>(K22+L22)/F22</f>
        <v>5.8451026392961881E-2</v>
      </c>
      <c r="N22" s="233" t="s">
        <v>595</v>
      </c>
      <c r="O22" s="235">
        <v>45187</v>
      </c>
      <c r="P22" s="234" t="s">
        <v>311</v>
      </c>
      <c r="R22" s="37" t="s">
        <v>594</v>
      </c>
    </row>
    <row r="23" spans="1:18" ht="15" customHeight="1">
      <c r="A23" s="236">
        <v>14</v>
      </c>
      <c r="B23" s="228">
        <v>45174</v>
      </c>
      <c r="C23" s="237"/>
      <c r="D23" s="242" t="s">
        <v>486</v>
      </c>
      <c r="E23" s="239" t="s">
        <v>592</v>
      </c>
      <c r="F23" s="227" t="s">
        <v>922</v>
      </c>
      <c r="G23" s="229">
        <v>129</v>
      </c>
      <c r="H23" s="227"/>
      <c r="I23" s="227" t="s">
        <v>923</v>
      </c>
      <c r="J23" s="229" t="s">
        <v>593</v>
      </c>
      <c r="K23" s="229"/>
      <c r="L23" s="232"/>
      <c r="M23" s="240"/>
      <c r="N23" s="229"/>
      <c r="O23" s="241"/>
      <c r="P23" s="106">
        <f>VLOOKUP(D23,'MidCap Intra'!$B$11:$C$568,2,0)</f>
        <v>128.75</v>
      </c>
      <c r="R23" s="37" t="s">
        <v>594</v>
      </c>
    </row>
    <row r="24" spans="1:18" ht="15" customHeight="1">
      <c r="A24" s="236">
        <v>15</v>
      </c>
      <c r="B24" s="228">
        <v>45174</v>
      </c>
      <c r="C24" s="237"/>
      <c r="D24" s="242" t="s">
        <v>402</v>
      </c>
      <c r="E24" s="239" t="s">
        <v>592</v>
      </c>
      <c r="F24" s="227" t="s">
        <v>925</v>
      </c>
      <c r="G24" s="229">
        <v>2785</v>
      </c>
      <c r="H24" s="227"/>
      <c r="I24" s="227" t="s">
        <v>926</v>
      </c>
      <c r="J24" s="229" t="s">
        <v>593</v>
      </c>
      <c r="K24" s="229"/>
      <c r="L24" s="232"/>
      <c r="M24" s="240"/>
      <c r="N24" s="229"/>
      <c r="O24" s="241"/>
      <c r="P24" s="106">
        <f>VLOOKUP(D24,'MidCap Intra'!$B$11:$C$568,2,0)</f>
        <v>3027.5</v>
      </c>
      <c r="R24" s="37" t="s">
        <v>594</v>
      </c>
    </row>
    <row r="25" spans="1:18" ht="15" customHeight="1">
      <c r="A25" s="272">
        <v>16</v>
      </c>
      <c r="B25" s="231">
        <v>45175</v>
      </c>
      <c r="C25" s="245"/>
      <c r="D25" s="264" t="s">
        <v>372</v>
      </c>
      <c r="E25" s="246" t="s">
        <v>592</v>
      </c>
      <c r="F25" s="230">
        <v>512</v>
      </c>
      <c r="G25" s="223">
        <v>485</v>
      </c>
      <c r="H25" s="230">
        <v>560</v>
      </c>
      <c r="I25" s="230" t="s">
        <v>941</v>
      </c>
      <c r="J25" s="103" t="s">
        <v>1039</v>
      </c>
      <c r="K25" s="103">
        <f>H25-F25</f>
        <v>48</v>
      </c>
      <c r="L25" s="104">
        <f>(F25*-0.02)/100</f>
        <v>-0.1024</v>
      </c>
      <c r="M25" s="105">
        <f>(K25+L25)/F25</f>
        <v>9.3549999999999994E-2</v>
      </c>
      <c r="N25" s="233" t="s">
        <v>595</v>
      </c>
      <c r="O25" s="235">
        <v>45183</v>
      </c>
      <c r="P25" s="234" t="s">
        <v>311</v>
      </c>
      <c r="R25" s="37" t="s">
        <v>594</v>
      </c>
    </row>
    <row r="26" spans="1:18" ht="15" customHeight="1">
      <c r="A26" s="236">
        <v>17</v>
      </c>
      <c r="B26" s="228">
        <v>45180</v>
      </c>
      <c r="C26" s="237"/>
      <c r="D26" s="242" t="s">
        <v>490</v>
      </c>
      <c r="E26" s="239" t="s">
        <v>592</v>
      </c>
      <c r="F26" s="227" t="s">
        <v>967</v>
      </c>
      <c r="G26" s="229">
        <v>1170</v>
      </c>
      <c r="H26" s="227"/>
      <c r="I26" s="227" t="s">
        <v>968</v>
      </c>
      <c r="J26" s="229" t="s">
        <v>593</v>
      </c>
      <c r="K26" s="229"/>
      <c r="L26" s="232"/>
      <c r="M26" s="240"/>
      <c r="N26" s="229"/>
      <c r="O26" s="241"/>
      <c r="P26" s="106">
        <f>VLOOKUP(D26,'MidCap Intra'!$B$11:$C$568,2,0)</f>
        <v>1208.45</v>
      </c>
      <c r="R26" s="37" t="s">
        <v>594</v>
      </c>
    </row>
    <row r="27" spans="1:18" ht="15" customHeight="1">
      <c r="A27" s="236">
        <v>18</v>
      </c>
      <c r="B27" s="228">
        <v>45181</v>
      </c>
      <c r="C27" s="237"/>
      <c r="D27" s="242" t="s">
        <v>324</v>
      </c>
      <c r="E27" s="239" t="s">
        <v>592</v>
      </c>
      <c r="F27" s="227" t="s">
        <v>990</v>
      </c>
      <c r="G27" s="229">
        <v>608</v>
      </c>
      <c r="H27" s="227"/>
      <c r="I27" s="227" t="s">
        <v>991</v>
      </c>
      <c r="J27" s="229" t="s">
        <v>593</v>
      </c>
      <c r="K27" s="229"/>
      <c r="L27" s="232"/>
      <c r="M27" s="240"/>
      <c r="N27" s="229"/>
      <c r="O27" s="241"/>
      <c r="P27" s="106">
        <f>VLOOKUP(D27,'MidCap Intra'!$B$11:$C$568,2,0)</f>
        <v>643.29999999999995</v>
      </c>
      <c r="R27" s="37" t="s">
        <v>594</v>
      </c>
    </row>
    <row r="28" spans="1:18" ht="15" customHeight="1">
      <c r="A28" s="236">
        <v>19</v>
      </c>
      <c r="B28" s="228">
        <v>45181</v>
      </c>
      <c r="C28" s="237"/>
      <c r="D28" s="242" t="s">
        <v>226</v>
      </c>
      <c r="E28" s="239" t="s">
        <v>592</v>
      </c>
      <c r="F28" s="227" t="s">
        <v>1005</v>
      </c>
      <c r="G28" s="229">
        <v>584</v>
      </c>
      <c r="H28" s="227"/>
      <c r="I28" s="227" t="s">
        <v>992</v>
      </c>
      <c r="J28" s="229" t="s">
        <v>593</v>
      </c>
      <c r="K28" s="229"/>
      <c r="L28" s="232"/>
      <c r="M28" s="240"/>
      <c r="N28" s="229"/>
      <c r="O28" s="241"/>
      <c r="P28" s="106">
        <f>VLOOKUP(D28,'MidCap Intra'!$B$11:$C$568,2,0)</f>
        <v>638.5</v>
      </c>
      <c r="R28" s="37" t="s">
        <v>594</v>
      </c>
    </row>
    <row r="29" spans="1:18" ht="15" customHeight="1">
      <c r="A29" s="272">
        <v>20</v>
      </c>
      <c r="B29" s="231">
        <v>45181</v>
      </c>
      <c r="C29" s="245"/>
      <c r="D29" s="264" t="s">
        <v>430</v>
      </c>
      <c r="E29" s="246" t="s">
        <v>592</v>
      </c>
      <c r="F29" s="230">
        <v>116.5</v>
      </c>
      <c r="G29" s="223">
        <v>108</v>
      </c>
      <c r="H29" s="230">
        <v>124</v>
      </c>
      <c r="I29" s="230" t="s">
        <v>884</v>
      </c>
      <c r="J29" s="103" t="s">
        <v>966</v>
      </c>
      <c r="K29" s="103">
        <f>H29-F29</f>
        <v>7.5</v>
      </c>
      <c r="L29" s="104">
        <f>(F29*-0.02)/100</f>
        <v>-2.3300000000000001E-2</v>
      </c>
      <c r="M29" s="105">
        <f>(K29+L29)/F29</f>
        <v>6.4177682403433481E-2</v>
      </c>
      <c r="N29" s="233" t="s">
        <v>595</v>
      </c>
      <c r="O29" s="235">
        <v>45184</v>
      </c>
      <c r="P29" s="355" t="s">
        <v>311</v>
      </c>
      <c r="R29" s="37" t="s">
        <v>594</v>
      </c>
    </row>
    <row r="30" spans="1:18" ht="15" customHeight="1">
      <c r="A30" s="236">
        <v>21</v>
      </c>
      <c r="B30" s="228">
        <v>45187</v>
      </c>
      <c r="C30" s="237"/>
      <c r="D30" s="242" t="s">
        <v>453</v>
      </c>
      <c r="E30" s="239" t="s">
        <v>592</v>
      </c>
      <c r="F30" s="227" t="s">
        <v>1064</v>
      </c>
      <c r="G30" s="229">
        <v>2380</v>
      </c>
      <c r="H30" s="227"/>
      <c r="I30" s="227" t="s">
        <v>1065</v>
      </c>
      <c r="J30" s="229" t="s">
        <v>593</v>
      </c>
      <c r="K30" s="229"/>
      <c r="L30" s="232"/>
      <c r="M30" s="240"/>
      <c r="N30" s="229"/>
      <c r="O30" s="241"/>
      <c r="P30" s="232">
        <f>VLOOKUP(D30,'MidCap Intra'!$B$11:$C$568,2,0)</f>
        <v>2552.85</v>
      </c>
      <c r="R30" s="37" t="s">
        <v>594</v>
      </c>
    </row>
    <row r="31" spans="1:18" ht="15" customHeight="1">
      <c r="A31" s="236">
        <v>22</v>
      </c>
      <c r="B31" s="228">
        <v>45189</v>
      </c>
      <c r="C31" s="237"/>
      <c r="D31" s="242" t="s">
        <v>211</v>
      </c>
      <c r="E31" s="239" t="s">
        <v>592</v>
      </c>
      <c r="F31" s="227" t="s">
        <v>1104</v>
      </c>
      <c r="G31" s="229">
        <v>2235</v>
      </c>
      <c r="H31" s="227"/>
      <c r="I31" s="227" t="s">
        <v>1105</v>
      </c>
      <c r="J31" s="229" t="s">
        <v>593</v>
      </c>
      <c r="K31" s="229"/>
      <c r="L31" s="232"/>
      <c r="M31" s="240"/>
      <c r="N31" s="229"/>
      <c r="O31" s="241"/>
      <c r="P31" s="232">
        <f>VLOOKUP(D31,'MidCap Intra'!$B$11:$C$568,2,0)</f>
        <v>2382.15</v>
      </c>
      <c r="R31" s="37" t="s">
        <v>594</v>
      </c>
    </row>
    <row r="32" spans="1:18" ht="15" customHeight="1">
      <c r="A32" s="236">
        <v>23</v>
      </c>
      <c r="B32" s="228">
        <v>45189</v>
      </c>
      <c r="C32" s="237"/>
      <c r="D32" s="242" t="s">
        <v>201</v>
      </c>
      <c r="E32" s="239" t="s">
        <v>592</v>
      </c>
      <c r="F32" s="227" t="s">
        <v>1106</v>
      </c>
      <c r="G32" s="229">
        <v>3370</v>
      </c>
      <c r="H32" s="227"/>
      <c r="I32" s="227" t="s">
        <v>1107</v>
      </c>
      <c r="J32" s="229" t="s">
        <v>593</v>
      </c>
      <c r="K32" s="229"/>
      <c r="L32" s="232"/>
      <c r="M32" s="240"/>
      <c r="N32" s="229"/>
      <c r="O32" s="241"/>
      <c r="P32" s="232">
        <f>VLOOKUP(D32,'MidCap Intra'!$B$11:$C$568,2,0)</f>
        <v>3501.5</v>
      </c>
      <c r="R32" s="37" t="s">
        <v>594</v>
      </c>
    </row>
    <row r="33" spans="1:38" ht="15" customHeight="1">
      <c r="A33" s="236">
        <v>24</v>
      </c>
      <c r="B33" s="228">
        <v>45189</v>
      </c>
      <c r="C33" s="237"/>
      <c r="D33" s="242" t="s">
        <v>354</v>
      </c>
      <c r="E33" s="239" t="s">
        <v>592</v>
      </c>
      <c r="F33" s="227" t="s">
        <v>1108</v>
      </c>
      <c r="G33" s="229">
        <v>1070</v>
      </c>
      <c r="H33" s="227"/>
      <c r="I33" s="227" t="s">
        <v>1109</v>
      </c>
      <c r="J33" s="229" t="s">
        <v>593</v>
      </c>
      <c r="K33" s="229"/>
      <c r="L33" s="232"/>
      <c r="M33" s="240"/>
      <c r="N33" s="229"/>
      <c r="O33" s="241"/>
      <c r="P33" s="232">
        <f>VLOOKUP(D33,'MidCap Intra'!$B$11:$C$568,2,0)</f>
        <v>1161.3499999999999</v>
      </c>
      <c r="R33" s="37" t="s">
        <v>594</v>
      </c>
    </row>
    <row r="34" spans="1:38" ht="15" customHeight="1">
      <c r="A34" s="236"/>
      <c r="B34" s="228"/>
      <c r="C34" s="237"/>
      <c r="D34" s="242"/>
      <c r="E34" s="239"/>
      <c r="F34" s="227"/>
      <c r="G34" s="229"/>
      <c r="H34" s="227"/>
      <c r="I34" s="227"/>
      <c r="J34" s="229"/>
      <c r="K34" s="229"/>
      <c r="L34" s="232"/>
      <c r="M34" s="240"/>
      <c r="N34" s="229"/>
      <c r="O34" s="241"/>
      <c r="P34" s="232"/>
    </row>
    <row r="35" spans="1:38" ht="15" customHeight="1">
      <c r="A35" s="236"/>
      <c r="B35" s="228"/>
      <c r="C35" s="237"/>
      <c r="D35" s="242"/>
      <c r="E35" s="239"/>
      <c r="F35" s="227"/>
      <c r="G35" s="229"/>
      <c r="H35" s="227"/>
      <c r="I35" s="227"/>
      <c r="J35" s="229"/>
      <c r="K35" s="229"/>
      <c r="L35" s="232"/>
      <c r="M35" s="240"/>
      <c r="N35" s="229"/>
      <c r="O35" s="241"/>
      <c r="P35" s="232"/>
    </row>
    <row r="36" spans="1:38" ht="15" customHeight="1">
      <c r="A36" s="236"/>
      <c r="B36" s="228"/>
      <c r="C36" s="237"/>
      <c r="D36" s="238"/>
      <c r="E36" s="239"/>
      <c r="F36" s="227"/>
      <c r="G36" s="229"/>
      <c r="H36" s="227"/>
      <c r="I36" s="227"/>
      <c r="J36" s="229"/>
      <c r="K36" s="229"/>
      <c r="L36" s="232"/>
      <c r="M36" s="240"/>
      <c r="N36" s="229"/>
      <c r="O36" s="241"/>
      <c r="P36" s="232"/>
    </row>
    <row r="41" spans="1:38" ht="14.25" customHeight="1">
      <c r="A41" s="107"/>
      <c r="B41" s="108"/>
      <c r="C41" s="109"/>
      <c r="D41" s="110"/>
      <c r="E41" s="111"/>
      <c r="F41" s="111"/>
      <c r="G41" s="107"/>
      <c r="H41" s="111"/>
      <c r="I41" s="112"/>
      <c r="J41" s="113"/>
      <c r="K41" s="113"/>
      <c r="L41" s="114"/>
      <c r="M41" s="115"/>
      <c r="N41" s="116"/>
      <c r="O41" s="117"/>
      <c r="P41" s="118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12" customHeight="1">
      <c r="A42" s="119" t="s">
        <v>596</v>
      </c>
      <c r="B42" s="120"/>
      <c r="C42" s="121"/>
      <c r="E42" s="122"/>
      <c r="F42" s="122"/>
      <c r="G42" s="122"/>
      <c r="H42" s="122"/>
      <c r="I42" s="122"/>
      <c r="J42" s="123"/>
      <c r="K42" s="122"/>
      <c r="L42" s="124"/>
      <c r="M42" s="55"/>
      <c r="N42" s="123"/>
      <c r="O42" s="121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12" customHeight="1">
      <c r="A43" s="125" t="s">
        <v>597</v>
      </c>
      <c r="B43" s="119"/>
      <c r="C43" s="119"/>
      <c r="D43" s="119"/>
      <c r="E43" s="37"/>
      <c r="F43" s="126" t="s">
        <v>598</v>
      </c>
      <c r="G43" s="6"/>
      <c r="H43" s="6"/>
      <c r="I43" s="6"/>
      <c r="J43" s="127"/>
      <c r="K43" s="128"/>
      <c r="L43" s="128"/>
      <c r="M43" s="129"/>
      <c r="N43" s="1"/>
      <c r="O43" s="130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12" customHeight="1">
      <c r="A44" s="119" t="s">
        <v>599</v>
      </c>
      <c r="B44" s="119"/>
      <c r="C44" s="119"/>
      <c r="D44" s="119" t="s">
        <v>600</v>
      </c>
      <c r="E44" s="6"/>
      <c r="F44" s="126" t="s">
        <v>601</v>
      </c>
      <c r="G44" s="6"/>
      <c r="H44" s="6"/>
      <c r="I44" s="6"/>
      <c r="J44" s="127"/>
      <c r="K44" s="128"/>
      <c r="L44" s="128"/>
      <c r="M44" s="129"/>
      <c r="N44" s="1"/>
      <c r="O44" s="130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2" customHeight="1">
      <c r="A45" s="119"/>
      <c r="B45" s="119"/>
      <c r="C45" s="119"/>
      <c r="D45" s="119"/>
      <c r="E45" s="6"/>
      <c r="F45" s="6"/>
      <c r="G45" s="6"/>
      <c r="H45" s="6"/>
      <c r="I45" s="6"/>
      <c r="J45" s="131"/>
      <c r="K45" s="128"/>
      <c r="L45" s="128"/>
      <c r="M45" s="6"/>
      <c r="N45" s="132"/>
      <c r="O45" s="1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2" customHeight="1">
      <c r="A46" s="276"/>
      <c r="B46" s="276"/>
      <c r="C46" s="276"/>
      <c r="D46" s="276"/>
      <c r="E46" s="277"/>
      <c r="F46" s="277"/>
      <c r="G46" s="277"/>
      <c r="H46" s="277"/>
      <c r="I46" s="277"/>
      <c r="J46" s="278"/>
      <c r="K46" s="279"/>
      <c r="L46" s="279"/>
      <c r="M46" s="277"/>
      <c r="N46" s="280"/>
      <c r="O46" s="281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14.25" customHeight="1">
      <c r="A47" s="119"/>
      <c r="B47" s="119"/>
      <c r="C47" s="119"/>
      <c r="D47" s="119"/>
      <c r="E47" s="6"/>
      <c r="F47" s="6"/>
      <c r="G47" s="6"/>
      <c r="H47" s="6"/>
      <c r="I47" s="6"/>
      <c r="J47" s="131"/>
      <c r="K47" s="128"/>
      <c r="L47" s="129"/>
      <c r="M47" s="6"/>
      <c r="N47" s="132"/>
      <c r="O47" s="1"/>
      <c r="P47" s="37"/>
      <c r="Q47" s="37"/>
      <c r="R47" s="6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12.75" customHeight="1">
      <c r="A48" s="142" t="s">
        <v>607</v>
      </c>
      <c r="B48" s="142"/>
      <c r="C48" s="142"/>
      <c r="D48" s="142"/>
      <c r="E48" s="6"/>
      <c r="F48" s="6"/>
      <c r="G48" s="6"/>
      <c r="H48" s="6"/>
      <c r="I48" s="6"/>
      <c r="J48" s="6"/>
      <c r="K48" s="6"/>
      <c r="L48" s="6"/>
      <c r="M48" s="6"/>
      <c r="N48" s="6"/>
      <c r="O48" s="24"/>
      <c r="Q48" s="37"/>
      <c r="R48" s="6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ht="38.25" customHeight="1">
      <c r="A49" s="96" t="s">
        <v>16</v>
      </c>
      <c r="B49" s="96" t="s">
        <v>567</v>
      </c>
      <c r="C49" s="96"/>
      <c r="D49" s="97" t="s">
        <v>579</v>
      </c>
      <c r="E49" s="96" t="s">
        <v>580</v>
      </c>
      <c r="F49" s="96" t="s">
        <v>581</v>
      </c>
      <c r="G49" s="96" t="s">
        <v>602</v>
      </c>
      <c r="H49" s="96" t="s">
        <v>583</v>
      </c>
      <c r="I49" s="247" t="s">
        <v>584</v>
      </c>
      <c r="J49" s="249" t="s">
        <v>585</v>
      </c>
      <c r="K49" s="248" t="s">
        <v>608</v>
      </c>
      <c r="L49" s="98" t="s">
        <v>587</v>
      </c>
      <c r="M49" s="143" t="s">
        <v>609</v>
      </c>
      <c r="N49" s="96" t="s">
        <v>610</v>
      </c>
      <c r="O49" s="95" t="s">
        <v>589</v>
      </c>
      <c r="P49" s="97" t="s">
        <v>590</v>
      </c>
      <c r="Q49" s="37"/>
      <c r="R49" s="6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12.75" customHeight="1">
      <c r="A50" s="224">
        <v>1</v>
      </c>
      <c r="B50" s="270">
        <v>45169</v>
      </c>
      <c r="C50" s="271"/>
      <c r="D50" s="271" t="s">
        <v>891</v>
      </c>
      <c r="E50" s="224" t="s">
        <v>604</v>
      </c>
      <c r="F50" s="224">
        <v>4380</v>
      </c>
      <c r="G50" s="224">
        <v>4300</v>
      </c>
      <c r="H50" s="225">
        <v>4435</v>
      </c>
      <c r="I50" s="225" t="s">
        <v>892</v>
      </c>
      <c r="J50" s="266" t="s">
        <v>731</v>
      </c>
      <c r="K50" s="267">
        <f t="shared" ref="K50" si="9">H50-F50</f>
        <v>55</v>
      </c>
      <c r="L50" s="104">
        <f t="shared" ref="L50" si="10">(H50*N50)*0.03%</f>
        <v>199.57499999999999</v>
      </c>
      <c r="M50" s="268">
        <f t="shared" ref="M50" si="11">(K50*N50)-L50</f>
        <v>8050.4250000000002</v>
      </c>
      <c r="N50" s="267">
        <v>150</v>
      </c>
      <c r="O50" s="103" t="s">
        <v>595</v>
      </c>
      <c r="P50" s="269">
        <v>45173</v>
      </c>
      <c r="Q50" s="144"/>
      <c r="R50" s="55" t="s">
        <v>606</v>
      </c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45"/>
      <c r="AG50" s="146"/>
      <c r="AH50" s="144"/>
      <c r="AI50" s="144"/>
      <c r="AJ50" s="145"/>
      <c r="AK50" s="145"/>
      <c r="AL50" s="145"/>
    </row>
    <row r="51" spans="1:38" ht="12.75" customHeight="1">
      <c r="A51" s="224">
        <v>2</v>
      </c>
      <c r="B51" s="270">
        <v>45169</v>
      </c>
      <c r="C51" s="271"/>
      <c r="D51" s="271" t="s">
        <v>894</v>
      </c>
      <c r="E51" s="224" t="s">
        <v>604</v>
      </c>
      <c r="F51" s="224">
        <v>2430</v>
      </c>
      <c r="G51" s="224">
        <v>2385</v>
      </c>
      <c r="H51" s="225">
        <v>2473</v>
      </c>
      <c r="I51" s="225" t="s">
        <v>895</v>
      </c>
      <c r="J51" s="266" t="s">
        <v>964</v>
      </c>
      <c r="K51" s="267">
        <f t="shared" ref="K51" si="12">H51-F51</f>
        <v>43</v>
      </c>
      <c r="L51" s="104">
        <f t="shared" ref="L51" si="13">(H51*N51)*0.03%</f>
        <v>185.47499999999999</v>
      </c>
      <c r="M51" s="268">
        <f t="shared" ref="M51" si="14">(K51*N51)-L51</f>
        <v>10564.525</v>
      </c>
      <c r="N51" s="267">
        <v>250</v>
      </c>
      <c r="O51" s="103" t="s">
        <v>595</v>
      </c>
      <c r="P51" s="269">
        <v>45180</v>
      </c>
      <c r="Q51" s="144"/>
      <c r="R51" s="55" t="s">
        <v>594</v>
      </c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145"/>
      <c r="AG51" s="146"/>
      <c r="AH51" s="144"/>
      <c r="AI51" s="144"/>
      <c r="AJ51" s="145"/>
      <c r="AK51" s="145"/>
      <c r="AL51" s="145"/>
    </row>
    <row r="52" spans="1:38" ht="12.75" customHeight="1">
      <c r="A52" s="224">
        <v>3</v>
      </c>
      <c r="B52" s="270">
        <v>45170</v>
      </c>
      <c r="C52" s="271"/>
      <c r="D52" s="271" t="s">
        <v>899</v>
      </c>
      <c r="E52" s="224" t="s">
        <v>604</v>
      </c>
      <c r="F52" s="224">
        <v>1096.5</v>
      </c>
      <c r="G52" s="224">
        <v>1082</v>
      </c>
      <c r="H52" s="225">
        <v>1106.5</v>
      </c>
      <c r="I52" s="225" t="s">
        <v>900</v>
      </c>
      <c r="J52" s="266" t="s">
        <v>906</v>
      </c>
      <c r="K52" s="267">
        <f t="shared" ref="K52" si="15">H52-F52</f>
        <v>10</v>
      </c>
      <c r="L52" s="104">
        <f t="shared" ref="L52" si="16">(H52*N52)*0.03%</f>
        <v>282.15749999999997</v>
      </c>
      <c r="M52" s="268">
        <f t="shared" ref="M52" si="17">(K52*N52)-L52</f>
        <v>8217.8425000000007</v>
      </c>
      <c r="N52" s="267">
        <v>850</v>
      </c>
      <c r="O52" s="103" t="s">
        <v>595</v>
      </c>
      <c r="P52" s="269">
        <v>45173</v>
      </c>
      <c r="Q52" s="144"/>
      <c r="R52" s="55" t="s">
        <v>606</v>
      </c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145"/>
      <c r="AG52" s="146"/>
      <c r="AH52" s="144"/>
      <c r="AI52" s="144"/>
      <c r="AJ52" s="145"/>
      <c r="AK52" s="145"/>
      <c r="AL52" s="145"/>
    </row>
    <row r="53" spans="1:38" ht="12.75" customHeight="1">
      <c r="A53" s="224">
        <v>4</v>
      </c>
      <c r="B53" s="270">
        <v>45170</v>
      </c>
      <c r="C53" s="271"/>
      <c r="D53" s="271" t="s">
        <v>885</v>
      </c>
      <c r="E53" s="224" t="s">
        <v>604</v>
      </c>
      <c r="F53" s="224">
        <v>7345</v>
      </c>
      <c r="G53" s="224">
        <v>7170</v>
      </c>
      <c r="H53" s="225">
        <v>7445</v>
      </c>
      <c r="I53" s="225" t="s">
        <v>905</v>
      </c>
      <c r="J53" s="266" t="s">
        <v>616</v>
      </c>
      <c r="K53" s="267">
        <f t="shared" ref="K53" si="18">H53-F53</f>
        <v>100</v>
      </c>
      <c r="L53" s="104">
        <f t="shared" ref="L53" si="19">(H53*N53)*0.03%</f>
        <v>167.51249999999999</v>
      </c>
      <c r="M53" s="268">
        <f t="shared" ref="M53" si="20">(K53*N53)-L53</f>
        <v>7332.4875000000002</v>
      </c>
      <c r="N53" s="267">
        <v>75</v>
      </c>
      <c r="O53" s="103" t="s">
        <v>595</v>
      </c>
      <c r="P53" s="269">
        <v>45174</v>
      </c>
      <c r="Q53" s="144"/>
      <c r="R53" s="55" t="s">
        <v>606</v>
      </c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145"/>
      <c r="AG53" s="146"/>
      <c r="AH53" s="144"/>
      <c r="AI53" s="144"/>
      <c r="AJ53" s="145"/>
      <c r="AK53" s="145"/>
      <c r="AL53" s="145"/>
    </row>
    <row r="54" spans="1:38" ht="12.75" customHeight="1">
      <c r="A54" s="224">
        <v>5</v>
      </c>
      <c r="B54" s="270">
        <v>45173</v>
      </c>
      <c r="C54" s="271"/>
      <c r="D54" s="271" t="s">
        <v>912</v>
      </c>
      <c r="E54" s="224" t="s">
        <v>604</v>
      </c>
      <c r="F54" s="224">
        <v>1363.5</v>
      </c>
      <c r="G54" s="224">
        <v>1325</v>
      </c>
      <c r="H54" s="225">
        <v>1373.5</v>
      </c>
      <c r="I54" s="225" t="s">
        <v>913</v>
      </c>
      <c r="J54" s="266" t="s">
        <v>906</v>
      </c>
      <c r="K54" s="267">
        <f t="shared" ref="K54" si="21">H54-F54</f>
        <v>10</v>
      </c>
      <c r="L54" s="104">
        <f t="shared" ref="L54" si="22">(H54*N54)*0.03%</f>
        <v>206.02499999999998</v>
      </c>
      <c r="M54" s="268">
        <f t="shared" ref="M54" si="23">(K54*N54)-L54</f>
        <v>4793.9750000000004</v>
      </c>
      <c r="N54" s="267">
        <v>500</v>
      </c>
      <c r="O54" s="103" t="s">
        <v>595</v>
      </c>
      <c r="P54" s="269">
        <v>45181</v>
      </c>
      <c r="Q54" s="144"/>
      <c r="R54" s="55" t="s">
        <v>606</v>
      </c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145"/>
      <c r="AG54" s="146"/>
      <c r="AH54" s="144"/>
      <c r="AI54" s="144"/>
      <c r="AJ54" s="145"/>
      <c r="AK54" s="145"/>
      <c r="AL54" s="145"/>
    </row>
    <row r="55" spans="1:38" ht="12.75" customHeight="1">
      <c r="A55" s="224">
        <v>6</v>
      </c>
      <c r="B55" s="270">
        <v>45173</v>
      </c>
      <c r="C55" s="271"/>
      <c r="D55" s="271" t="s">
        <v>914</v>
      </c>
      <c r="E55" s="224" t="s">
        <v>604</v>
      </c>
      <c r="F55" s="224">
        <v>4145</v>
      </c>
      <c r="G55" s="224">
        <v>4090</v>
      </c>
      <c r="H55" s="225">
        <v>4185</v>
      </c>
      <c r="I55" s="225" t="s">
        <v>915</v>
      </c>
      <c r="J55" s="266" t="s">
        <v>636</v>
      </c>
      <c r="K55" s="267">
        <f t="shared" ref="K55" si="24">H55-F55</f>
        <v>40</v>
      </c>
      <c r="L55" s="104">
        <f t="shared" ref="L55" si="25">(H55*N55)*0.03%</f>
        <v>251.09999999999997</v>
      </c>
      <c r="M55" s="268">
        <f t="shared" ref="M55" si="26">(K55*N55)-L55</f>
        <v>7748.9</v>
      </c>
      <c r="N55" s="267">
        <v>200</v>
      </c>
      <c r="O55" s="103" t="s">
        <v>595</v>
      </c>
      <c r="P55" s="269">
        <v>45174</v>
      </c>
      <c r="Q55" s="144"/>
      <c r="R55" s="55" t="s">
        <v>606</v>
      </c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145"/>
      <c r="AG55" s="146"/>
      <c r="AH55" s="144"/>
      <c r="AI55" s="144"/>
      <c r="AJ55" s="145"/>
      <c r="AK55" s="145"/>
      <c r="AL55" s="145"/>
    </row>
    <row r="56" spans="1:38" ht="12.75" customHeight="1">
      <c r="A56" s="224">
        <v>7</v>
      </c>
      <c r="B56" s="270">
        <v>45174</v>
      </c>
      <c r="C56" s="271"/>
      <c r="D56" s="271" t="s">
        <v>927</v>
      </c>
      <c r="E56" s="224" t="s">
        <v>604</v>
      </c>
      <c r="F56" s="224">
        <v>1676.5</v>
      </c>
      <c r="G56" s="224">
        <v>1646</v>
      </c>
      <c r="H56" s="225">
        <v>1696.5</v>
      </c>
      <c r="I56" s="225" t="s">
        <v>928</v>
      </c>
      <c r="J56" s="266" t="s">
        <v>933</v>
      </c>
      <c r="K56" s="267">
        <f t="shared" ref="K56" si="27">H56-F56</f>
        <v>20</v>
      </c>
      <c r="L56" s="104">
        <f t="shared" ref="L56" si="28">(H56*N56)*0.03%</f>
        <v>190.85624999999999</v>
      </c>
      <c r="M56" s="268">
        <f t="shared" ref="M56" si="29">(K56*N56)-L56</f>
        <v>7309.1437500000002</v>
      </c>
      <c r="N56" s="267">
        <v>375</v>
      </c>
      <c r="O56" s="103" t="s">
        <v>595</v>
      </c>
      <c r="P56" s="269">
        <v>45175</v>
      </c>
      <c r="Q56" s="144"/>
      <c r="R56" s="55" t="s">
        <v>606</v>
      </c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145"/>
      <c r="AG56" s="146"/>
      <c r="AH56" s="144"/>
      <c r="AI56" s="144"/>
      <c r="AJ56" s="145"/>
      <c r="AK56" s="145"/>
      <c r="AL56" s="145"/>
    </row>
    <row r="57" spans="1:38" ht="12.75" customHeight="1">
      <c r="A57" s="224">
        <v>8</v>
      </c>
      <c r="B57" s="270">
        <v>45174</v>
      </c>
      <c r="C57" s="271"/>
      <c r="D57" s="271" t="s">
        <v>929</v>
      </c>
      <c r="E57" s="224" t="s">
        <v>604</v>
      </c>
      <c r="F57" s="224">
        <v>890</v>
      </c>
      <c r="G57" s="224">
        <v>870</v>
      </c>
      <c r="H57" s="225">
        <v>906.5</v>
      </c>
      <c r="I57" s="225" t="s">
        <v>930</v>
      </c>
      <c r="J57" s="266" t="s">
        <v>934</v>
      </c>
      <c r="K57" s="267">
        <f t="shared" ref="K57" si="30">H57-F57</f>
        <v>16.5</v>
      </c>
      <c r="L57" s="104">
        <f t="shared" ref="L57" si="31">(H57*N57)*0.03%</f>
        <v>176.76749999999998</v>
      </c>
      <c r="M57" s="268">
        <f t="shared" ref="M57" si="32">(K57*N57)-L57</f>
        <v>10548.2325</v>
      </c>
      <c r="N57" s="267">
        <v>650</v>
      </c>
      <c r="O57" s="103" t="s">
        <v>595</v>
      </c>
      <c r="P57" s="269">
        <v>45175</v>
      </c>
      <c r="Q57" s="144"/>
      <c r="R57" s="55" t="s">
        <v>606</v>
      </c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145"/>
      <c r="AG57" s="146"/>
      <c r="AH57" s="144"/>
      <c r="AI57" s="144"/>
      <c r="AJ57" s="145"/>
      <c r="AK57" s="145"/>
      <c r="AL57" s="145"/>
    </row>
    <row r="58" spans="1:38" ht="12.75" customHeight="1">
      <c r="A58" s="224">
        <v>9</v>
      </c>
      <c r="B58" s="270">
        <v>45175</v>
      </c>
      <c r="C58" s="271"/>
      <c r="D58" s="271" t="s">
        <v>938</v>
      </c>
      <c r="E58" s="224" t="s">
        <v>604</v>
      </c>
      <c r="F58" s="224">
        <v>782</v>
      </c>
      <c r="G58" s="224">
        <v>775</v>
      </c>
      <c r="H58" s="225">
        <v>790</v>
      </c>
      <c r="I58" s="225" t="s">
        <v>939</v>
      </c>
      <c r="J58" s="266" t="s">
        <v>940</v>
      </c>
      <c r="K58" s="267">
        <f t="shared" ref="K58" si="33">H58-F58</f>
        <v>8</v>
      </c>
      <c r="L58" s="104">
        <f t="shared" ref="L58" si="34">(H58*N58)*0.03%</f>
        <v>343.65</v>
      </c>
      <c r="M58" s="268">
        <f t="shared" ref="M58" si="35">(K58*N58)-L58</f>
        <v>11256.35</v>
      </c>
      <c r="N58" s="267">
        <v>1450</v>
      </c>
      <c r="O58" s="103" t="s">
        <v>595</v>
      </c>
      <c r="P58" s="269">
        <v>45175</v>
      </c>
      <c r="Q58" s="144"/>
      <c r="R58" s="55" t="s">
        <v>594</v>
      </c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145"/>
      <c r="AG58" s="146"/>
      <c r="AH58" s="144"/>
      <c r="AI58" s="144"/>
      <c r="AJ58" s="145"/>
      <c r="AK58" s="145"/>
      <c r="AL58" s="145"/>
    </row>
    <row r="59" spans="1:38" ht="12.75" customHeight="1">
      <c r="A59" s="291">
        <v>10</v>
      </c>
      <c r="B59" s="294">
        <v>45176</v>
      </c>
      <c r="C59" s="295"/>
      <c r="D59" s="295" t="s">
        <v>942</v>
      </c>
      <c r="E59" s="291" t="s">
        <v>604</v>
      </c>
      <c r="F59" s="291">
        <v>1431</v>
      </c>
      <c r="G59" s="291">
        <v>1405</v>
      </c>
      <c r="H59" s="296">
        <v>1435</v>
      </c>
      <c r="I59" s="296" t="s">
        <v>943</v>
      </c>
      <c r="J59" s="297" t="s">
        <v>965</v>
      </c>
      <c r="K59" s="298">
        <f t="shared" ref="K59" si="36">H59-F59</f>
        <v>4</v>
      </c>
      <c r="L59" s="299">
        <f t="shared" ref="L59" si="37">(H59*N59)*0.03%</f>
        <v>172.2</v>
      </c>
      <c r="M59" s="300">
        <f t="shared" ref="M59" si="38">(K59*N59)-L59</f>
        <v>1427.8</v>
      </c>
      <c r="N59" s="298">
        <v>400</v>
      </c>
      <c r="O59" s="301" t="s">
        <v>613</v>
      </c>
      <c r="P59" s="302">
        <v>45180</v>
      </c>
      <c r="Q59" s="144"/>
      <c r="R59" s="55" t="s">
        <v>606</v>
      </c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145"/>
      <c r="AG59" s="146"/>
      <c r="AH59" s="144"/>
      <c r="AI59" s="144"/>
      <c r="AJ59" s="145"/>
      <c r="AK59" s="145"/>
      <c r="AL59" s="145"/>
    </row>
    <row r="60" spans="1:38" ht="12.75" customHeight="1">
      <c r="A60" s="224">
        <v>11</v>
      </c>
      <c r="B60" s="270">
        <v>45176</v>
      </c>
      <c r="C60" s="271"/>
      <c r="D60" s="271" t="s">
        <v>944</v>
      </c>
      <c r="E60" s="224" t="s">
        <v>604</v>
      </c>
      <c r="F60" s="224">
        <v>2737.5</v>
      </c>
      <c r="G60" s="224">
        <v>2698</v>
      </c>
      <c r="H60" s="225">
        <v>2781</v>
      </c>
      <c r="I60" s="225" t="s">
        <v>945</v>
      </c>
      <c r="J60" s="266" t="s">
        <v>946</v>
      </c>
      <c r="K60" s="267">
        <f t="shared" ref="K60" si="39">H60-F60</f>
        <v>43.5</v>
      </c>
      <c r="L60" s="104">
        <f t="shared" ref="L60" si="40">(H60*N60)*0.03%</f>
        <v>250.29</v>
      </c>
      <c r="M60" s="268">
        <f t="shared" ref="M60" si="41">(K60*N60)-L60</f>
        <v>12799.71</v>
      </c>
      <c r="N60" s="267">
        <v>300</v>
      </c>
      <c r="O60" s="103" t="s">
        <v>595</v>
      </c>
      <c r="P60" s="269">
        <v>45176</v>
      </c>
      <c r="Q60" s="144"/>
      <c r="R60" s="55" t="s">
        <v>594</v>
      </c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145"/>
      <c r="AG60" s="146"/>
      <c r="AH60" s="144"/>
      <c r="AI60" s="144"/>
      <c r="AJ60" s="145"/>
      <c r="AK60" s="145"/>
      <c r="AL60" s="145"/>
    </row>
    <row r="61" spans="1:38" ht="12.75" customHeight="1">
      <c r="A61" s="224">
        <v>12</v>
      </c>
      <c r="B61" s="270">
        <v>45177</v>
      </c>
      <c r="C61" s="271"/>
      <c r="D61" s="271" t="s">
        <v>960</v>
      </c>
      <c r="E61" s="224" t="s">
        <v>604</v>
      </c>
      <c r="F61" s="224">
        <v>260.5</v>
      </c>
      <c r="G61" s="224">
        <v>256.5</v>
      </c>
      <c r="H61" s="225">
        <v>263.5</v>
      </c>
      <c r="I61" s="225" t="s">
        <v>961</v>
      </c>
      <c r="J61" s="266" t="s">
        <v>973</v>
      </c>
      <c r="K61" s="267">
        <f t="shared" ref="K61" si="42">H61-F61</f>
        <v>3</v>
      </c>
      <c r="L61" s="104">
        <f t="shared" ref="L61" si="43">(H61*N61)*0.03%</f>
        <v>213.43499999999997</v>
      </c>
      <c r="M61" s="268">
        <f t="shared" ref="M61" si="44">(K61*N61)-L61</f>
        <v>7886.5649999999996</v>
      </c>
      <c r="N61" s="267">
        <v>2700</v>
      </c>
      <c r="O61" s="103" t="s">
        <v>595</v>
      </c>
      <c r="P61" s="269">
        <v>45180</v>
      </c>
      <c r="Q61" s="144"/>
      <c r="R61" s="55" t="s">
        <v>606</v>
      </c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145"/>
      <c r="AG61" s="146"/>
      <c r="AH61" s="144"/>
      <c r="AI61" s="144"/>
      <c r="AJ61" s="145"/>
      <c r="AK61" s="145"/>
      <c r="AL61" s="145"/>
    </row>
    <row r="62" spans="1:38" ht="12.75" customHeight="1">
      <c r="A62" s="250">
        <v>13</v>
      </c>
      <c r="B62" s="251">
        <v>45180</v>
      </c>
      <c r="C62" s="252"/>
      <c r="D62" s="253" t="s">
        <v>971</v>
      </c>
      <c r="E62" s="252" t="s">
        <v>604</v>
      </c>
      <c r="F62" s="254">
        <v>3982.5</v>
      </c>
      <c r="G62" s="252">
        <v>3940</v>
      </c>
      <c r="H62" s="252">
        <v>3940</v>
      </c>
      <c r="I62" s="254" t="s">
        <v>972</v>
      </c>
      <c r="J62" s="303" t="s">
        <v>989</v>
      </c>
      <c r="K62" s="256">
        <f t="shared" ref="K62:K63" si="45">H62-F62</f>
        <v>-42.5</v>
      </c>
      <c r="L62" s="257">
        <f t="shared" ref="L62:L63" si="46">(H62*N62)*0.03%</f>
        <v>325.04999999999995</v>
      </c>
      <c r="M62" s="258">
        <f t="shared" ref="M62:M63" si="47">(K62*N62)-L62</f>
        <v>-12012.55</v>
      </c>
      <c r="N62" s="256">
        <v>275</v>
      </c>
      <c r="O62" s="259" t="s">
        <v>605</v>
      </c>
      <c r="P62" s="260">
        <v>45181</v>
      </c>
      <c r="Q62" s="144"/>
      <c r="R62" s="55" t="s">
        <v>606</v>
      </c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145"/>
      <c r="AG62" s="146"/>
      <c r="AH62" s="144"/>
      <c r="AI62" s="144"/>
      <c r="AJ62" s="145"/>
      <c r="AK62" s="145"/>
      <c r="AL62" s="145"/>
    </row>
    <row r="63" spans="1:38" ht="12.75" customHeight="1">
      <c r="A63" s="224">
        <v>14</v>
      </c>
      <c r="B63" s="270">
        <v>45180</v>
      </c>
      <c r="C63" s="271"/>
      <c r="D63" s="271" t="s">
        <v>976</v>
      </c>
      <c r="E63" s="224" t="s">
        <v>604</v>
      </c>
      <c r="F63" s="224">
        <v>1000</v>
      </c>
      <c r="G63" s="224">
        <v>980</v>
      </c>
      <c r="H63" s="225">
        <v>1014</v>
      </c>
      <c r="I63" s="225" t="s">
        <v>977</v>
      </c>
      <c r="J63" s="266" t="s">
        <v>1003</v>
      </c>
      <c r="K63" s="267">
        <f t="shared" si="45"/>
        <v>14</v>
      </c>
      <c r="L63" s="104">
        <f t="shared" si="46"/>
        <v>190.12499999999997</v>
      </c>
      <c r="M63" s="268">
        <f t="shared" si="47"/>
        <v>8559.875</v>
      </c>
      <c r="N63" s="267">
        <v>625</v>
      </c>
      <c r="O63" s="103" t="s">
        <v>595</v>
      </c>
      <c r="P63" s="269">
        <v>45181</v>
      </c>
      <c r="Q63" s="144"/>
      <c r="R63" s="55" t="s">
        <v>606</v>
      </c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145"/>
      <c r="AG63" s="146"/>
      <c r="AH63" s="144"/>
      <c r="AI63" s="144"/>
      <c r="AJ63" s="145"/>
      <c r="AK63" s="145"/>
      <c r="AL63" s="145"/>
    </row>
    <row r="64" spans="1:38" ht="12.75" customHeight="1">
      <c r="A64" s="250">
        <v>15</v>
      </c>
      <c r="B64" s="251">
        <v>45181</v>
      </c>
      <c r="C64" s="252"/>
      <c r="D64" s="253" t="s">
        <v>891</v>
      </c>
      <c r="E64" s="252" t="s">
        <v>604</v>
      </c>
      <c r="F64" s="254">
        <v>4485</v>
      </c>
      <c r="G64" s="252">
        <v>4395</v>
      </c>
      <c r="H64" s="252">
        <v>4395</v>
      </c>
      <c r="I64" s="254" t="s">
        <v>995</v>
      </c>
      <c r="J64" s="333" t="s">
        <v>1021</v>
      </c>
      <c r="K64" s="256">
        <f t="shared" ref="K64" si="48">H64-F64</f>
        <v>-90</v>
      </c>
      <c r="L64" s="257">
        <f t="shared" ref="L64" si="49">(H64*N64)*0.03%</f>
        <v>197.77499999999998</v>
      </c>
      <c r="M64" s="258">
        <f t="shared" ref="M64" si="50">(K64*N64)-L64</f>
        <v>-13697.775</v>
      </c>
      <c r="N64" s="256">
        <v>150</v>
      </c>
      <c r="O64" s="259" t="s">
        <v>605</v>
      </c>
      <c r="P64" s="260">
        <v>45182</v>
      </c>
      <c r="Q64" s="144"/>
      <c r="R64" s="55" t="s">
        <v>1019</v>
      </c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145"/>
      <c r="AG64" s="146"/>
      <c r="AH64" s="144"/>
      <c r="AI64" s="144"/>
      <c r="AJ64" s="145"/>
      <c r="AK64" s="145"/>
      <c r="AL64" s="145"/>
    </row>
    <row r="65" spans="1:38" ht="12.75" customHeight="1">
      <c r="A65" s="224">
        <v>16</v>
      </c>
      <c r="B65" s="270">
        <v>45181</v>
      </c>
      <c r="C65" s="271"/>
      <c r="D65" s="271" t="s">
        <v>885</v>
      </c>
      <c r="E65" s="224" t="s">
        <v>604</v>
      </c>
      <c r="F65" s="224">
        <v>7295</v>
      </c>
      <c r="G65" s="224">
        <v>7140</v>
      </c>
      <c r="H65" s="225">
        <v>7390</v>
      </c>
      <c r="I65" s="330" t="s">
        <v>996</v>
      </c>
      <c r="J65" s="334" t="s">
        <v>1009</v>
      </c>
      <c r="K65" s="332">
        <f t="shared" ref="K65" si="51">H65-F65</f>
        <v>95</v>
      </c>
      <c r="L65" s="104">
        <f t="shared" ref="L65" si="52">(H65*N65)*0.03%</f>
        <v>166.27499999999998</v>
      </c>
      <c r="M65" s="268">
        <f t="shared" ref="M65" si="53">(K65*N65)-L65</f>
        <v>6958.7250000000004</v>
      </c>
      <c r="N65" s="267">
        <v>75</v>
      </c>
      <c r="O65" s="103" t="s">
        <v>595</v>
      </c>
      <c r="P65" s="269">
        <v>45182</v>
      </c>
      <c r="Q65" s="144"/>
      <c r="R65" s="55" t="s">
        <v>606</v>
      </c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145"/>
      <c r="AG65" s="146"/>
      <c r="AH65" s="144"/>
      <c r="AI65" s="144"/>
      <c r="AJ65" s="145"/>
      <c r="AK65" s="145"/>
      <c r="AL65" s="145"/>
    </row>
    <row r="66" spans="1:38" ht="12.75" customHeight="1">
      <c r="A66" s="224">
        <v>17</v>
      </c>
      <c r="B66" s="270">
        <v>45182</v>
      </c>
      <c r="C66" s="271"/>
      <c r="D66" s="271" t="s">
        <v>1010</v>
      </c>
      <c r="E66" s="224" t="s">
        <v>604</v>
      </c>
      <c r="F66" s="224">
        <v>5445</v>
      </c>
      <c r="G66" s="224">
        <v>5375</v>
      </c>
      <c r="H66" s="225">
        <v>5510</v>
      </c>
      <c r="I66" s="330" t="s">
        <v>1011</v>
      </c>
      <c r="J66" s="334" t="s">
        <v>1025</v>
      </c>
      <c r="K66" s="332">
        <f t="shared" ref="K66:K67" si="54">H66-F66</f>
        <v>65</v>
      </c>
      <c r="L66" s="104">
        <f t="shared" ref="L66:L67" si="55">(H66*N66)*0.03%</f>
        <v>247.95</v>
      </c>
      <c r="M66" s="268">
        <f t="shared" ref="M66:M67" si="56">(K66*N66)-L66</f>
        <v>9502.0499999999993</v>
      </c>
      <c r="N66" s="267">
        <v>150</v>
      </c>
      <c r="O66" s="103" t="s">
        <v>595</v>
      </c>
      <c r="P66" s="269">
        <v>45183</v>
      </c>
      <c r="Q66" s="144"/>
      <c r="R66" s="55" t="s">
        <v>594</v>
      </c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145"/>
      <c r="AG66" s="146"/>
      <c r="AH66" s="144"/>
      <c r="AI66" s="144"/>
      <c r="AJ66" s="145"/>
      <c r="AK66" s="145"/>
      <c r="AL66" s="145"/>
    </row>
    <row r="67" spans="1:38" ht="12.75" customHeight="1">
      <c r="A67" s="250">
        <v>18</v>
      </c>
      <c r="B67" s="251">
        <v>45182</v>
      </c>
      <c r="C67" s="252"/>
      <c r="D67" s="253" t="s">
        <v>1016</v>
      </c>
      <c r="E67" s="252" t="s">
        <v>604</v>
      </c>
      <c r="F67" s="254">
        <v>3747.5</v>
      </c>
      <c r="G67" s="252">
        <v>3690</v>
      </c>
      <c r="H67" s="252">
        <v>3690</v>
      </c>
      <c r="I67" s="331" t="s">
        <v>1017</v>
      </c>
      <c r="J67" s="252" t="s">
        <v>1036</v>
      </c>
      <c r="K67" s="275">
        <f t="shared" si="54"/>
        <v>-57.5</v>
      </c>
      <c r="L67" s="257">
        <f t="shared" si="55"/>
        <v>221.39999999999998</v>
      </c>
      <c r="M67" s="258">
        <f t="shared" si="56"/>
        <v>-11721.4</v>
      </c>
      <c r="N67" s="256">
        <v>200</v>
      </c>
      <c r="O67" s="259" t="s">
        <v>605</v>
      </c>
      <c r="P67" s="260">
        <v>45183</v>
      </c>
      <c r="Q67" s="144"/>
      <c r="R67" s="55" t="s">
        <v>594</v>
      </c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145"/>
      <c r="AG67" s="146"/>
      <c r="AH67" s="144"/>
      <c r="AI67" s="144"/>
      <c r="AJ67" s="145"/>
      <c r="AK67" s="145"/>
      <c r="AL67" s="145"/>
    </row>
    <row r="68" spans="1:38" ht="12.75" customHeight="1">
      <c r="A68" s="347">
        <v>19</v>
      </c>
      <c r="B68" s="348">
        <v>45183</v>
      </c>
      <c r="C68" s="349"/>
      <c r="D68" s="349" t="s">
        <v>885</v>
      </c>
      <c r="E68" s="347" t="s">
        <v>604</v>
      </c>
      <c r="F68" s="347">
        <v>7330</v>
      </c>
      <c r="G68" s="347">
        <v>7165</v>
      </c>
      <c r="H68" s="255">
        <v>7165</v>
      </c>
      <c r="I68" s="350" t="s">
        <v>996</v>
      </c>
      <c r="J68" s="252" t="s">
        <v>1093</v>
      </c>
      <c r="K68" s="275">
        <f t="shared" ref="K68" si="57">H68-F68</f>
        <v>-165</v>
      </c>
      <c r="L68" s="257">
        <f t="shared" ref="L68" si="58">(H68*N68)*0.03%</f>
        <v>161.21249999999998</v>
      </c>
      <c r="M68" s="258">
        <f t="shared" ref="M68" si="59">(K68*N68)-L68</f>
        <v>-12536.2125</v>
      </c>
      <c r="N68" s="256">
        <v>75</v>
      </c>
      <c r="O68" s="259" t="s">
        <v>605</v>
      </c>
      <c r="P68" s="260">
        <v>45189</v>
      </c>
      <c r="Q68" s="144"/>
      <c r="R68" s="55" t="s">
        <v>606</v>
      </c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145"/>
      <c r="AG68" s="146"/>
      <c r="AH68" s="144"/>
      <c r="AI68" s="144"/>
      <c r="AJ68" s="145"/>
      <c r="AK68" s="145"/>
      <c r="AL68" s="145"/>
    </row>
    <row r="69" spans="1:38" ht="12.75" customHeight="1">
      <c r="A69" s="304">
        <v>20</v>
      </c>
      <c r="B69" s="305">
        <v>45189</v>
      </c>
      <c r="C69" s="306"/>
      <c r="D69" s="306" t="s">
        <v>1095</v>
      </c>
      <c r="E69" s="304" t="s">
        <v>604</v>
      </c>
      <c r="F69" s="304" t="s">
        <v>1096</v>
      </c>
      <c r="G69" s="304">
        <v>19890</v>
      </c>
      <c r="H69" s="307"/>
      <c r="I69" s="320" t="s">
        <v>1097</v>
      </c>
      <c r="J69" s="229" t="s">
        <v>593</v>
      </c>
      <c r="K69" s="321"/>
      <c r="L69" s="308"/>
      <c r="M69" s="309"/>
      <c r="N69" s="304"/>
      <c r="O69" s="307"/>
      <c r="P69" s="310"/>
      <c r="Q69" s="144"/>
      <c r="R69" s="55" t="s">
        <v>594</v>
      </c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145"/>
      <c r="AG69" s="146"/>
      <c r="AH69" s="144"/>
      <c r="AI69" s="144"/>
      <c r="AJ69" s="145"/>
      <c r="AK69" s="145"/>
      <c r="AL69" s="145"/>
    </row>
    <row r="70" spans="1:38" ht="12.75" customHeight="1">
      <c r="A70" s="313">
        <v>21</v>
      </c>
      <c r="B70" s="314">
        <v>45189</v>
      </c>
      <c r="C70" s="315"/>
      <c r="D70" s="315" t="s">
        <v>1098</v>
      </c>
      <c r="E70" s="313" t="s">
        <v>604</v>
      </c>
      <c r="F70" s="313">
        <v>390</v>
      </c>
      <c r="G70" s="313">
        <v>383</v>
      </c>
      <c r="H70" s="316">
        <v>396.5</v>
      </c>
      <c r="I70" s="328" t="s">
        <v>1099</v>
      </c>
      <c r="J70" s="334" t="s">
        <v>1110</v>
      </c>
      <c r="K70" s="332">
        <f t="shared" ref="K70:K71" si="60">H70-F70</f>
        <v>6.5</v>
      </c>
      <c r="L70" s="104">
        <f t="shared" ref="L70:L71" si="61">(H70*N70)*0.03%</f>
        <v>202.21499999999997</v>
      </c>
      <c r="M70" s="268">
        <f t="shared" ref="M70:M71" si="62">(K70*N70)-L70</f>
        <v>10847.785</v>
      </c>
      <c r="N70" s="267">
        <v>1700</v>
      </c>
      <c r="O70" s="103" t="s">
        <v>595</v>
      </c>
      <c r="P70" s="269">
        <v>45189</v>
      </c>
      <c r="Q70" s="144"/>
      <c r="R70" s="55" t="s">
        <v>606</v>
      </c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145"/>
      <c r="AG70" s="146"/>
      <c r="AH70" s="144"/>
      <c r="AI70" s="144"/>
      <c r="AJ70" s="145"/>
      <c r="AK70" s="145"/>
      <c r="AL70" s="145"/>
    </row>
    <row r="71" spans="1:38" ht="12.75" customHeight="1">
      <c r="A71" s="313">
        <v>22</v>
      </c>
      <c r="B71" s="314">
        <v>45189</v>
      </c>
      <c r="C71" s="315"/>
      <c r="D71" s="315" t="s">
        <v>1100</v>
      </c>
      <c r="E71" s="313" t="s">
        <v>604</v>
      </c>
      <c r="F71" s="313">
        <v>1139</v>
      </c>
      <c r="G71" s="313">
        <v>1125</v>
      </c>
      <c r="H71" s="316">
        <v>1152</v>
      </c>
      <c r="I71" s="328" t="s">
        <v>1101</v>
      </c>
      <c r="J71" s="334" t="s">
        <v>1111</v>
      </c>
      <c r="K71" s="332">
        <f t="shared" si="60"/>
        <v>13</v>
      </c>
      <c r="L71" s="104">
        <f t="shared" si="61"/>
        <v>293.76</v>
      </c>
      <c r="M71" s="268">
        <f t="shared" si="62"/>
        <v>10756.24</v>
      </c>
      <c r="N71" s="267">
        <v>850</v>
      </c>
      <c r="O71" s="103" t="s">
        <v>595</v>
      </c>
      <c r="P71" s="269">
        <v>45189</v>
      </c>
      <c r="Q71" s="144"/>
      <c r="R71" s="55" t="s">
        <v>606</v>
      </c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145"/>
      <c r="AG71" s="146"/>
      <c r="AH71" s="144"/>
      <c r="AI71" s="144"/>
      <c r="AJ71" s="145"/>
      <c r="AK71" s="145"/>
      <c r="AL71" s="145"/>
    </row>
    <row r="72" spans="1:38" ht="12.75" customHeight="1">
      <c r="A72" s="304"/>
      <c r="B72" s="305"/>
      <c r="C72" s="306"/>
      <c r="D72" s="306"/>
      <c r="E72" s="304"/>
      <c r="F72" s="304"/>
      <c r="G72" s="304"/>
      <c r="H72" s="307"/>
      <c r="I72" s="320"/>
      <c r="J72" s="323"/>
      <c r="K72" s="321"/>
      <c r="L72" s="308"/>
      <c r="M72" s="309"/>
      <c r="N72" s="304"/>
      <c r="O72" s="307"/>
      <c r="P72" s="310"/>
      <c r="Q72" s="144"/>
      <c r="R72" s="55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145"/>
      <c r="AG72" s="146"/>
      <c r="AH72" s="144"/>
      <c r="AI72" s="144"/>
      <c r="AJ72" s="145"/>
      <c r="AK72" s="145"/>
      <c r="AL72" s="145"/>
    </row>
    <row r="73" spans="1:38" ht="12.75" customHeight="1">
      <c r="A73" s="304"/>
      <c r="B73" s="305"/>
      <c r="C73" s="306"/>
      <c r="D73" s="306"/>
      <c r="E73" s="304"/>
      <c r="F73" s="304"/>
      <c r="G73" s="304"/>
      <c r="H73" s="307"/>
      <c r="I73" s="320"/>
      <c r="J73" s="323"/>
      <c r="K73" s="321"/>
      <c r="L73" s="308"/>
      <c r="M73" s="309"/>
      <c r="N73" s="304"/>
      <c r="O73" s="307"/>
      <c r="P73" s="310"/>
      <c r="Q73" s="144"/>
      <c r="R73" s="55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145"/>
      <c r="AG73" s="146"/>
      <c r="AH73" s="144"/>
      <c r="AI73" s="144"/>
      <c r="AJ73" s="145"/>
      <c r="AK73" s="145"/>
      <c r="AL73" s="145"/>
    </row>
    <row r="74" spans="1:38" ht="15" customHeight="1">
      <c r="A74" s="304"/>
      <c r="B74" s="305"/>
      <c r="C74" s="306"/>
      <c r="D74" s="306"/>
      <c r="E74" s="304"/>
      <c r="F74" s="304"/>
      <c r="G74" s="304"/>
      <c r="H74" s="307"/>
      <c r="I74" s="320"/>
      <c r="J74" s="323"/>
      <c r="K74" s="321"/>
      <c r="L74" s="308"/>
      <c r="M74" s="309"/>
      <c r="N74" s="304"/>
      <c r="O74" s="307"/>
      <c r="P74" s="310"/>
    </row>
    <row r="75" spans="1:38" ht="12.75" customHeight="1">
      <c r="A75" s="227"/>
      <c r="B75" s="311"/>
      <c r="C75" s="312"/>
      <c r="D75" s="312"/>
      <c r="E75" s="227"/>
      <c r="F75" s="227"/>
      <c r="G75" s="227"/>
      <c r="H75" s="229"/>
      <c r="I75" s="229"/>
      <c r="J75" s="229"/>
      <c r="K75" s="227"/>
      <c r="L75" s="232"/>
      <c r="M75" s="244"/>
      <c r="N75" s="227"/>
      <c r="O75" s="229"/>
      <c r="P75" s="228"/>
      <c r="Q75" s="144"/>
      <c r="R75" s="55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145"/>
      <c r="AG75" s="146"/>
      <c r="AH75" s="144"/>
      <c r="AI75" s="144"/>
      <c r="AJ75" s="145"/>
      <c r="AK75" s="145"/>
      <c r="AL75" s="145"/>
    </row>
    <row r="77" spans="1:38" ht="12.75" customHeight="1">
      <c r="A77" s="145"/>
      <c r="B77" s="148"/>
      <c r="C77" s="144"/>
      <c r="D77" s="144"/>
      <c r="E77" s="145"/>
      <c r="F77" s="145"/>
      <c r="G77" s="145"/>
      <c r="H77" s="149"/>
      <c r="I77" s="149"/>
      <c r="J77" s="149"/>
      <c r="K77" s="144"/>
      <c r="L77" s="145"/>
      <c r="M77" s="145"/>
      <c r="N77" s="145"/>
      <c r="O77" s="149"/>
      <c r="P77" s="149"/>
      <c r="Q77" s="144"/>
      <c r="R77" s="55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145"/>
      <c r="AG77" s="146"/>
      <c r="AH77" s="144"/>
      <c r="AI77" s="144"/>
      <c r="AJ77" s="145"/>
      <c r="AK77" s="145"/>
      <c r="AL77" s="145"/>
    </row>
    <row r="78" spans="1:38">
      <c r="A78" s="150" t="s">
        <v>611</v>
      </c>
      <c r="B78" s="150"/>
      <c r="C78" s="150"/>
      <c r="D78" s="150"/>
      <c r="E78" s="151"/>
      <c r="F78" s="112"/>
      <c r="G78" s="112"/>
      <c r="H78" s="112"/>
      <c r="I78" s="112"/>
      <c r="J78" s="1"/>
      <c r="K78" s="6"/>
      <c r="L78" s="6"/>
      <c r="M78" s="6"/>
      <c r="N78" s="1"/>
      <c r="O78" s="1"/>
      <c r="P78" s="37"/>
      <c r="Q78" s="37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7"/>
      <c r="AG78" s="37"/>
      <c r="AH78" s="37"/>
      <c r="AI78" s="37"/>
      <c r="AJ78" s="37"/>
      <c r="AK78" s="37"/>
      <c r="AL78" s="37"/>
    </row>
    <row r="79" spans="1:38" ht="38.25">
      <c r="A79" s="96" t="s">
        <v>16</v>
      </c>
      <c r="B79" s="96" t="s">
        <v>567</v>
      </c>
      <c r="C79" s="96"/>
      <c r="D79" s="97" t="s">
        <v>579</v>
      </c>
      <c r="E79" s="96" t="s">
        <v>580</v>
      </c>
      <c r="F79" s="96" t="s">
        <v>581</v>
      </c>
      <c r="G79" s="96" t="s">
        <v>602</v>
      </c>
      <c r="H79" s="96" t="s">
        <v>583</v>
      </c>
      <c r="I79" s="96" t="s">
        <v>584</v>
      </c>
      <c r="J79" s="95" t="s">
        <v>585</v>
      </c>
      <c r="K79" s="95" t="s">
        <v>612</v>
      </c>
      <c r="L79" s="98" t="s">
        <v>587</v>
      </c>
      <c r="M79" s="143" t="s">
        <v>609</v>
      </c>
      <c r="N79" s="96" t="s">
        <v>610</v>
      </c>
      <c r="O79" s="96" t="s">
        <v>589</v>
      </c>
      <c r="P79" s="97" t="s">
        <v>590</v>
      </c>
      <c r="Q79" s="37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7"/>
      <c r="AG79" s="37"/>
      <c r="AH79" s="37"/>
      <c r="AI79" s="37"/>
      <c r="AJ79" s="37"/>
      <c r="AK79" s="37"/>
      <c r="AL79" s="37"/>
    </row>
    <row r="80" spans="1:38" ht="15" customHeight="1">
      <c r="A80" s="250">
        <v>1</v>
      </c>
      <c r="B80" s="251">
        <v>45168</v>
      </c>
      <c r="C80" s="252"/>
      <c r="D80" s="253" t="s">
        <v>886</v>
      </c>
      <c r="E80" s="252" t="s">
        <v>604</v>
      </c>
      <c r="F80" s="254" t="s">
        <v>901</v>
      </c>
      <c r="G80" s="252">
        <v>20</v>
      </c>
      <c r="H80" s="252">
        <v>23</v>
      </c>
      <c r="I80" s="254" t="s">
        <v>887</v>
      </c>
      <c r="J80" s="255" t="s">
        <v>902</v>
      </c>
      <c r="K80" s="256">
        <f t="shared" ref="K80:K81" si="63">H80-F80</f>
        <v>-13.5</v>
      </c>
      <c r="L80" s="257">
        <v>50</v>
      </c>
      <c r="M80" s="258">
        <f t="shared" ref="M80:M81" si="64">(K80*N80)-50</f>
        <v>-4100</v>
      </c>
      <c r="N80" s="256">
        <v>300</v>
      </c>
      <c r="O80" s="259" t="s">
        <v>605</v>
      </c>
      <c r="P80" s="260">
        <v>45170</v>
      </c>
      <c r="Q80" s="145"/>
      <c r="R80" s="55" t="s">
        <v>606</v>
      </c>
      <c r="S80" s="145"/>
      <c r="T80" s="145"/>
      <c r="U80" s="145"/>
      <c r="V80" s="145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</row>
    <row r="81" spans="1:38" ht="15" customHeight="1">
      <c r="A81" s="283">
        <v>2</v>
      </c>
      <c r="B81" s="284">
        <v>45168</v>
      </c>
      <c r="C81" s="285"/>
      <c r="D81" s="286" t="s">
        <v>888</v>
      </c>
      <c r="E81" s="285" t="s">
        <v>604</v>
      </c>
      <c r="F81" s="287" t="s">
        <v>962</v>
      </c>
      <c r="G81" s="285">
        <v>25</v>
      </c>
      <c r="H81" s="285">
        <v>41</v>
      </c>
      <c r="I81" s="287" t="s">
        <v>875</v>
      </c>
      <c r="J81" s="285" t="s">
        <v>963</v>
      </c>
      <c r="K81" s="288">
        <f t="shared" si="63"/>
        <v>-1</v>
      </c>
      <c r="L81" s="289">
        <v>50</v>
      </c>
      <c r="M81" s="290">
        <f t="shared" si="64"/>
        <v>-300</v>
      </c>
      <c r="N81" s="291">
        <v>250</v>
      </c>
      <c r="O81" s="292" t="s">
        <v>605</v>
      </c>
      <c r="P81" s="293">
        <v>45177</v>
      </c>
      <c r="Q81" s="145"/>
      <c r="R81" s="55" t="s">
        <v>606</v>
      </c>
      <c r="S81" s="145"/>
      <c r="T81" s="145"/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</row>
    <row r="82" spans="1:38" ht="15" customHeight="1">
      <c r="A82" s="250">
        <v>3</v>
      </c>
      <c r="B82" s="251">
        <v>45173</v>
      </c>
      <c r="C82" s="252"/>
      <c r="D82" s="253" t="s">
        <v>910</v>
      </c>
      <c r="E82" s="252" t="s">
        <v>604</v>
      </c>
      <c r="F82" s="254" t="s">
        <v>924</v>
      </c>
      <c r="G82" s="252">
        <v>10</v>
      </c>
      <c r="H82" s="252">
        <v>13</v>
      </c>
      <c r="I82" s="254" t="s">
        <v>911</v>
      </c>
      <c r="J82" s="252" t="s">
        <v>932</v>
      </c>
      <c r="K82" s="275">
        <f t="shared" ref="K82:K84" si="65">H82-F82</f>
        <v>-23</v>
      </c>
      <c r="L82" s="257">
        <v>50</v>
      </c>
      <c r="M82" s="258">
        <f t="shared" ref="M82" si="66">(K82*N82)-50</f>
        <v>-970</v>
      </c>
      <c r="N82" s="256">
        <v>40</v>
      </c>
      <c r="O82" s="259" t="s">
        <v>605</v>
      </c>
      <c r="P82" s="260">
        <v>45174</v>
      </c>
      <c r="Q82" s="145"/>
      <c r="R82" s="55" t="s">
        <v>606</v>
      </c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</row>
    <row r="83" spans="1:38" ht="15" customHeight="1">
      <c r="A83" s="230">
        <v>4</v>
      </c>
      <c r="B83" s="231">
        <v>45175</v>
      </c>
      <c r="C83" s="223"/>
      <c r="D83" s="273" t="s">
        <v>935</v>
      </c>
      <c r="E83" s="223" t="s">
        <v>604</v>
      </c>
      <c r="F83" s="274" t="s">
        <v>936</v>
      </c>
      <c r="G83" s="223">
        <v>35</v>
      </c>
      <c r="H83" s="223">
        <v>78</v>
      </c>
      <c r="I83" s="274" t="s">
        <v>937</v>
      </c>
      <c r="J83" s="266" t="s">
        <v>933</v>
      </c>
      <c r="K83" s="267">
        <f t="shared" si="65"/>
        <v>20</v>
      </c>
      <c r="L83" s="282">
        <v>50</v>
      </c>
      <c r="M83" s="268">
        <f t="shared" ref="M83:M84" si="67">(K83*N83)-L83</f>
        <v>950</v>
      </c>
      <c r="N83" s="267">
        <v>50</v>
      </c>
      <c r="O83" s="103" t="s">
        <v>595</v>
      </c>
      <c r="P83" s="269">
        <v>45175</v>
      </c>
      <c r="Q83" s="145"/>
      <c r="R83" s="55" t="s">
        <v>594</v>
      </c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</row>
    <row r="84" spans="1:38" ht="15" customHeight="1">
      <c r="A84" s="230">
        <v>5</v>
      </c>
      <c r="B84" s="231">
        <v>45176</v>
      </c>
      <c r="C84" s="223"/>
      <c r="D84" s="273" t="s">
        <v>947</v>
      </c>
      <c r="E84" s="223" t="s">
        <v>604</v>
      </c>
      <c r="F84" s="274" t="s">
        <v>981</v>
      </c>
      <c r="G84" s="223">
        <v>9.5</v>
      </c>
      <c r="H84" s="223">
        <v>17.75</v>
      </c>
      <c r="I84" s="274" t="s">
        <v>948</v>
      </c>
      <c r="J84" s="266" t="s">
        <v>982</v>
      </c>
      <c r="K84" s="267">
        <f t="shared" si="65"/>
        <v>2.25</v>
      </c>
      <c r="L84" s="282">
        <v>50</v>
      </c>
      <c r="M84" s="268">
        <f t="shared" si="67"/>
        <v>1525</v>
      </c>
      <c r="N84" s="267">
        <v>700</v>
      </c>
      <c r="O84" s="103" t="s">
        <v>595</v>
      </c>
      <c r="P84" s="269">
        <v>45181</v>
      </c>
      <c r="Q84" s="145"/>
      <c r="R84" s="55" t="s">
        <v>594</v>
      </c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</row>
    <row r="85" spans="1:38" ht="15" customHeight="1">
      <c r="A85" s="230">
        <v>6</v>
      </c>
      <c r="B85" s="231">
        <v>45176</v>
      </c>
      <c r="C85" s="223"/>
      <c r="D85" s="273" t="s">
        <v>949</v>
      </c>
      <c r="E85" s="223" t="s">
        <v>604</v>
      </c>
      <c r="F85" s="274" t="s">
        <v>955</v>
      </c>
      <c r="G85" s="223">
        <v>88</v>
      </c>
      <c r="H85" s="223">
        <v>130</v>
      </c>
      <c r="I85" s="274" t="s">
        <v>950</v>
      </c>
      <c r="J85" s="266" t="s">
        <v>956</v>
      </c>
      <c r="K85" s="267">
        <f t="shared" ref="K85" si="68">H85-F85</f>
        <v>17</v>
      </c>
      <c r="L85" s="282">
        <v>50</v>
      </c>
      <c r="M85" s="268">
        <f t="shared" ref="M85" si="69">(K85*N85)-L85</f>
        <v>2500</v>
      </c>
      <c r="N85" s="267">
        <v>150</v>
      </c>
      <c r="O85" s="103" t="s">
        <v>595</v>
      </c>
      <c r="P85" s="269">
        <v>45177</v>
      </c>
      <c r="Q85" s="145"/>
      <c r="R85" s="55" t="s">
        <v>606</v>
      </c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</row>
    <row r="86" spans="1:38" ht="15" customHeight="1">
      <c r="A86" s="230">
        <v>7</v>
      </c>
      <c r="B86" s="231">
        <v>45176</v>
      </c>
      <c r="C86" s="223"/>
      <c r="D86" s="273" t="s">
        <v>951</v>
      </c>
      <c r="E86" s="223" t="s">
        <v>604</v>
      </c>
      <c r="F86" s="274" t="s">
        <v>952</v>
      </c>
      <c r="G86" s="223">
        <v>142</v>
      </c>
      <c r="H86" s="223">
        <v>212.5</v>
      </c>
      <c r="I86" s="274" t="s">
        <v>953</v>
      </c>
      <c r="J86" s="266" t="s">
        <v>954</v>
      </c>
      <c r="K86" s="267">
        <f t="shared" ref="K86" si="70">H86-F86</f>
        <v>29</v>
      </c>
      <c r="L86" s="282">
        <v>50</v>
      </c>
      <c r="M86" s="268">
        <f t="shared" ref="M86" si="71">(K86*N86)-L86</f>
        <v>2850</v>
      </c>
      <c r="N86" s="267">
        <v>100</v>
      </c>
      <c r="O86" s="103" t="s">
        <v>595</v>
      </c>
      <c r="P86" s="269">
        <v>45176</v>
      </c>
      <c r="Q86" s="145"/>
      <c r="R86" s="55" t="s">
        <v>606</v>
      </c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</row>
    <row r="87" spans="1:38" ht="15" customHeight="1">
      <c r="A87" s="230">
        <v>8</v>
      </c>
      <c r="B87" s="231">
        <v>45177</v>
      </c>
      <c r="C87" s="223"/>
      <c r="D87" s="273" t="s">
        <v>957</v>
      </c>
      <c r="E87" s="223" t="s">
        <v>604</v>
      </c>
      <c r="F87" s="274" t="s">
        <v>987</v>
      </c>
      <c r="G87" s="223">
        <v>44</v>
      </c>
      <c r="H87" s="223">
        <v>59.5</v>
      </c>
      <c r="I87" s="274" t="s">
        <v>958</v>
      </c>
      <c r="J87" s="266" t="s">
        <v>988</v>
      </c>
      <c r="K87" s="267">
        <f t="shared" ref="K87:K88" si="72">H87-F87</f>
        <v>5.5</v>
      </c>
      <c r="L87" s="282">
        <v>50</v>
      </c>
      <c r="M87" s="268">
        <f t="shared" ref="M87" si="73">(K87*N87)-L87</f>
        <v>2150</v>
      </c>
      <c r="N87" s="267">
        <v>400</v>
      </c>
      <c r="O87" s="103" t="s">
        <v>595</v>
      </c>
      <c r="P87" s="269">
        <v>45181</v>
      </c>
      <c r="Q87" s="145"/>
      <c r="R87" s="55" t="s">
        <v>606</v>
      </c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C87" s="145"/>
      <c r="AD87" s="145"/>
      <c r="AE87" s="145"/>
      <c r="AF87" s="145"/>
      <c r="AG87" s="145"/>
      <c r="AH87" s="145"/>
      <c r="AI87" s="145"/>
      <c r="AJ87" s="145"/>
      <c r="AK87" s="145"/>
      <c r="AL87" s="145"/>
    </row>
    <row r="88" spans="1:38" ht="15" customHeight="1">
      <c r="A88" s="250">
        <v>9</v>
      </c>
      <c r="B88" s="251">
        <v>45180</v>
      </c>
      <c r="C88" s="252"/>
      <c r="D88" s="253" t="s">
        <v>969</v>
      </c>
      <c r="E88" s="252" t="s">
        <v>604</v>
      </c>
      <c r="F88" s="254" t="s">
        <v>993</v>
      </c>
      <c r="G88" s="252">
        <v>18</v>
      </c>
      <c r="H88" s="252">
        <v>18</v>
      </c>
      <c r="I88" s="254" t="s">
        <v>970</v>
      </c>
      <c r="J88" s="252" t="s">
        <v>994</v>
      </c>
      <c r="K88" s="275">
        <f t="shared" si="72"/>
        <v>-13</v>
      </c>
      <c r="L88" s="257">
        <v>50</v>
      </c>
      <c r="M88" s="258">
        <f t="shared" ref="M88" si="74">(K88*N88)-50</f>
        <v>-4600</v>
      </c>
      <c r="N88" s="256">
        <v>350</v>
      </c>
      <c r="O88" s="259" t="s">
        <v>605</v>
      </c>
      <c r="P88" s="260">
        <v>45181</v>
      </c>
      <c r="Q88" s="145"/>
      <c r="R88" s="55" t="s">
        <v>606</v>
      </c>
      <c r="S88" s="145"/>
      <c r="T88" s="145"/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  <c r="AE88" s="145"/>
      <c r="AF88" s="145"/>
      <c r="AG88" s="145"/>
      <c r="AH88" s="145"/>
      <c r="AI88" s="145"/>
      <c r="AJ88" s="145"/>
      <c r="AK88" s="145"/>
      <c r="AL88" s="145"/>
    </row>
    <row r="89" spans="1:38" ht="15" customHeight="1">
      <c r="A89" s="230">
        <v>10</v>
      </c>
      <c r="B89" s="231">
        <v>45180</v>
      </c>
      <c r="C89" s="223"/>
      <c r="D89" s="273" t="s">
        <v>974</v>
      </c>
      <c r="E89" s="223" t="s">
        <v>604</v>
      </c>
      <c r="F89" s="274" t="s">
        <v>985</v>
      </c>
      <c r="G89" s="223">
        <v>9</v>
      </c>
      <c r="H89" s="223">
        <v>22.5</v>
      </c>
      <c r="I89" s="274" t="s">
        <v>975</v>
      </c>
      <c r="J89" s="266" t="s">
        <v>986</v>
      </c>
      <c r="K89" s="267">
        <f t="shared" ref="K89" si="75">H89-F89</f>
        <v>9.5</v>
      </c>
      <c r="L89" s="282">
        <v>50</v>
      </c>
      <c r="M89" s="268">
        <f t="shared" ref="M89" si="76">(K89*N89)-L89</f>
        <v>6600</v>
      </c>
      <c r="N89" s="267">
        <v>700</v>
      </c>
      <c r="O89" s="103" t="s">
        <v>595</v>
      </c>
      <c r="P89" s="269">
        <v>45181</v>
      </c>
      <c r="Q89" s="145"/>
      <c r="R89" s="55" t="s">
        <v>594</v>
      </c>
      <c r="S89" s="145"/>
      <c r="T89" s="145"/>
      <c r="U89" s="145"/>
      <c r="V89" s="145"/>
      <c r="W89" s="145"/>
      <c r="X89" s="145"/>
      <c r="Y89" s="145"/>
      <c r="Z89" s="145"/>
      <c r="AA89" s="145"/>
      <c r="AB89" s="145"/>
      <c r="AC89" s="145"/>
      <c r="AD89" s="145"/>
      <c r="AE89" s="145"/>
      <c r="AF89" s="145"/>
      <c r="AG89" s="145"/>
      <c r="AH89" s="145"/>
      <c r="AI89" s="145"/>
      <c r="AJ89" s="145"/>
      <c r="AK89" s="145"/>
      <c r="AL89" s="145"/>
    </row>
    <row r="90" spans="1:38" ht="15" customHeight="1">
      <c r="A90" s="230">
        <v>11</v>
      </c>
      <c r="B90" s="231">
        <v>45180</v>
      </c>
      <c r="C90" s="223"/>
      <c r="D90" s="273" t="s">
        <v>978</v>
      </c>
      <c r="E90" s="223" t="s">
        <v>604</v>
      </c>
      <c r="F90" s="274" t="s">
        <v>983</v>
      </c>
      <c r="G90" s="223">
        <v>35</v>
      </c>
      <c r="H90" s="223">
        <v>122.5</v>
      </c>
      <c r="I90" s="274" t="s">
        <v>979</v>
      </c>
      <c r="J90" s="266" t="s">
        <v>984</v>
      </c>
      <c r="K90" s="267">
        <f t="shared" ref="K90:K91" si="77">H90-F90</f>
        <v>53.5</v>
      </c>
      <c r="L90" s="282">
        <v>50</v>
      </c>
      <c r="M90" s="268">
        <f t="shared" ref="M90" si="78">(K90*N90)-L90</f>
        <v>2625</v>
      </c>
      <c r="N90" s="267">
        <v>50</v>
      </c>
      <c r="O90" s="103" t="s">
        <v>595</v>
      </c>
      <c r="P90" s="269">
        <v>45181</v>
      </c>
      <c r="Q90" s="145"/>
      <c r="R90" s="55" t="s">
        <v>594</v>
      </c>
      <c r="S90" s="145"/>
      <c r="T90" s="145"/>
      <c r="U90" s="145"/>
      <c r="V90" s="145"/>
      <c r="W90" s="145"/>
      <c r="X90" s="145"/>
      <c r="Y90" s="145"/>
      <c r="Z90" s="145"/>
      <c r="AA90" s="145"/>
      <c r="AB90" s="145"/>
      <c r="AC90" s="145"/>
      <c r="AD90" s="145"/>
      <c r="AE90" s="145"/>
      <c r="AF90" s="145"/>
      <c r="AG90" s="145"/>
      <c r="AH90" s="145"/>
      <c r="AI90" s="145"/>
      <c r="AJ90" s="145"/>
      <c r="AK90" s="145"/>
      <c r="AL90" s="145"/>
    </row>
    <row r="91" spans="1:38" ht="15" customHeight="1">
      <c r="A91" s="250">
        <v>12</v>
      </c>
      <c r="B91" s="251">
        <v>45181</v>
      </c>
      <c r="C91" s="252"/>
      <c r="D91" s="253" t="s">
        <v>999</v>
      </c>
      <c r="E91" s="252" t="s">
        <v>604</v>
      </c>
      <c r="F91" s="254" t="s">
        <v>1000</v>
      </c>
      <c r="G91" s="252">
        <v>0</v>
      </c>
      <c r="H91" s="252">
        <v>3.5</v>
      </c>
      <c r="I91" s="254" t="s">
        <v>1001</v>
      </c>
      <c r="J91" s="252" t="s">
        <v>1002</v>
      </c>
      <c r="K91" s="275">
        <f t="shared" si="77"/>
        <v>-18</v>
      </c>
      <c r="L91" s="257">
        <v>50</v>
      </c>
      <c r="M91" s="258">
        <f t="shared" ref="M91" si="79">(K91*N91)-50</f>
        <v>-770</v>
      </c>
      <c r="N91" s="256">
        <v>40</v>
      </c>
      <c r="O91" s="259" t="s">
        <v>605</v>
      </c>
      <c r="P91" s="260">
        <v>45181</v>
      </c>
      <c r="Q91" s="145"/>
      <c r="R91" s="55" t="s">
        <v>606</v>
      </c>
      <c r="S91" s="145"/>
      <c r="T91" s="145"/>
      <c r="U91" s="145"/>
      <c r="V91" s="145"/>
      <c r="W91" s="145"/>
      <c r="X91" s="145"/>
      <c r="Y91" s="145"/>
      <c r="Z91" s="145"/>
      <c r="AA91" s="145"/>
      <c r="AB91" s="145"/>
      <c r="AC91" s="145"/>
      <c r="AD91" s="145"/>
      <c r="AE91" s="145"/>
      <c r="AF91" s="145"/>
      <c r="AG91" s="145"/>
      <c r="AH91" s="145"/>
      <c r="AI91" s="145"/>
      <c r="AJ91" s="145"/>
      <c r="AK91" s="145"/>
      <c r="AL91" s="145"/>
    </row>
    <row r="92" spans="1:38" ht="15" customHeight="1">
      <c r="A92" s="230">
        <v>13</v>
      </c>
      <c r="B92" s="231">
        <v>45181</v>
      </c>
      <c r="C92" s="223"/>
      <c r="D92" s="273" t="s">
        <v>997</v>
      </c>
      <c r="E92" s="223" t="s">
        <v>604</v>
      </c>
      <c r="F92" s="274" t="s">
        <v>1006</v>
      </c>
      <c r="G92" s="223">
        <v>2.5</v>
      </c>
      <c r="H92" s="223">
        <v>4.55</v>
      </c>
      <c r="I92" s="274" t="s">
        <v>998</v>
      </c>
      <c r="J92" s="266" t="s">
        <v>1007</v>
      </c>
      <c r="K92" s="267">
        <f t="shared" ref="K92" si="80">H92-F92</f>
        <v>0.89999999999999991</v>
      </c>
      <c r="L92" s="282">
        <v>50</v>
      </c>
      <c r="M92" s="268">
        <f t="shared" ref="M92" si="81">(K92*N92)-L92</f>
        <v>2379.9999999999995</v>
      </c>
      <c r="N92" s="267">
        <v>2700</v>
      </c>
      <c r="O92" s="103" t="s">
        <v>595</v>
      </c>
      <c r="P92" s="269">
        <v>45182</v>
      </c>
      <c r="Q92" s="145"/>
      <c r="R92" s="55" t="s">
        <v>594</v>
      </c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</row>
    <row r="93" spans="1:38" ht="15" customHeight="1">
      <c r="A93" s="230">
        <v>14</v>
      </c>
      <c r="B93" s="231">
        <v>45182</v>
      </c>
      <c r="C93" s="223"/>
      <c r="D93" s="273" t="s">
        <v>1020</v>
      </c>
      <c r="E93" s="223" t="s">
        <v>604</v>
      </c>
      <c r="F93" s="274" t="s">
        <v>1023</v>
      </c>
      <c r="G93" s="223">
        <v>50</v>
      </c>
      <c r="H93" s="223">
        <v>114.5</v>
      </c>
      <c r="I93" s="274" t="s">
        <v>1008</v>
      </c>
      <c r="J93" s="322" t="s">
        <v>1024</v>
      </c>
      <c r="K93" s="267">
        <f t="shared" ref="K93:K94" si="82">H93-F93</f>
        <v>22</v>
      </c>
      <c r="L93" s="282">
        <v>50</v>
      </c>
      <c r="M93" s="268">
        <f t="shared" ref="M93" si="83">(K93*N93)-L93</f>
        <v>2700</v>
      </c>
      <c r="N93" s="267">
        <v>125</v>
      </c>
      <c r="O93" s="103" t="s">
        <v>595</v>
      </c>
      <c r="P93" s="269">
        <v>45183</v>
      </c>
      <c r="Q93" s="145"/>
      <c r="R93" s="55" t="s">
        <v>606</v>
      </c>
      <c r="S93" s="145"/>
      <c r="T93" s="145"/>
      <c r="U93" s="145"/>
      <c r="V93" s="145"/>
      <c r="W93" s="145"/>
      <c r="X93" s="145"/>
      <c r="Y93" s="145"/>
      <c r="Z93" s="145"/>
      <c r="AA93" s="145"/>
      <c r="AB93" s="145"/>
      <c r="AC93" s="145"/>
      <c r="AD93" s="145"/>
      <c r="AE93" s="145"/>
      <c r="AF93" s="145"/>
      <c r="AG93" s="145"/>
      <c r="AH93" s="145"/>
      <c r="AI93" s="145"/>
      <c r="AJ93" s="145"/>
      <c r="AK93" s="145"/>
      <c r="AL93" s="145"/>
    </row>
    <row r="94" spans="1:38" ht="15" customHeight="1">
      <c r="A94" s="250">
        <v>18</v>
      </c>
      <c r="B94" s="251">
        <v>45182</v>
      </c>
      <c r="C94" s="252"/>
      <c r="D94" s="253" t="s">
        <v>1012</v>
      </c>
      <c r="E94" s="252" t="s">
        <v>604</v>
      </c>
      <c r="F94" s="254">
        <v>30.5</v>
      </c>
      <c r="G94" s="252">
        <v>18</v>
      </c>
      <c r="H94" s="252">
        <v>21</v>
      </c>
      <c r="I94" s="254" t="s">
        <v>970</v>
      </c>
      <c r="J94" s="252" t="s">
        <v>1048</v>
      </c>
      <c r="K94" s="275">
        <f t="shared" si="82"/>
        <v>-9.5</v>
      </c>
      <c r="L94" s="257">
        <v>50</v>
      </c>
      <c r="M94" s="258">
        <f t="shared" ref="M94" si="84">(K94*N94)-50</f>
        <v>-2900</v>
      </c>
      <c r="N94" s="256">
        <v>300</v>
      </c>
      <c r="O94" s="259" t="s">
        <v>605</v>
      </c>
      <c r="P94" s="260">
        <v>45184</v>
      </c>
      <c r="Q94" s="145"/>
      <c r="R94" s="55" t="s">
        <v>606</v>
      </c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5"/>
      <c r="AJ94" s="145"/>
      <c r="AK94" s="145"/>
      <c r="AL94" s="145"/>
    </row>
    <row r="95" spans="1:38" ht="15" customHeight="1">
      <c r="A95" s="313">
        <v>19</v>
      </c>
      <c r="B95" s="314">
        <v>45182</v>
      </c>
      <c r="C95" s="315"/>
      <c r="D95" s="315" t="s">
        <v>1013</v>
      </c>
      <c r="E95" s="313" t="s">
        <v>604</v>
      </c>
      <c r="F95" s="313">
        <v>17.5</v>
      </c>
      <c r="G95" s="313">
        <v>12.9</v>
      </c>
      <c r="H95" s="316">
        <v>20.25</v>
      </c>
      <c r="I95" s="328" t="s">
        <v>1014</v>
      </c>
      <c r="J95" s="223" t="s">
        <v>1015</v>
      </c>
      <c r="K95" s="329">
        <f t="shared" ref="K95" si="85">H95-F95</f>
        <v>2.75</v>
      </c>
      <c r="L95" s="317">
        <v>50</v>
      </c>
      <c r="M95" s="318">
        <f t="shared" ref="M95" si="86">(K95*N95)-L95</f>
        <v>1600</v>
      </c>
      <c r="N95" s="313">
        <v>600</v>
      </c>
      <c r="O95" s="316" t="s">
        <v>595</v>
      </c>
      <c r="P95" s="319">
        <v>45182</v>
      </c>
      <c r="Q95" s="145"/>
      <c r="R95" s="55" t="s">
        <v>606</v>
      </c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</row>
    <row r="96" spans="1:38" ht="15" customHeight="1">
      <c r="A96" s="313">
        <v>20</v>
      </c>
      <c r="B96" s="314">
        <v>45183</v>
      </c>
      <c r="C96" s="315"/>
      <c r="D96" s="315" t="s">
        <v>1026</v>
      </c>
      <c r="E96" s="313" t="s">
        <v>604</v>
      </c>
      <c r="F96" s="313">
        <v>250</v>
      </c>
      <c r="G96" s="313">
        <v>150</v>
      </c>
      <c r="H96" s="316">
        <v>360</v>
      </c>
      <c r="I96" s="328" t="s">
        <v>1027</v>
      </c>
      <c r="J96" s="223" t="s">
        <v>1033</v>
      </c>
      <c r="K96" s="329">
        <f t="shared" ref="K96:K97" si="87">H96-F96</f>
        <v>110</v>
      </c>
      <c r="L96" s="317">
        <v>50</v>
      </c>
      <c r="M96" s="318">
        <f t="shared" ref="M96" si="88">(K96*N96)-L96</f>
        <v>1600</v>
      </c>
      <c r="N96" s="313">
        <v>15</v>
      </c>
      <c r="O96" s="316" t="s">
        <v>595</v>
      </c>
      <c r="P96" s="319">
        <v>45183</v>
      </c>
      <c r="Q96" s="145"/>
      <c r="R96" s="55" t="s">
        <v>594</v>
      </c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</row>
    <row r="97" spans="1:38" ht="15" customHeight="1">
      <c r="A97" s="250">
        <v>21</v>
      </c>
      <c r="B97" s="251">
        <v>45183</v>
      </c>
      <c r="C97" s="252"/>
      <c r="D97" s="253" t="s">
        <v>1028</v>
      </c>
      <c r="E97" s="252" t="s">
        <v>604</v>
      </c>
      <c r="F97" s="254">
        <v>19.5</v>
      </c>
      <c r="G97" s="252">
        <v>10</v>
      </c>
      <c r="H97" s="252">
        <v>10</v>
      </c>
      <c r="I97" s="254" t="s">
        <v>1029</v>
      </c>
      <c r="J97" s="252" t="s">
        <v>1048</v>
      </c>
      <c r="K97" s="275">
        <f t="shared" si="87"/>
        <v>-9.5</v>
      </c>
      <c r="L97" s="257">
        <v>50</v>
      </c>
      <c r="M97" s="258">
        <f t="shared" ref="M97" si="89">(K97*N97)-50</f>
        <v>-3850</v>
      </c>
      <c r="N97" s="256">
        <v>400</v>
      </c>
      <c r="O97" s="259" t="s">
        <v>605</v>
      </c>
      <c r="P97" s="260">
        <v>45187</v>
      </c>
      <c r="Q97" s="145"/>
      <c r="R97" s="55" t="s">
        <v>606</v>
      </c>
      <c r="S97" s="145"/>
      <c r="T97" s="145"/>
      <c r="U97" s="145"/>
      <c r="V97" s="145"/>
      <c r="W97" s="145"/>
      <c r="X97" s="145"/>
      <c r="Y97" s="145"/>
      <c r="Z97" s="145"/>
      <c r="AA97" s="145"/>
      <c r="AB97" s="145"/>
      <c r="AC97" s="145"/>
      <c r="AD97" s="145"/>
      <c r="AE97" s="145"/>
      <c r="AF97" s="145"/>
      <c r="AG97" s="145"/>
      <c r="AH97" s="145"/>
      <c r="AI97" s="145"/>
      <c r="AJ97" s="145"/>
      <c r="AK97" s="145"/>
      <c r="AL97" s="145"/>
    </row>
    <row r="98" spans="1:38" ht="15" customHeight="1">
      <c r="A98" s="313">
        <v>22</v>
      </c>
      <c r="B98" s="314">
        <v>45183</v>
      </c>
      <c r="C98" s="315"/>
      <c r="D98" s="315" t="s">
        <v>1030</v>
      </c>
      <c r="E98" s="313" t="s">
        <v>604</v>
      </c>
      <c r="F98" s="313">
        <v>70</v>
      </c>
      <c r="G98" s="313">
        <v>30</v>
      </c>
      <c r="H98" s="316">
        <v>105</v>
      </c>
      <c r="I98" s="328" t="s">
        <v>1031</v>
      </c>
      <c r="J98" s="223" t="s">
        <v>1032</v>
      </c>
      <c r="K98" s="329">
        <f t="shared" ref="K98" si="90">H98-F98</f>
        <v>35</v>
      </c>
      <c r="L98" s="317">
        <v>50</v>
      </c>
      <c r="M98" s="318">
        <f t="shared" ref="M98" si="91">(K98*N98)-L98</f>
        <v>1350</v>
      </c>
      <c r="N98" s="313">
        <v>40</v>
      </c>
      <c r="O98" s="316" t="s">
        <v>595</v>
      </c>
      <c r="P98" s="319">
        <v>45183</v>
      </c>
      <c r="Q98" s="145"/>
      <c r="R98" s="55" t="s">
        <v>594</v>
      </c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</row>
    <row r="99" spans="1:38" ht="15" customHeight="1">
      <c r="A99" s="313">
        <v>23</v>
      </c>
      <c r="B99" s="314">
        <v>45183</v>
      </c>
      <c r="C99" s="315"/>
      <c r="D99" s="315" t="s">
        <v>1034</v>
      </c>
      <c r="E99" s="313" t="s">
        <v>604</v>
      </c>
      <c r="F99" s="313">
        <v>415</v>
      </c>
      <c r="G99" s="313">
        <v>310</v>
      </c>
      <c r="H99" s="316">
        <v>460</v>
      </c>
      <c r="I99" s="328" t="s">
        <v>1035</v>
      </c>
      <c r="J99" s="223" t="s">
        <v>1037</v>
      </c>
      <c r="K99" s="329">
        <f t="shared" ref="K99:K100" si="92">H99-F99</f>
        <v>45</v>
      </c>
      <c r="L99" s="317">
        <v>50</v>
      </c>
      <c r="M99" s="318">
        <f t="shared" ref="M99:M100" si="93">(K99*N99)-L99</f>
        <v>625</v>
      </c>
      <c r="N99" s="313">
        <v>15</v>
      </c>
      <c r="O99" s="316" t="s">
        <v>595</v>
      </c>
      <c r="P99" s="319">
        <v>45183</v>
      </c>
      <c r="Q99" s="145"/>
      <c r="R99" s="55" t="s">
        <v>594</v>
      </c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</row>
    <row r="100" spans="1:38" ht="15" customHeight="1">
      <c r="A100" s="230">
        <v>24</v>
      </c>
      <c r="B100" s="351">
        <v>45184</v>
      </c>
      <c r="C100" s="352"/>
      <c r="D100" s="352" t="s">
        <v>1034</v>
      </c>
      <c r="E100" s="230" t="s">
        <v>604</v>
      </c>
      <c r="F100" s="230">
        <v>340</v>
      </c>
      <c r="G100" s="230">
        <v>180</v>
      </c>
      <c r="H100" s="223">
        <v>485</v>
      </c>
      <c r="I100" s="223" t="s">
        <v>1045</v>
      </c>
      <c r="J100" s="223" t="s">
        <v>739</v>
      </c>
      <c r="K100" s="329">
        <f t="shared" si="92"/>
        <v>145</v>
      </c>
      <c r="L100" s="317">
        <v>50</v>
      </c>
      <c r="M100" s="318">
        <f t="shared" si="93"/>
        <v>2125</v>
      </c>
      <c r="N100" s="313">
        <v>15</v>
      </c>
      <c r="O100" s="316" t="s">
        <v>595</v>
      </c>
      <c r="P100" s="319">
        <v>45189</v>
      </c>
      <c r="Q100" s="145"/>
      <c r="R100" s="55" t="s">
        <v>594</v>
      </c>
      <c r="S100" s="145"/>
      <c r="T100" s="145"/>
      <c r="U100" s="145"/>
      <c r="V100" s="145"/>
      <c r="W100" s="145"/>
      <c r="X100" s="145"/>
      <c r="Y100" s="145"/>
      <c r="Z100" s="145"/>
      <c r="AA100" s="145"/>
      <c r="AB100" s="145"/>
      <c r="AC100" s="145"/>
      <c r="AD100" s="145"/>
      <c r="AE100" s="145"/>
      <c r="AF100" s="145"/>
      <c r="AG100" s="145"/>
      <c r="AH100" s="145"/>
      <c r="AI100" s="145"/>
      <c r="AJ100" s="145"/>
      <c r="AK100" s="145"/>
      <c r="AL100" s="145"/>
    </row>
    <row r="101" spans="1:38" ht="15" customHeight="1">
      <c r="A101" s="250">
        <v>25</v>
      </c>
      <c r="B101" s="251">
        <v>45184</v>
      </c>
      <c r="C101" s="252"/>
      <c r="D101" s="253" t="s">
        <v>1046</v>
      </c>
      <c r="E101" s="252" t="s">
        <v>604</v>
      </c>
      <c r="F101" s="254">
        <v>58</v>
      </c>
      <c r="G101" s="252">
        <v>20</v>
      </c>
      <c r="H101" s="252">
        <v>20</v>
      </c>
      <c r="I101" s="254" t="s">
        <v>979</v>
      </c>
      <c r="J101" s="252" t="s">
        <v>1050</v>
      </c>
      <c r="K101" s="275">
        <f t="shared" ref="K101:K102" si="94">H101-F101</f>
        <v>-38</v>
      </c>
      <c r="L101" s="257">
        <v>50</v>
      </c>
      <c r="M101" s="258">
        <f t="shared" ref="M101" si="95">(K101*N101)-50</f>
        <v>-1570</v>
      </c>
      <c r="N101" s="256">
        <v>40</v>
      </c>
      <c r="O101" s="259" t="s">
        <v>605</v>
      </c>
      <c r="P101" s="260">
        <v>45184</v>
      </c>
      <c r="Q101" s="145"/>
      <c r="R101" s="55" t="s">
        <v>606</v>
      </c>
      <c r="S101" s="145"/>
      <c r="T101" s="145"/>
      <c r="U101" s="145"/>
      <c r="V101" s="145"/>
      <c r="W101" s="145"/>
      <c r="X101" s="145"/>
      <c r="Y101" s="145"/>
      <c r="Z101" s="145"/>
      <c r="AA101" s="145"/>
      <c r="AB101" s="145"/>
      <c r="AC101" s="145"/>
      <c r="AD101" s="145"/>
      <c r="AE101" s="145"/>
      <c r="AF101" s="145"/>
      <c r="AG101" s="145"/>
      <c r="AH101" s="145"/>
      <c r="AI101" s="145"/>
      <c r="AJ101" s="145"/>
      <c r="AK101" s="145"/>
      <c r="AL101" s="145"/>
    </row>
    <row r="102" spans="1:38" ht="15" customHeight="1">
      <c r="A102" s="313">
        <v>26</v>
      </c>
      <c r="B102" s="314">
        <v>45184</v>
      </c>
      <c r="C102" s="315"/>
      <c r="D102" s="315" t="s">
        <v>1020</v>
      </c>
      <c r="E102" s="313" t="s">
        <v>604</v>
      </c>
      <c r="F102" s="313">
        <v>93.5</v>
      </c>
      <c r="G102" s="313">
        <v>65</v>
      </c>
      <c r="H102" s="316">
        <v>109.5</v>
      </c>
      <c r="I102" s="328" t="s">
        <v>1008</v>
      </c>
      <c r="J102" s="223" t="s">
        <v>1037</v>
      </c>
      <c r="K102" s="329">
        <f t="shared" si="94"/>
        <v>16</v>
      </c>
      <c r="L102" s="317">
        <v>50</v>
      </c>
      <c r="M102" s="318">
        <f t="shared" ref="M102" si="96">(K102*N102)-L102</f>
        <v>1950</v>
      </c>
      <c r="N102" s="313">
        <v>125</v>
      </c>
      <c r="O102" s="316" t="s">
        <v>595</v>
      </c>
      <c r="P102" s="319">
        <v>45184</v>
      </c>
      <c r="Q102" s="145"/>
      <c r="R102" s="55" t="s">
        <v>594</v>
      </c>
      <c r="S102" s="145"/>
      <c r="T102" s="145"/>
      <c r="U102" s="145"/>
      <c r="V102" s="145"/>
      <c r="W102" s="145"/>
      <c r="X102" s="145"/>
      <c r="Y102" s="145"/>
      <c r="Z102" s="145"/>
      <c r="AA102" s="145"/>
      <c r="AB102" s="145"/>
      <c r="AC102" s="145"/>
      <c r="AD102" s="145"/>
      <c r="AE102" s="145"/>
      <c r="AF102" s="145"/>
      <c r="AG102" s="145"/>
      <c r="AH102" s="145"/>
      <c r="AI102" s="145"/>
      <c r="AJ102" s="145"/>
      <c r="AK102" s="145"/>
      <c r="AL102" s="145"/>
    </row>
    <row r="103" spans="1:38" ht="15" customHeight="1">
      <c r="A103" s="250">
        <v>27</v>
      </c>
      <c r="B103" s="251">
        <v>45184</v>
      </c>
      <c r="C103" s="252"/>
      <c r="D103" s="253" t="s">
        <v>1062</v>
      </c>
      <c r="E103" s="252" t="s">
        <v>604</v>
      </c>
      <c r="F103" s="254">
        <v>102.5</v>
      </c>
      <c r="G103" s="252">
        <v>80</v>
      </c>
      <c r="H103" s="252">
        <v>80</v>
      </c>
      <c r="I103" s="254" t="s">
        <v>1049</v>
      </c>
      <c r="J103" s="252" t="s">
        <v>1063</v>
      </c>
      <c r="K103" s="275">
        <f t="shared" ref="K103" si="97">H103-F103</f>
        <v>-22.5</v>
      </c>
      <c r="L103" s="257">
        <v>50</v>
      </c>
      <c r="M103" s="258">
        <f t="shared" ref="M103" si="98">(K103*N103)-50</f>
        <v>-3425</v>
      </c>
      <c r="N103" s="256">
        <v>150</v>
      </c>
      <c r="O103" s="259" t="s">
        <v>605</v>
      </c>
      <c r="P103" s="260">
        <v>45187</v>
      </c>
      <c r="Q103" s="145"/>
      <c r="R103" s="55" t="s">
        <v>606</v>
      </c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D103" s="145"/>
      <c r="AE103" s="145"/>
      <c r="AF103" s="145"/>
      <c r="AG103" s="145"/>
      <c r="AH103" s="145"/>
      <c r="AI103" s="145"/>
      <c r="AJ103" s="145"/>
      <c r="AK103" s="145"/>
      <c r="AL103" s="145"/>
    </row>
    <row r="104" spans="1:38" ht="15" customHeight="1">
      <c r="A104" s="250">
        <v>28</v>
      </c>
      <c r="B104" s="353">
        <v>45187</v>
      </c>
      <c r="C104" s="354"/>
      <c r="D104" s="354" t="s">
        <v>1020</v>
      </c>
      <c r="E104" s="250" t="s">
        <v>604</v>
      </c>
      <c r="F104" s="250">
        <v>77.5</v>
      </c>
      <c r="G104" s="250">
        <v>48</v>
      </c>
      <c r="H104" s="252">
        <v>48</v>
      </c>
      <c r="I104" s="252" t="s">
        <v>1066</v>
      </c>
      <c r="J104" s="252" t="s">
        <v>1094</v>
      </c>
      <c r="K104" s="275">
        <f t="shared" ref="K104" si="99">H104-F104</f>
        <v>-29.5</v>
      </c>
      <c r="L104" s="257">
        <v>50</v>
      </c>
      <c r="M104" s="258">
        <f t="shared" ref="M104" si="100">(K104*N104)-50</f>
        <v>-3737.5</v>
      </c>
      <c r="N104" s="256">
        <v>125</v>
      </c>
      <c r="O104" s="259" t="s">
        <v>605</v>
      </c>
      <c r="P104" s="260">
        <v>45189</v>
      </c>
      <c r="Q104" s="145"/>
      <c r="R104" s="55" t="s">
        <v>787</v>
      </c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D104" s="145"/>
      <c r="AE104" s="145"/>
      <c r="AF104" s="145"/>
      <c r="AG104" s="145"/>
      <c r="AH104" s="145"/>
      <c r="AI104" s="145"/>
      <c r="AJ104" s="145"/>
      <c r="AK104" s="145"/>
      <c r="AL104" s="145"/>
    </row>
    <row r="105" spans="1:38" ht="15" customHeight="1">
      <c r="A105" s="250">
        <v>29</v>
      </c>
      <c r="B105" s="353">
        <v>45189</v>
      </c>
      <c r="C105" s="354"/>
      <c r="D105" s="354" t="s">
        <v>1102</v>
      </c>
      <c r="E105" s="250" t="s">
        <v>604</v>
      </c>
      <c r="F105" s="250">
        <v>42.5</v>
      </c>
      <c r="G105" s="250">
        <v>0</v>
      </c>
      <c r="H105" s="252">
        <v>0</v>
      </c>
      <c r="I105" s="252" t="s">
        <v>1103</v>
      </c>
      <c r="J105" s="252" t="s">
        <v>1112</v>
      </c>
      <c r="K105" s="275">
        <f t="shared" ref="K105" si="101">H105-F105</f>
        <v>-42.5</v>
      </c>
      <c r="L105" s="257">
        <v>50</v>
      </c>
      <c r="M105" s="258">
        <f t="shared" ref="M105" si="102">(K105*N105)-50</f>
        <v>-687.5</v>
      </c>
      <c r="N105" s="256">
        <v>15</v>
      </c>
      <c r="O105" s="259" t="s">
        <v>605</v>
      </c>
      <c r="P105" s="260">
        <v>45189</v>
      </c>
      <c r="Q105" s="145"/>
      <c r="R105" s="55" t="s">
        <v>606</v>
      </c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</row>
    <row r="106" spans="1:38" ht="15" customHeight="1">
      <c r="A106" s="227"/>
      <c r="B106" s="311"/>
      <c r="C106" s="312"/>
      <c r="D106" s="312"/>
      <c r="E106" s="227"/>
      <c r="F106" s="227"/>
      <c r="G106" s="227"/>
      <c r="H106" s="229"/>
      <c r="I106" s="229"/>
      <c r="J106" s="229"/>
      <c r="K106" s="227"/>
      <c r="L106" s="243"/>
      <c r="M106" s="244"/>
      <c r="N106" s="227"/>
      <c r="O106" s="229"/>
      <c r="P106" s="228"/>
      <c r="Q106" s="145"/>
      <c r="R106" s="5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D106" s="145"/>
      <c r="AE106" s="145"/>
      <c r="AF106" s="145"/>
      <c r="AG106" s="145"/>
      <c r="AH106" s="145"/>
      <c r="AI106" s="145"/>
      <c r="AJ106" s="145"/>
      <c r="AK106" s="145"/>
      <c r="AL106" s="145"/>
    </row>
    <row r="107" spans="1:38" ht="15" customHeight="1">
      <c r="A107" s="227"/>
      <c r="B107" s="311"/>
      <c r="C107" s="312"/>
      <c r="D107" s="312"/>
      <c r="E107" s="227"/>
      <c r="F107" s="227"/>
      <c r="G107" s="227"/>
      <c r="H107" s="229"/>
      <c r="I107" s="229"/>
      <c r="J107" s="229"/>
      <c r="K107" s="227"/>
      <c r="L107" s="243"/>
      <c r="M107" s="244"/>
      <c r="N107" s="227"/>
      <c r="O107" s="229"/>
      <c r="P107" s="228"/>
      <c r="Q107" s="145"/>
      <c r="R107" s="55"/>
      <c r="S107" s="145"/>
      <c r="T107" s="145"/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  <c r="AF107" s="145"/>
      <c r="AG107" s="145"/>
      <c r="AH107" s="145"/>
      <c r="AI107" s="145"/>
      <c r="AJ107" s="145"/>
      <c r="AK107" s="145"/>
      <c r="AL107" s="145"/>
    </row>
    <row r="108" spans="1:38" ht="15" customHeight="1">
      <c r="A108" s="227"/>
      <c r="B108" s="311"/>
      <c r="C108" s="312"/>
      <c r="D108" s="312"/>
      <c r="E108" s="227"/>
      <c r="F108" s="227"/>
      <c r="G108" s="227"/>
      <c r="H108" s="229"/>
      <c r="I108" s="229"/>
      <c r="J108" s="229"/>
      <c r="K108" s="227"/>
      <c r="L108" s="243"/>
      <c r="M108" s="244"/>
      <c r="N108" s="227"/>
      <c r="O108" s="229"/>
      <c r="P108" s="228"/>
      <c r="Q108" s="145"/>
      <c r="R108" s="55"/>
      <c r="S108" s="145"/>
      <c r="T108" s="145"/>
      <c r="U108" s="145"/>
      <c r="V108" s="145"/>
      <c r="W108" s="145"/>
      <c r="X108" s="145"/>
      <c r="Y108" s="145"/>
      <c r="Z108" s="145"/>
      <c r="AA108" s="145"/>
      <c r="AB108" s="145"/>
      <c r="AC108" s="145"/>
      <c r="AD108" s="145"/>
      <c r="AE108" s="145"/>
      <c r="AF108" s="145"/>
      <c r="AG108" s="145"/>
      <c r="AH108" s="145"/>
      <c r="AI108" s="145"/>
      <c r="AJ108" s="145"/>
      <c r="AK108" s="145"/>
      <c r="AL108" s="145"/>
    </row>
    <row r="109" spans="1:38" ht="38.25" customHeight="1">
      <c r="A109" s="94" t="s">
        <v>617</v>
      </c>
      <c r="B109" s="152"/>
      <c r="C109" s="152"/>
      <c r="D109" s="153"/>
      <c r="E109" s="133"/>
      <c r="F109" s="6"/>
      <c r="G109" s="6"/>
      <c r="H109" s="134"/>
      <c r="I109" s="154"/>
      <c r="J109" s="1"/>
      <c r="K109" s="6"/>
      <c r="L109" s="6"/>
      <c r="M109" s="6"/>
      <c r="N109" s="1"/>
      <c r="O109" s="1"/>
      <c r="Q109" s="1"/>
      <c r="R109" s="6"/>
      <c r="S109" s="1"/>
      <c r="T109" s="1"/>
      <c r="U109" s="1"/>
      <c r="V109" s="1"/>
      <c r="W109" s="1"/>
      <c r="X109" s="6"/>
      <c r="Y109" s="1"/>
      <c r="Z109" s="1"/>
      <c r="AA109" s="1"/>
      <c r="AB109" s="1"/>
      <c r="AC109" s="1"/>
      <c r="AD109" s="6"/>
      <c r="AE109" s="1"/>
      <c r="AF109" s="1"/>
      <c r="AG109" s="1"/>
      <c r="AH109" s="1"/>
      <c r="AI109" s="1"/>
      <c r="AJ109" s="6"/>
      <c r="AK109" s="1"/>
    </row>
    <row r="110" spans="1:38" ht="38.25">
      <c r="A110" s="95" t="s">
        <v>16</v>
      </c>
      <c r="B110" s="96" t="s">
        <v>567</v>
      </c>
      <c r="C110" s="96"/>
      <c r="D110" s="97" t="s">
        <v>579</v>
      </c>
      <c r="E110" s="96" t="s">
        <v>580</v>
      </c>
      <c r="F110" s="96" t="s">
        <v>581</v>
      </c>
      <c r="G110" s="96" t="s">
        <v>582</v>
      </c>
      <c r="H110" s="96" t="s">
        <v>583</v>
      </c>
      <c r="I110" s="96" t="s">
        <v>584</v>
      </c>
      <c r="J110" s="95" t="s">
        <v>585</v>
      </c>
      <c r="K110" s="137" t="s">
        <v>603</v>
      </c>
      <c r="L110" s="138" t="s">
        <v>587</v>
      </c>
      <c r="M110" s="98" t="s">
        <v>588</v>
      </c>
      <c r="N110" s="96" t="s">
        <v>589</v>
      </c>
      <c r="O110" s="97" t="s">
        <v>590</v>
      </c>
      <c r="P110" s="96" t="s">
        <v>591</v>
      </c>
      <c r="Q110" s="37"/>
      <c r="R110" s="6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</row>
    <row r="111" spans="1:38" ht="14.25" customHeight="1">
      <c r="A111" s="99">
        <v>1</v>
      </c>
      <c r="B111" s="100">
        <v>45169</v>
      </c>
      <c r="C111" s="147"/>
      <c r="D111" s="147" t="s">
        <v>889</v>
      </c>
      <c r="E111" s="99" t="s">
        <v>604</v>
      </c>
      <c r="F111" s="99" t="s">
        <v>897</v>
      </c>
      <c r="G111" s="99">
        <v>350</v>
      </c>
      <c r="H111" s="99"/>
      <c r="I111" s="99" t="s">
        <v>890</v>
      </c>
      <c r="J111" s="101" t="s">
        <v>593</v>
      </c>
      <c r="K111" s="101"/>
      <c r="L111" s="102"/>
      <c r="M111" s="356"/>
      <c r="N111" s="229"/>
      <c r="O111" s="241"/>
      <c r="P111" s="357"/>
      <c r="Q111" s="37"/>
      <c r="R111" s="37" t="s">
        <v>594</v>
      </c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</row>
    <row r="112" spans="1:38" ht="14.25" customHeight="1">
      <c r="A112" s="99">
        <v>2</v>
      </c>
      <c r="B112" s="100">
        <v>45173</v>
      </c>
      <c r="C112" s="147"/>
      <c r="D112" s="147" t="s">
        <v>168</v>
      </c>
      <c r="E112" s="99" t="s">
        <v>604</v>
      </c>
      <c r="F112" s="99" t="s">
        <v>908</v>
      </c>
      <c r="G112" s="99">
        <v>4790</v>
      </c>
      <c r="H112" s="99"/>
      <c r="I112" s="99" t="s">
        <v>909</v>
      </c>
      <c r="J112" s="101" t="s">
        <v>593</v>
      </c>
      <c r="K112" s="101"/>
      <c r="L112" s="102"/>
      <c r="M112" s="356"/>
      <c r="N112" s="229"/>
      <c r="O112" s="241"/>
      <c r="P112" s="357"/>
      <c r="Q112" s="37"/>
      <c r="R112" s="37" t="s">
        <v>594</v>
      </c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</row>
    <row r="113" spans="1:38" ht="14.25" customHeight="1">
      <c r="A113" s="99"/>
      <c r="B113" s="100"/>
      <c r="C113" s="147"/>
      <c r="D113" s="147"/>
      <c r="E113" s="99"/>
      <c r="F113" s="99"/>
      <c r="G113" s="99"/>
      <c r="H113" s="99"/>
      <c r="I113" s="99"/>
      <c r="J113" s="101"/>
      <c r="K113" s="101"/>
      <c r="L113" s="102"/>
      <c r="M113" s="356"/>
      <c r="N113" s="229"/>
      <c r="O113" s="241"/>
      <c r="P113" s="35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</row>
    <row r="114" spans="1:38" ht="12.75" customHeight="1">
      <c r="A114" s="99"/>
      <c r="B114" s="100"/>
      <c r="C114" s="147"/>
      <c r="D114" s="147"/>
      <c r="E114" s="99"/>
      <c r="F114" s="99"/>
      <c r="G114" s="99"/>
      <c r="H114" s="99"/>
      <c r="I114" s="99"/>
      <c r="J114" s="101"/>
      <c r="K114" s="101"/>
      <c r="L114" s="102"/>
      <c r="M114" s="155"/>
      <c r="N114" s="226"/>
      <c r="O114" s="226"/>
      <c r="P114" s="100"/>
      <c r="R114" s="6"/>
      <c r="S114" s="1"/>
      <c r="T114" s="1"/>
      <c r="U114" s="1"/>
      <c r="V114" s="1"/>
      <c r="W114" s="1"/>
      <c r="X114" s="1"/>
      <c r="Y114" s="1"/>
    </row>
    <row r="115" spans="1:38" ht="12.75" customHeight="1">
      <c r="A115" s="119" t="s">
        <v>596</v>
      </c>
      <c r="B115" s="119"/>
      <c r="C115" s="119"/>
      <c r="D115" s="119"/>
      <c r="E115" s="37"/>
      <c r="F115" s="126" t="s">
        <v>598</v>
      </c>
      <c r="G115" s="55"/>
      <c r="H115" s="55"/>
      <c r="I115" s="55"/>
      <c r="J115" s="6"/>
      <c r="K115" s="139"/>
      <c r="L115" s="140"/>
      <c r="M115" s="6"/>
      <c r="N115" s="109"/>
      <c r="O115" s="156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38" ht="12.75" customHeight="1">
      <c r="A116" s="125" t="s">
        <v>597</v>
      </c>
      <c r="B116" s="119"/>
      <c r="C116" s="119"/>
      <c r="D116" s="119"/>
      <c r="E116" s="6"/>
      <c r="F116" s="126" t="s">
        <v>601</v>
      </c>
      <c r="G116" s="6"/>
      <c r="H116" s="6" t="s">
        <v>619</v>
      </c>
      <c r="I116" s="6"/>
      <c r="J116" s="1"/>
      <c r="K116" s="6"/>
      <c r="L116" s="6"/>
      <c r="M116" s="6"/>
      <c r="N116" s="1"/>
      <c r="O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38" ht="12.75" customHeight="1">
      <c r="A117" s="125"/>
      <c r="B117" s="119"/>
      <c r="C117" s="119"/>
      <c r="D117" s="119"/>
      <c r="E117" s="6"/>
      <c r="F117" s="126"/>
      <c r="G117" s="6"/>
      <c r="H117" s="6"/>
      <c r="I117" s="6"/>
      <c r="J117" s="1"/>
      <c r="K117" s="6"/>
      <c r="L117" s="6"/>
      <c r="M117" s="6"/>
      <c r="N117" s="1"/>
      <c r="O117" s="1"/>
      <c r="Q117" s="1"/>
      <c r="R117" s="55"/>
      <c r="S117" s="1"/>
      <c r="T117" s="1"/>
      <c r="U117" s="1"/>
      <c r="V117" s="1"/>
      <c r="W117" s="1"/>
      <c r="X117" s="1"/>
      <c r="Y117" s="1"/>
      <c r="Z117" s="1"/>
    </row>
    <row r="118" spans="1:38" ht="12.75" customHeight="1">
      <c r="A118" s="125"/>
      <c r="B118" s="119"/>
      <c r="C118" s="119"/>
      <c r="D118" s="119"/>
      <c r="E118" s="6"/>
      <c r="F118" s="126"/>
      <c r="G118" s="55"/>
      <c r="H118" s="37"/>
      <c r="I118" s="55"/>
      <c r="J118" s="6"/>
      <c r="K118" s="139"/>
      <c r="L118" s="140"/>
      <c r="M118" s="6"/>
      <c r="N118" s="109"/>
      <c r="O118" s="14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125"/>
      <c r="B119" s="119"/>
      <c r="C119" s="119"/>
      <c r="D119" s="119"/>
      <c r="E119" s="6"/>
      <c r="F119" s="126"/>
      <c r="G119" s="55"/>
      <c r="H119" s="37"/>
      <c r="I119" s="55"/>
      <c r="J119" s="6"/>
      <c r="K119" s="139"/>
      <c r="L119" s="140"/>
      <c r="M119" s="6"/>
      <c r="N119" s="109"/>
      <c r="O119" s="14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125"/>
      <c r="B120" s="119"/>
      <c r="C120" s="119"/>
      <c r="D120" s="119"/>
      <c r="E120" s="6"/>
      <c r="F120" s="126"/>
      <c r="G120" s="55"/>
      <c r="H120" s="37"/>
      <c r="I120" s="55"/>
      <c r="J120" s="6"/>
      <c r="K120" s="139"/>
      <c r="L120" s="140"/>
      <c r="M120" s="6"/>
      <c r="N120" s="109"/>
      <c r="O120" s="14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12.75" customHeight="1">
      <c r="A121" s="125"/>
      <c r="B121" s="119"/>
      <c r="C121" s="119"/>
      <c r="D121" s="119"/>
      <c r="E121" s="6"/>
      <c r="F121" s="126"/>
      <c r="G121" s="55"/>
      <c r="H121" s="37"/>
      <c r="I121" s="55"/>
      <c r="J121" s="6"/>
      <c r="K121" s="139"/>
      <c r="L121" s="140"/>
      <c r="M121" s="6"/>
      <c r="N121" s="109"/>
      <c r="O121" s="14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125"/>
      <c r="B122" s="119"/>
      <c r="C122" s="119"/>
      <c r="D122" s="119"/>
      <c r="E122" s="6"/>
      <c r="F122" s="126"/>
      <c r="G122" s="55"/>
      <c r="H122" s="37"/>
      <c r="I122" s="55"/>
      <c r="J122" s="6"/>
      <c r="K122" s="139"/>
      <c r="L122" s="140"/>
      <c r="M122" s="6"/>
      <c r="N122" s="109"/>
      <c r="O122" s="14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125"/>
      <c r="B123" s="119"/>
      <c r="C123" s="119"/>
      <c r="D123" s="119"/>
      <c r="E123" s="6"/>
      <c r="F123" s="126"/>
      <c r="G123" s="55"/>
      <c r="H123" s="37"/>
      <c r="I123" s="55"/>
      <c r="J123" s="6"/>
      <c r="K123" s="139"/>
      <c r="L123" s="140"/>
      <c r="M123" s="6"/>
      <c r="N123" s="109"/>
      <c r="O123" s="14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55"/>
      <c r="B124" s="108"/>
      <c r="C124" s="108"/>
      <c r="D124" s="37"/>
      <c r="E124" s="55"/>
      <c r="F124" s="55"/>
      <c r="G124" s="55"/>
      <c r="H124" s="37"/>
      <c r="I124" s="55"/>
      <c r="J124" s="6"/>
      <c r="K124" s="139"/>
      <c r="L124" s="140"/>
      <c r="M124" s="6"/>
      <c r="N124" s="109"/>
      <c r="O124" s="14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38.25" customHeight="1">
      <c r="A125" s="37"/>
      <c r="B125" s="157" t="s">
        <v>620</v>
      </c>
      <c r="C125" s="157"/>
      <c r="D125" s="157"/>
      <c r="E125" s="157"/>
      <c r="F125" s="6"/>
      <c r="G125" s="6"/>
      <c r="H125" s="135"/>
      <c r="I125" s="6"/>
      <c r="J125" s="135"/>
      <c r="K125" s="136"/>
      <c r="L125" s="6"/>
      <c r="M125" s="6"/>
      <c r="N125" s="1"/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95" t="s">
        <v>16</v>
      </c>
      <c r="B126" s="96" t="s">
        <v>567</v>
      </c>
      <c r="C126" s="96"/>
      <c r="D126" s="97" t="s">
        <v>579</v>
      </c>
      <c r="E126" s="96" t="s">
        <v>580</v>
      </c>
      <c r="F126" s="96" t="s">
        <v>581</v>
      </c>
      <c r="G126" s="96" t="s">
        <v>621</v>
      </c>
      <c r="H126" s="96" t="s">
        <v>622</v>
      </c>
      <c r="I126" s="96" t="s">
        <v>584</v>
      </c>
      <c r="J126" s="158" t="s">
        <v>585</v>
      </c>
      <c r="K126" s="96" t="s">
        <v>586</v>
      </c>
      <c r="L126" s="96" t="s">
        <v>623</v>
      </c>
      <c r="M126" s="96" t="s">
        <v>589</v>
      </c>
      <c r="N126" s="97" t="s">
        <v>590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59">
        <v>1</v>
      </c>
      <c r="B127" s="160">
        <v>41579</v>
      </c>
      <c r="C127" s="160"/>
      <c r="D127" s="161" t="s">
        <v>624</v>
      </c>
      <c r="E127" s="162" t="s">
        <v>592</v>
      </c>
      <c r="F127" s="163">
        <v>82</v>
      </c>
      <c r="G127" s="162" t="s">
        <v>625</v>
      </c>
      <c r="H127" s="162">
        <v>100</v>
      </c>
      <c r="I127" s="164">
        <v>100</v>
      </c>
      <c r="J127" s="165" t="s">
        <v>626</v>
      </c>
      <c r="K127" s="166">
        <f t="shared" ref="K127:K179" si="103">H127-F127</f>
        <v>18</v>
      </c>
      <c r="L127" s="167">
        <f t="shared" ref="L127:L179" si="104">K127/F127</f>
        <v>0.21951219512195122</v>
      </c>
      <c r="M127" s="162" t="s">
        <v>595</v>
      </c>
      <c r="N127" s="168">
        <v>42657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59">
        <v>2</v>
      </c>
      <c r="B128" s="160">
        <v>41794</v>
      </c>
      <c r="C128" s="160"/>
      <c r="D128" s="161" t="s">
        <v>627</v>
      </c>
      <c r="E128" s="162" t="s">
        <v>604</v>
      </c>
      <c r="F128" s="163">
        <v>257</v>
      </c>
      <c r="G128" s="162" t="s">
        <v>625</v>
      </c>
      <c r="H128" s="162">
        <v>300</v>
      </c>
      <c r="I128" s="164">
        <v>300</v>
      </c>
      <c r="J128" s="165" t="s">
        <v>626</v>
      </c>
      <c r="K128" s="166">
        <f t="shared" si="103"/>
        <v>43</v>
      </c>
      <c r="L128" s="167">
        <f t="shared" si="104"/>
        <v>0.16731517509727625</v>
      </c>
      <c r="M128" s="162" t="s">
        <v>595</v>
      </c>
      <c r="N128" s="168">
        <v>41822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9">
        <v>3</v>
      </c>
      <c r="B129" s="160">
        <v>41828</v>
      </c>
      <c r="C129" s="160"/>
      <c r="D129" s="161" t="s">
        <v>628</v>
      </c>
      <c r="E129" s="162" t="s">
        <v>604</v>
      </c>
      <c r="F129" s="163">
        <v>393</v>
      </c>
      <c r="G129" s="162" t="s">
        <v>625</v>
      </c>
      <c r="H129" s="162">
        <v>468</v>
      </c>
      <c r="I129" s="164">
        <v>468</v>
      </c>
      <c r="J129" s="165" t="s">
        <v>626</v>
      </c>
      <c r="K129" s="166">
        <f t="shared" si="103"/>
        <v>75</v>
      </c>
      <c r="L129" s="167">
        <f t="shared" si="104"/>
        <v>0.19083969465648856</v>
      </c>
      <c r="M129" s="162" t="s">
        <v>595</v>
      </c>
      <c r="N129" s="168">
        <v>41863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9">
        <v>4</v>
      </c>
      <c r="B130" s="160">
        <v>41857</v>
      </c>
      <c r="C130" s="160"/>
      <c r="D130" s="161" t="s">
        <v>629</v>
      </c>
      <c r="E130" s="162" t="s">
        <v>604</v>
      </c>
      <c r="F130" s="163">
        <v>205</v>
      </c>
      <c r="G130" s="162" t="s">
        <v>625</v>
      </c>
      <c r="H130" s="162">
        <v>275</v>
      </c>
      <c r="I130" s="164">
        <v>250</v>
      </c>
      <c r="J130" s="165" t="s">
        <v>626</v>
      </c>
      <c r="K130" s="166">
        <f t="shared" si="103"/>
        <v>70</v>
      </c>
      <c r="L130" s="167">
        <f t="shared" si="104"/>
        <v>0.34146341463414637</v>
      </c>
      <c r="M130" s="162" t="s">
        <v>595</v>
      </c>
      <c r="N130" s="168">
        <v>41962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9">
        <v>5</v>
      </c>
      <c r="B131" s="160">
        <v>41886</v>
      </c>
      <c r="C131" s="160"/>
      <c r="D131" s="161" t="s">
        <v>630</v>
      </c>
      <c r="E131" s="162" t="s">
        <v>604</v>
      </c>
      <c r="F131" s="163">
        <v>162</v>
      </c>
      <c r="G131" s="162" t="s">
        <v>625</v>
      </c>
      <c r="H131" s="162">
        <v>190</v>
      </c>
      <c r="I131" s="164">
        <v>190</v>
      </c>
      <c r="J131" s="165" t="s">
        <v>626</v>
      </c>
      <c r="K131" s="166">
        <f t="shared" si="103"/>
        <v>28</v>
      </c>
      <c r="L131" s="167">
        <f t="shared" si="104"/>
        <v>0.1728395061728395</v>
      </c>
      <c r="M131" s="162" t="s">
        <v>595</v>
      </c>
      <c r="N131" s="168">
        <v>42006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9">
        <v>6</v>
      </c>
      <c r="B132" s="160">
        <v>41886</v>
      </c>
      <c r="C132" s="160"/>
      <c r="D132" s="161" t="s">
        <v>631</v>
      </c>
      <c r="E132" s="162" t="s">
        <v>604</v>
      </c>
      <c r="F132" s="163">
        <v>75</v>
      </c>
      <c r="G132" s="162" t="s">
        <v>625</v>
      </c>
      <c r="H132" s="162">
        <v>91.5</v>
      </c>
      <c r="I132" s="164" t="s">
        <v>618</v>
      </c>
      <c r="J132" s="165" t="s">
        <v>632</v>
      </c>
      <c r="K132" s="166">
        <f t="shared" si="103"/>
        <v>16.5</v>
      </c>
      <c r="L132" s="167">
        <f t="shared" si="104"/>
        <v>0.22</v>
      </c>
      <c r="M132" s="162" t="s">
        <v>595</v>
      </c>
      <c r="N132" s="168">
        <v>41954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9">
        <v>7</v>
      </c>
      <c r="B133" s="160">
        <v>41913</v>
      </c>
      <c r="C133" s="160"/>
      <c r="D133" s="161" t="s">
        <v>633</v>
      </c>
      <c r="E133" s="162" t="s">
        <v>604</v>
      </c>
      <c r="F133" s="163">
        <v>850</v>
      </c>
      <c r="G133" s="162" t="s">
        <v>625</v>
      </c>
      <c r="H133" s="162">
        <v>982.5</v>
      </c>
      <c r="I133" s="164">
        <v>1050</v>
      </c>
      <c r="J133" s="165" t="s">
        <v>634</v>
      </c>
      <c r="K133" s="166">
        <f t="shared" si="103"/>
        <v>132.5</v>
      </c>
      <c r="L133" s="167">
        <f t="shared" si="104"/>
        <v>0.15588235294117647</v>
      </c>
      <c r="M133" s="162" t="s">
        <v>595</v>
      </c>
      <c r="N133" s="168">
        <v>42039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9">
        <v>8</v>
      </c>
      <c r="B134" s="160">
        <v>41913</v>
      </c>
      <c r="C134" s="160"/>
      <c r="D134" s="161" t="s">
        <v>635</v>
      </c>
      <c r="E134" s="162" t="s">
        <v>604</v>
      </c>
      <c r="F134" s="163">
        <v>475</v>
      </c>
      <c r="G134" s="162" t="s">
        <v>625</v>
      </c>
      <c r="H134" s="162">
        <v>515</v>
      </c>
      <c r="I134" s="164">
        <v>600</v>
      </c>
      <c r="J134" s="165" t="s">
        <v>636</v>
      </c>
      <c r="K134" s="166">
        <f t="shared" si="103"/>
        <v>40</v>
      </c>
      <c r="L134" s="167">
        <f t="shared" si="104"/>
        <v>8.4210526315789472E-2</v>
      </c>
      <c r="M134" s="162" t="s">
        <v>595</v>
      </c>
      <c r="N134" s="168">
        <v>41939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9">
        <v>9</v>
      </c>
      <c r="B135" s="160">
        <v>41913</v>
      </c>
      <c r="C135" s="160"/>
      <c r="D135" s="161" t="s">
        <v>637</v>
      </c>
      <c r="E135" s="162" t="s">
        <v>604</v>
      </c>
      <c r="F135" s="163">
        <v>86</v>
      </c>
      <c r="G135" s="162" t="s">
        <v>625</v>
      </c>
      <c r="H135" s="162">
        <v>99</v>
      </c>
      <c r="I135" s="164">
        <v>140</v>
      </c>
      <c r="J135" s="165" t="s">
        <v>638</v>
      </c>
      <c r="K135" s="166">
        <f t="shared" si="103"/>
        <v>13</v>
      </c>
      <c r="L135" s="167">
        <f t="shared" si="104"/>
        <v>0.15116279069767441</v>
      </c>
      <c r="M135" s="162" t="s">
        <v>595</v>
      </c>
      <c r="N135" s="168">
        <v>41939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9">
        <v>10</v>
      </c>
      <c r="B136" s="160">
        <v>41926</v>
      </c>
      <c r="C136" s="160"/>
      <c r="D136" s="161" t="s">
        <v>639</v>
      </c>
      <c r="E136" s="162" t="s">
        <v>604</v>
      </c>
      <c r="F136" s="163">
        <v>496.6</v>
      </c>
      <c r="G136" s="162" t="s">
        <v>625</v>
      </c>
      <c r="H136" s="162">
        <v>621</v>
      </c>
      <c r="I136" s="164">
        <v>580</v>
      </c>
      <c r="J136" s="165" t="s">
        <v>626</v>
      </c>
      <c r="K136" s="166">
        <f t="shared" si="103"/>
        <v>124.39999999999998</v>
      </c>
      <c r="L136" s="167">
        <f t="shared" si="104"/>
        <v>0.25050342327829234</v>
      </c>
      <c r="M136" s="162" t="s">
        <v>595</v>
      </c>
      <c r="N136" s="168">
        <v>42605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9">
        <v>11</v>
      </c>
      <c r="B137" s="160">
        <v>41926</v>
      </c>
      <c r="C137" s="160"/>
      <c r="D137" s="161" t="s">
        <v>640</v>
      </c>
      <c r="E137" s="162" t="s">
        <v>604</v>
      </c>
      <c r="F137" s="163">
        <v>2481.9</v>
      </c>
      <c r="G137" s="162" t="s">
        <v>625</v>
      </c>
      <c r="H137" s="162">
        <v>2840</v>
      </c>
      <c r="I137" s="164">
        <v>2870</v>
      </c>
      <c r="J137" s="165" t="s">
        <v>641</v>
      </c>
      <c r="K137" s="166">
        <f t="shared" si="103"/>
        <v>358.09999999999991</v>
      </c>
      <c r="L137" s="167">
        <f t="shared" si="104"/>
        <v>0.14428462065353154</v>
      </c>
      <c r="M137" s="162" t="s">
        <v>595</v>
      </c>
      <c r="N137" s="168">
        <v>42017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9">
        <v>12</v>
      </c>
      <c r="B138" s="160">
        <v>41928</v>
      </c>
      <c r="C138" s="160"/>
      <c r="D138" s="161" t="s">
        <v>642</v>
      </c>
      <c r="E138" s="162" t="s">
        <v>604</v>
      </c>
      <c r="F138" s="163">
        <v>84.5</v>
      </c>
      <c r="G138" s="162" t="s">
        <v>625</v>
      </c>
      <c r="H138" s="162">
        <v>93</v>
      </c>
      <c r="I138" s="164">
        <v>110</v>
      </c>
      <c r="J138" s="165" t="s">
        <v>643</v>
      </c>
      <c r="K138" s="166">
        <f t="shared" si="103"/>
        <v>8.5</v>
      </c>
      <c r="L138" s="167">
        <f t="shared" si="104"/>
        <v>0.10059171597633136</v>
      </c>
      <c r="M138" s="162" t="s">
        <v>595</v>
      </c>
      <c r="N138" s="168">
        <v>41939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9">
        <v>13</v>
      </c>
      <c r="B139" s="160">
        <v>41928</v>
      </c>
      <c r="C139" s="160"/>
      <c r="D139" s="161" t="s">
        <v>644</v>
      </c>
      <c r="E139" s="162" t="s">
        <v>604</v>
      </c>
      <c r="F139" s="163">
        <v>401</v>
      </c>
      <c r="G139" s="162" t="s">
        <v>625</v>
      </c>
      <c r="H139" s="162">
        <v>428</v>
      </c>
      <c r="I139" s="164">
        <v>450</v>
      </c>
      <c r="J139" s="165" t="s">
        <v>645</v>
      </c>
      <c r="K139" s="166">
        <f t="shared" si="103"/>
        <v>27</v>
      </c>
      <c r="L139" s="167">
        <f t="shared" si="104"/>
        <v>6.7331670822942641E-2</v>
      </c>
      <c r="M139" s="162" t="s">
        <v>595</v>
      </c>
      <c r="N139" s="168">
        <v>42020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9">
        <v>14</v>
      </c>
      <c r="B140" s="160">
        <v>41928</v>
      </c>
      <c r="C140" s="160"/>
      <c r="D140" s="161" t="s">
        <v>646</v>
      </c>
      <c r="E140" s="162" t="s">
        <v>604</v>
      </c>
      <c r="F140" s="163">
        <v>101</v>
      </c>
      <c r="G140" s="162" t="s">
        <v>625</v>
      </c>
      <c r="H140" s="162">
        <v>112</v>
      </c>
      <c r="I140" s="164">
        <v>120</v>
      </c>
      <c r="J140" s="165" t="s">
        <v>647</v>
      </c>
      <c r="K140" s="166">
        <f t="shared" si="103"/>
        <v>11</v>
      </c>
      <c r="L140" s="167">
        <f t="shared" si="104"/>
        <v>0.10891089108910891</v>
      </c>
      <c r="M140" s="162" t="s">
        <v>595</v>
      </c>
      <c r="N140" s="168">
        <v>41939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9">
        <v>15</v>
      </c>
      <c r="B141" s="160">
        <v>41954</v>
      </c>
      <c r="C141" s="160"/>
      <c r="D141" s="161" t="s">
        <v>648</v>
      </c>
      <c r="E141" s="162" t="s">
        <v>604</v>
      </c>
      <c r="F141" s="163">
        <v>59</v>
      </c>
      <c r="G141" s="162" t="s">
        <v>625</v>
      </c>
      <c r="H141" s="162">
        <v>76</v>
      </c>
      <c r="I141" s="164">
        <v>76</v>
      </c>
      <c r="J141" s="165" t="s">
        <v>626</v>
      </c>
      <c r="K141" s="166">
        <f t="shared" si="103"/>
        <v>17</v>
      </c>
      <c r="L141" s="167">
        <f t="shared" si="104"/>
        <v>0.28813559322033899</v>
      </c>
      <c r="M141" s="162" t="s">
        <v>595</v>
      </c>
      <c r="N141" s="168">
        <v>43032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9">
        <v>16</v>
      </c>
      <c r="B142" s="160">
        <v>41954</v>
      </c>
      <c r="C142" s="160"/>
      <c r="D142" s="161" t="s">
        <v>637</v>
      </c>
      <c r="E142" s="162" t="s">
        <v>604</v>
      </c>
      <c r="F142" s="163">
        <v>99</v>
      </c>
      <c r="G142" s="162" t="s">
        <v>625</v>
      </c>
      <c r="H142" s="162">
        <v>120</v>
      </c>
      <c r="I142" s="164">
        <v>120</v>
      </c>
      <c r="J142" s="165" t="s">
        <v>614</v>
      </c>
      <c r="K142" s="166">
        <f t="shared" si="103"/>
        <v>21</v>
      </c>
      <c r="L142" s="167">
        <f t="shared" si="104"/>
        <v>0.21212121212121213</v>
      </c>
      <c r="M142" s="162" t="s">
        <v>595</v>
      </c>
      <c r="N142" s="168">
        <v>41960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9">
        <v>17</v>
      </c>
      <c r="B143" s="160">
        <v>41956</v>
      </c>
      <c r="C143" s="160"/>
      <c r="D143" s="161" t="s">
        <v>649</v>
      </c>
      <c r="E143" s="162" t="s">
        <v>604</v>
      </c>
      <c r="F143" s="163">
        <v>22</v>
      </c>
      <c r="G143" s="162" t="s">
        <v>625</v>
      </c>
      <c r="H143" s="162">
        <v>33.549999999999997</v>
      </c>
      <c r="I143" s="164">
        <v>32</v>
      </c>
      <c r="J143" s="165" t="s">
        <v>650</v>
      </c>
      <c r="K143" s="166">
        <f t="shared" si="103"/>
        <v>11.549999999999997</v>
      </c>
      <c r="L143" s="167">
        <f t="shared" si="104"/>
        <v>0.52499999999999991</v>
      </c>
      <c r="M143" s="162" t="s">
        <v>595</v>
      </c>
      <c r="N143" s="168">
        <v>42188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9">
        <v>18</v>
      </c>
      <c r="B144" s="160">
        <v>41976</v>
      </c>
      <c r="C144" s="160"/>
      <c r="D144" s="161" t="s">
        <v>651</v>
      </c>
      <c r="E144" s="162" t="s">
        <v>604</v>
      </c>
      <c r="F144" s="163">
        <v>440</v>
      </c>
      <c r="G144" s="162" t="s">
        <v>625</v>
      </c>
      <c r="H144" s="162">
        <v>520</v>
      </c>
      <c r="I144" s="164">
        <v>520</v>
      </c>
      <c r="J144" s="165" t="s">
        <v>652</v>
      </c>
      <c r="K144" s="166">
        <f t="shared" si="103"/>
        <v>80</v>
      </c>
      <c r="L144" s="167">
        <f t="shared" si="104"/>
        <v>0.18181818181818182</v>
      </c>
      <c r="M144" s="162" t="s">
        <v>595</v>
      </c>
      <c r="N144" s="168">
        <v>42208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9">
        <v>19</v>
      </c>
      <c r="B145" s="160">
        <v>41976</v>
      </c>
      <c r="C145" s="160"/>
      <c r="D145" s="161" t="s">
        <v>653</v>
      </c>
      <c r="E145" s="162" t="s">
        <v>604</v>
      </c>
      <c r="F145" s="163">
        <v>360</v>
      </c>
      <c r="G145" s="162" t="s">
        <v>625</v>
      </c>
      <c r="H145" s="162">
        <v>427</v>
      </c>
      <c r="I145" s="164">
        <v>425</v>
      </c>
      <c r="J145" s="165" t="s">
        <v>654</v>
      </c>
      <c r="K145" s="166">
        <f t="shared" si="103"/>
        <v>67</v>
      </c>
      <c r="L145" s="167">
        <f t="shared" si="104"/>
        <v>0.18611111111111112</v>
      </c>
      <c r="M145" s="162" t="s">
        <v>595</v>
      </c>
      <c r="N145" s="168">
        <v>42058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9">
        <v>20</v>
      </c>
      <c r="B146" s="160">
        <v>42012</v>
      </c>
      <c r="C146" s="160"/>
      <c r="D146" s="161" t="s">
        <v>655</v>
      </c>
      <c r="E146" s="162" t="s">
        <v>604</v>
      </c>
      <c r="F146" s="163">
        <v>360</v>
      </c>
      <c r="G146" s="162" t="s">
        <v>625</v>
      </c>
      <c r="H146" s="162">
        <v>455</v>
      </c>
      <c r="I146" s="164">
        <v>420</v>
      </c>
      <c r="J146" s="165" t="s">
        <v>656</v>
      </c>
      <c r="K146" s="166">
        <f t="shared" si="103"/>
        <v>95</v>
      </c>
      <c r="L146" s="167">
        <f t="shared" si="104"/>
        <v>0.2638888888888889</v>
      </c>
      <c r="M146" s="162" t="s">
        <v>595</v>
      </c>
      <c r="N146" s="168">
        <v>42024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9">
        <v>21</v>
      </c>
      <c r="B147" s="160">
        <v>42012</v>
      </c>
      <c r="C147" s="160"/>
      <c r="D147" s="161" t="s">
        <v>657</v>
      </c>
      <c r="E147" s="162" t="s">
        <v>604</v>
      </c>
      <c r="F147" s="163">
        <v>130</v>
      </c>
      <c r="G147" s="162"/>
      <c r="H147" s="162">
        <v>175.5</v>
      </c>
      <c r="I147" s="164">
        <v>165</v>
      </c>
      <c r="J147" s="165" t="s">
        <v>658</v>
      </c>
      <c r="K147" s="166">
        <f t="shared" si="103"/>
        <v>45.5</v>
      </c>
      <c r="L147" s="167">
        <f t="shared" si="104"/>
        <v>0.35</v>
      </c>
      <c r="M147" s="162" t="s">
        <v>595</v>
      </c>
      <c r="N147" s="168">
        <v>43088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9">
        <v>22</v>
      </c>
      <c r="B148" s="160">
        <v>42040</v>
      </c>
      <c r="C148" s="160"/>
      <c r="D148" s="161" t="s">
        <v>404</v>
      </c>
      <c r="E148" s="162" t="s">
        <v>592</v>
      </c>
      <c r="F148" s="163">
        <v>98</v>
      </c>
      <c r="G148" s="162"/>
      <c r="H148" s="162">
        <v>120</v>
      </c>
      <c r="I148" s="164">
        <v>120</v>
      </c>
      <c r="J148" s="165" t="s">
        <v>626</v>
      </c>
      <c r="K148" s="166">
        <f t="shared" si="103"/>
        <v>22</v>
      </c>
      <c r="L148" s="167">
        <f t="shared" si="104"/>
        <v>0.22448979591836735</v>
      </c>
      <c r="M148" s="162" t="s">
        <v>595</v>
      </c>
      <c r="N148" s="168">
        <v>42753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9">
        <v>23</v>
      </c>
      <c r="B149" s="160">
        <v>42040</v>
      </c>
      <c r="C149" s="160"/>
      <c r="D149" s="161" t="s">
        <v>659</v>
      </c>
      <c r="E149" s="162" t="s">
        <v>592</v>
      </c>
      <c r="F149" s="163">
        <v>196</v>
      </c>
      <c r="G149" s="162"/>
      <c r="H149" s="162">
        <v>262</v>
      </c>
      <c r="I149" s="164">
        <v>255</v>
      </c>
      <c r="J149" s="165" t="s">
        <v>626</v>
      </c>
      <c r="K149" s="166">
        <f t="shared" si="103"/>
        <v>66</v>
      </c>
      <c r="L149" s="167">
        <f t="shared" si="104"/>
        <v>0.33673469387755101</v>
      </c>
      <c r="M149" s="162" t="s">
        <v>595</v>
      </c>
      <c r="N149" s="168">
        <v>42599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69">
        <v>24</v>
      </c>
      <c r="B150" s="170">
        <v>42067</v>
      </c>
      <c r="C150" s="170"/>
      <c r="D150" s="171" t="s">
        <v>403</v>
      </c>
      <c r="E150" s="172" t="s">
        <v>592</v>
      </c>
      <c r="F150" s="173">
        <v>235</v>
      </c>
      <c r="G150" s="173"/>
      <c r="H150" s="174">
        <v>77</v>
      </c>
      <c r="I150" s="174" t="s">
        <v>660</v>
      </c>
      <c r="J150" s="175" t="s">
        <v>661</v>
      </c>
      <c r="K150" s="176">
        <f t="shared" si="103"/>
        <v>-158</v>
      </c>
      <c r="L150" s="177">
        <f t="shared" si="104"/>
        <v>-0.67234042553191486</v>
      </c>
      <c r="M150" s="173" t="s">
        <v>605</v>
      </c>
      <c r="N150" s="170">
        <v>43522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9">
        <v>25</v>
      </c>
      <c r="B151" s="160">
        <v>42067</v>
      </c>
      <c r="C151" s="160"/>
      <c r="D151" s="161" t="s">
        <v>662</v>
      </c>
      <c r="E151" s="162" t="s">
        <v>592</v>
      </c>
      <c r="F151" s="163">
        <v>185</v>
      </c>
      <c r="G151" s="162"/>
      <c r="H151" s="162">
        <v>224</v>
      </c>
      <c r="I151" s="164" t="s">
        <v>663</v>
      </c>
      <c r="J151" s="165" t="s">
        <v>626</v>
      </c>
      <c r="K151" s="166">
        <f t="shared" si="103"/>
        <v>39</v>
      </c>
      <c r="L151" s="167">
        <f t="shared" si="104"/>
        <v>0.21081081081081082</v>
      </c>
      <c r="M151" s="162" t="s">
        <v>595</v>
      </c>
      <c r="N151" s="168">
        <v>42647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69">
        <v>26</v>
      </c>
      <c r="B152" s="170">
        <v>42090</v>
      </c>
      <c r="C152" s="170"/>
      <c r="D152" s="178" t="s">
        <v>664</v>
      </c>
      <c r="E152" s="173" t="s">
        <v>592</v>
      </c>
      <c r="F152" s="173">
        <v>49.5</v>
      </c>
      <c r="G152" s="174"/>
      <c r="H152" s="174">
        <v>15.85</v>
      </c>
      <c r="I152" s="174">
        <v>67</v>
      </c>
      <c r="J152" s="175" t="s">
        <v>665</v>
      </c>
      <c r="K152" s="174">
        <f t="shared" si="103"/>
        <v>-33.65</v>
      </c>
      <c r="L152" s="179">
        <f t="shared" si="104"/>
        <v>-0.67979797979797973</v>
      </c>
      <c r="M152" s="173" t="s">
        <v>605</v>
      </c>
      <c r="N152" s="180">
        <v>43627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9">
        <v>27</v>
      </c>
      <c r="B153" s="160">
        <v>42093</v>
      </c>
      <c r="C153" s="160"/>
      <c r="D153" s="161" t="s">
        <v>666</v>
      </c>
      <c r="E153" s="162" t="s">
        <v>592</v>
      </c>
      <c r="F153" s="163">
        <v>183.5</v>
      </c>
      <c r="G153" s="162"/>
      <c r="H153" s="162">
        <v>219</v>
      </c>
      <c r="I153" s="164">
        <v>218</v>
      </c>
      <c r="J153" s="165" t="s">
        <v>667</v>
      </c>
      <c r="K153" s="166">
        <f t="shared" si="103"/>
        <v>35.5</v>
      </c>
      <c r="L153" s="167">
        <f t="shared" si="104"/>
        <v>0.19346049046321526</v>
      </c>
      <c r="M153" s="162" t="s">
        <v>595</v>
      </c>
      <c r="N153" s="168">
        <v>42103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9">
        <v>28</v>
      </c>
      <c r="B154" s="160">
        <v>42114</v>
      </c>
      <c r="C154" s="160"/>
      <c r="D154" s="161" t="s">
        <v>668</v>
      </c>
      <c r="E154" s="162" t="s">
        <v>592</v>
      </c>
      <c r="F154" s="163">
        <f>(227+237)/2</f>
        <v>232</v>
      </c>
      <c r="G154" s="162"/>
      <c r="H154" s="162">
        <v>298</v>
      </c>
      <c r="I154" s="164">
        <v>298</v>
      </c>
      <c r="J154" s="165" t="s">
        <v>626</v>
      </c>
      <c r="K154" s="166">
        <f t="shared" si="103"/>
        <v>66</v>
      </c>
      <c r="L154" s="167">
        <f t="shared" si="104"/>
        <v>0.28448275862068967</v>
      </c>
      <c r="M154" s="162" t="s">
        <v>595</v>
      </c>
      <c r="N154" s="168">
        <v>42823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9">
        <v>29</v>
      </c>
      <c r="B155" s="160">
        <v>42128</v>
      </c>
      <c r="C155" s="160"/>
      <c r="D155" s="161" t="s">
        <v>669</v>
      </c>
      <c r="E155" s="162" t="s">
        <v>604</v>
      </c>
      <c r="F155" s="163">
        <v>385</v>
      </c>
      <c r="G155" s="162"/>
      <c r="H155" s="162">
        <f>212.5+331</f>
        <v>543.5</v>
      </c>
      <c r="I155" s="164">
        <v>510</v>
      </c>
      <c r="J155" s="165" t="s">
        <v>670</v>
      </c>
      <c r="K155" s="166">
        <f t="shared" si="103"/>
        <v>158.5</v>
      </c>
      <c r="L155" s="167">
        <f t="shared" si="104"/>
        <v>0.41168831168831171</v>
      </c>
      <c r="M155" s="162" t="s">
        <v>595</v>
      </c>
      <c r="N155" s="168">
        <v>42235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9">
        <v>30</v>
      </c>
      <c r="B156" s="160">
        <v>42128</v>
      </c>
      <c r="C156" s="160"/>
      <c r="D156" s="161" t="s">
        <v>671</v>
      </c>
      <c r="E156" s="162" t="s">
        <v>604</v>
      </c>
      <c r="F156" s="163">
        <v>115.5</v>
      </c>
      <c r="G156" s="162"/>
      <c r="H156" s="162">
        <v>146</v>
      </c>
      <c r="I156" s="164">
        <v>142</v>
      </c>
      <c r="J156" s="165" t="s">
        <v>672</v>
      </c>
      <c r="K156" s="166">
        <f t="shared" si="103"/>
        <v>30.5</v>
      </c>
      <c r="L156" s="167">
        <f t="shared" si="104"/>
        <v>0.26406926406926406</v>
      </c>
      <c r="M156" s="162" t="s">
        <v>595</v>
      </c>
      <c r="N156" s="168">
        <v>42202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9">
        <v>31</v>
      </c>
      <c r="B157" s="160">
        <v>42151</v>
      </c>
      <c r="C157" s="160"/>
      <c r="D157" s="161" t="s">
        <v>541</v>
      </c>
      <c r="E157" s="162" t="s">
        <v>604</v>
      </c>
      <c r="F157" s="163">
        <v>237.5</v>
      </c>
      <c r="G157" s="162"/>
      <c r="H157" s="162">
        <v>279.5</v>
      </c>
      <c r="I157" s="164">
        <v>278</v>
      </c>
      <c r="J157" s="165" t="s">
        <v>626</v>
      </c>
      <c r="K157" s="166">
        <f t="shared" si="103"/>
        <v>42</v>
      </c>
      <c r="L157" s="167">
        <f t="shared" si="104"/>
        <v>0.17684210526315788</v>
      </c>
      <c r="M157" s="162" t="s">
        <v>595</v>
      </c>
      <c r="N157" s="168">
        <v>42222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9">
        <v>32</v>
      </c>
      <c r="B158" s="160">
        <v>42174</v>
      </c>
      <c r="C158" s="160"/>
      <c r="D158" s="161" t="s">
        <v>644</v>
      </c>
      <c r="E158" s="162" t="s">
        <v>592</v>
      </c>
      <c r="F158" s="163">
        <v>340</v>
      </c>
      <c r="G158" s="162"/>
      <c r="H158" s="162">
        <v>448</v>
      </c>
      <c r="I158" s="164">
        <v>448</v>
      </c>
      <c r="J158" s="165" t="s">
        <v>626</v>
      </c>
      <c r="K158" s="166">
        <f t="shared" si="103"/>
        <v>108</v>
      </c>
      <c r="L158" s="167">
        <f t="shared" si="104"/>
        <v>0.31764705882352939</v>
      </c>
      <c r="M158" s="162" t="s">
        <v>595</v>
      </c>
      <c r="N158" s="168">
        <v>43018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9">
        <v>33</v>
      </c>
      <c r="B159" s="160">
        <v>42191</v>
      </c>
      <c r="C159" s="160"/>
      <c r="D159" s="161" t="s">
        <v>673</v>
      </c>
      <c r="E159" s="162" t="s">
        <v>592</v>
      </c>
      <c r="F159" s="163">
        <v>390</v>
      </c>
      <c r="G159" s="162"/>
      <c r="H159" s="162">
        <v>460</v>
      </c>
      <c r="I159" s="164">
        <v>460</v>
      </c>
      <c r="J159" s="165" t="s">
        <v>626</v>
      </c>
      <c r="K159" s="166">
        <f t="shared" si="103"/>
        <v>70</v>
      </c>
      <c r="L159" s="167">
        <f t="shared" si="104"/>
        <v>0.17948717948717949</v>
      </c>
      <c r="M159" s="162" t="s">
        <v>595</v>
      </c>
      <c r="N159" s="168">
        <v>42478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69">
        <v>34</v>
      </c>
      <c r="B160" s="170">
        <v>42195</v>
      </c>
      <c r="C160" s="170"/>
      <c r="D160" s="171" t="s">
        <v>674</v>
      </c>
      <c r="E160" s="172" t="s">
        <v>592</v>
      </c>
      <c r="F160" s="173">
        <v>122.5</v>
      </c>
      <c r="G160" s="173"/>
      <c r="H160" s="174">
        <v>61</v>
      </c>
      <c r="I160" s="174">
        <v>172</v>
      </c>
      <c r="J160" s="175" t="s">
        <v>675</v>
      </c>
      <c r="K160" s="176">
        <f t="shared" si="103"/>
        <v>-61.5</v>
      </c>
      <c r="L160" s="177">
        <f t="shared" si="104"/>
        <v>-0.50204081632653064</v>
      </c>
      <c r="M160" s="173" t="s">
        <v>605</v>
      </c>
      <c r="N160" s="170">
        <v>43333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9">
        <v>35</v>
      </c>
      <c r="B161" s="160">
        <v>42219</v>
      </c>
      <c r="C161" s="160"/>
      <c r="D161" s="161" t="s">
        <v>676</v>
      </c>
      <c r="E161" s="162" t="s">
        <v>592</v>
      </c>
      <c r="F161" s="163">
        <v>297.5</v>
      </c>
      <c r="G161" s="162"/>
      <c r="H161" s="162">
        <v>350</v>
      </c>
      <c r="I161" s="164">
        <v>360</v>
      </c>
      <c r="J161" s="165" t="s">
        <v>677</v>
      </c>
      <c r="K161" s="166">
        <f t="shared" si="103"/>
        <v>52.5</v>
      </c>
      <c r="L161" s="167">
        <f t="shared" si="104"/>
        <v>0.17647058823529413</v>
      </c>
      <c r="M161" s="162" t="s">
        <v>595</v>
      </c>
      <c r="N161" s="168">
        <v>42232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9">
        <v>36</v>
      </c>
      <c r="B162" s="160">
        <v>42219</v>
      </c>
      <c r="C162" s="160"/>
      <c r="D162" s="161" t="s">
        <v>678</v>
      </c>
      <c r="E162" s="162" t="s">
        <v>592</v>
      </c>
      <c r="F162" s="163">
        <v>115.5</v>
      </c>
      <c r="G162" s="162"/>
      <c r="H162" s="162">
        <v>149</v>
      </c>
      <c r="I162" s="164">
        <v>140</v>
      </c>
      <c r="J162" s="165" t="s">
        <v>679</v>
      </c>
      <c r="K162" s="166">
        <f t="shared" si="103"/>
        <v>33.5</v>
      </c>
      <c r="L162" s="167">
        <f t="shared" si="104"/>
        <v>0.29004329004329005</v>
      </c>
      <c r="M162" s="162" t="s">
        <v>595</v>
      </c>
      <c r="N162" s="168">
        <v>42740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9">
        <v>37</v>
      </c>
      <c r="B163" s="160">
        <v>42251</v>
      </c>
      <c r="C163" s="160"/>
      <c r="D163" s="161" t="s">
        <v>541</v>
      </c>
      <c r="E163" s="162" t="s">
        <v>592</v>
      </c>
      <c r="F163" s="163">
        <v>226</v>
      </c>
      <c r="G163" s="162"/>
      <c r="H163" s="162">
        <v>292</v>
      </c>
      <c r="I163" s="164">
        <v>292</v>
      </c>
      <c r="J163" s="165" t="s">
        <v>680</v>
      </c>
      <c r="K163" s="166">
        <f t="shared" si="103"/>
        <v>66</v>
      </c>
      <c r="L163" s="167">
        <f t="shared" si="104"/>
        <v>0.29203539823008851</v>
      </c>
      <c r="M163" s="162" t="s">
        <v>595</v>
      </c>
      <c r="N163" s="168">
        <v>42286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9">
        <v>38</v>
      </c>
      <c r="B164" s="160">
        <v>42254</v>
      </c>
      <c r="C164" s="160"/>
      <c r="D164" s="161" t="s">
        <v>668</v>
      </c>
      <c r="E164" s="162" t="s">
        <v>592</v>
      </c>
      <c r="F164" s="163">
        <v>232.5</v>
      </c>
      <c r="G164" s="162"/>
      <c r="H164" s="162">
        <v>312.5</v>
      </c>
      <c r="I164" s="164">
        <v>310</v>
      </c>
      <c r="J164" s="165" t="s">
        <v>626</v>
      </c>
      <c r="K164" s="166">
        <f t="shared" si="103"/>
        <v>80</v>
      </c>
      <c r="L164" s="167">
        <f t="shared" si="104"/>
        <v>0.34408602150537637</v>
      </c>
      <c r="M164" s="162" t="s">
        <v>595</v>
      </c>
      <c r="N164" s="168">
        <v>42823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9">
        <v>39</v>
      </c>
      <c r="B165" s="160">
        <v>42268</v>
      </c>
      <c r="C165" s="160"/>
      <c r="D165" s="161" t="s">
        <v>681</v>
      </c>
      <c r="E165" s="162" t="s">
        <v>592</v>
      </c>
      <c r="F165" s="163">
        <v>196.5</v>
      </c>
      <c r="G165" s="162"/>
      <c r="H165" s="162">
        <v>238</v>
      </c>
      <c r="I165" s="164">
        <v>238</v>
      </c>
      <c r="J165" s="165" t="s">
        <v>680</v>
      </c>
      <c r="K165" s="166">
        <f t="shared" si="103"/>
        <v>41.5</v>
      </c>
      <c r="L165" s="167">
        <f t="shared" si="104"/>
        <v>0.21119592875318066</v>
      </c>
      <c r="M165" s="162" t="s">
        <v>595</v>
      </c>
      <c r="N165" s="168">
        <v>42291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9">
        <v>40</v>
      </c>
      <c r="B166" s="160">
        <v>42271</v>
      </c>
      <c r="C166" s="160"/>
      <c r="D166" s="161" t="s">
        <v>624</v>
      </c>
      <c r="E166" s="162" t="s">
        <v>592</v>
      </c>
      <c r="F166" s="163">
        <v>65</v>
      </c>
      <c r="G166" s="162"/>
      <c r="H166" s="162">
        <v>82</v>
      </c>
      <c r="I166" s="164">
        <v>82</v>
      </c>
      <c r="J166" s="165" t="s">
        <v>680</v>
      </c>
      <c r="K166" s="166">
        <f t="shared" si="103"/>
        <v>17</v>
      </c>
      <c r="L166" s="167">
        <f t="shared" si="104"/>
        <v>0.26153846153846155</v>
      </c>
      <c r="M166" s="162" t="s">
        <v>595</v>
      </c>
      <c r="N166" s="168">
        <v>42578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9">
        <v>41</v>
      </c>
      <c r="B167" s="160">
        <v>42291</v>
      </c>
      <c r="C167" s="160"/>
      <c r="D167" s="161" t="s">
        <v>682</v>
      </c>
      <c r="E167" s="162" t="s">
        <v>592</v>
      </c>
      <c r="F167" s="163">
        <v>144</v>
      </c>
      <c r="G167" s="162"/>
      <c r="H167" s="162">
        <v>182.5</v>
      </c>
      <c r="I167" s="164">
        <v>181</v>
      </c>
      <c r="J167" s="165" t="s">
        <v>680</v>
      </c>
      <c r="K167" s="166">
        <f t="shared" si="103"/>
        <v>38.5</v>
      </c>
      <c r="L167" s="167">
        <f t="shared" si="104"/>
        <v>0.2673611111111111</v>
      </c>
      <c r="M167" s="162" t="s">
        <v>595</v>
      </c>
      <c r="N167" s="168">
        <v>42817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9">
        <v>42</v>
      </c>
      <c r="B168" s="160">
        <v>42291</v>
      </c>
      <c r="C168" s="160"/>
      <c r="D168" s="161" t="s">
        <v>683</v>
      </c>
      <c r="E168" s="162" t="s">
        <v>592</v>
      </c>
      <c r="F168" s="163">
        <v>264</v>
      </c>
      <c r="G168" s="162"/>
      <c r="H168" s="162">
        <v>311</v>
      </c>
      <c r="I168" s="164">
        <v>311</v>
      </c>
      <c r="J168" s="165" t="s">
        <v>680</v>
      </c>
      <c r="K168" s="166">
        <f t="shared" si="103"/>
        <v>47</v>
      </c>
      <c r="L168" s="167">
        <f t="shared" si="104"/>
        <v>0.17803030303030304</v>
      </c>
      <c r="M168" s="162" t="s">
        <v>595</v>
      </c>
      <c r="N168" s="168">
        <v>42604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9">
        <v>43</v>
      </c>
      <c r="B169" s="160">
        <v>42318</v>
      </c>
      <c r="C169" s="160"/>
      <c r="D169" s="161" t="s">
        <v>684</v>
      </c>
      <c r="E169" s="162" t="s">
        <v>604</v>
      </c>
      <c r="F169" s="163">
        <v>549.5</v>
      </c>
      <c r="G169" s="162"/>
      <c r="H169" s="162">
        <v>630</v>
      </c>
      <c r="I169" s="164">
        <v>630</v>
      </c>
      <c r="J169" s="165" t="s">
        <v>680</v>
      </c>
      <c r="K169" s="166">
        <f t="shared" si="103"/>
        <v>80.5</v>
      </c>
      <c r="L169" s="167">
        <f t="shared" si="104"/>
        <v>0.1464968152866242</v>
      </c>
      <c r="M169" s="162" t="s">
        <v>595</v>
      </c>
      <c r="N169" s="168">
        <v>42419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9">
        <v>44</v>
      </c>
      <c r="B170" s="160">
        <v>42342</v>
      </c>
      <c r="C170" s="160"/>
      <c r="D170" s="161" t="s">
        <v>685</v>
      </c>
      <c r="E170" s="162" t="s">
        <v>592</v>
      </c>
      <c r="F170" s="163">
        <v>1027.5</v>
      </c>
      <c r="G170" s="162"/>
      <c r="H170" s="162">
        <v>1315</v>
      </c>
      <c r="I170" s="164">
        <v>1250</v>
      </c>
      <c r="J170" s="165" t="s">
        <v>680</v>
      </c>
      <c r="K170" s="166">
        <f t="shared" si="103"/>
        <v>287.5</v>
      </c>
      <c r="L170" s="167">
        <f t="shared" si="104"/>
        <v>0.27980535279805352</v>
      </c>
      <c r="M170" s="162" t="s">
        <v>595</v>
      </c>
      <c r="N170" s="168">
        <v>43244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9">
        <v>45</v>
      </c>
      <c r="B171" s="160">
        <v>42367</v>
      </c>
      <c r="C171" s="160"/>
      <c r="D171" s="161" t="s">
        <v>686</v>
      </c>
      <c r="E171" s="162" t="s">
        <v>592</v>
      </c>
      <c r="F171" s="163">
        <v>465</v>
      </c>
      <c r="G171" s="162"/>
      <c r="H171" s="162">
        <v>540</v>
      </c>
      <c r="I171" s="164">
        <v>540</v>
      </c>
      <c r="J171" s="165" t="s">
        <v>680</v>
      </c>
      <c r="K171" s="166">
        <f t="shared" si="103"/>
        <v>75</v>
      </c>
      <c r="L171" s="167">
        <f t="shared" si="104"/>
        <v>0.16129032258064516</v>
      </c>
      <c r="M171" s="162" t="s">
        <v>595</v>
      </c>
      <c r="N171" s="168">
        <v>42530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9">
        <v>46</v>
      </c>
      <c r="B172" s="160">
        <v>42380</v>
      </c>
      <c r="C172" s="160"/>
      <c r="D172" s="161" t="s">
        <v>404</v>
      </c>
      <c r="E172" s="162" t="s">
        <v>604</v>
      </c>
      <c r="F172" s="163">
        <v>81</v>
      </c>
      <c r="G172" s="162"/>
      <c r="H172" s="162">
        <v>110</v>
      </c>
      <c r="I172" s="164">
        <v>110</v>
      </c>
      <c r="J172" s="165" t="s">
        <v>680</v>
      </c>
      <c r="K172" s="166">
        <f t="shared" si="103"/>
        <v>29</v>
      </c>
      <c r="L172" s="167">
        <f t="shared" si="104"/>
        <v>0.35802469135802467</v>
      </c>
      <c r="M172" s="162" t="s">
        <v>595</v>
      </c>
      <c r="N172" s="168">
        <v>42745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9">
        <v>47</v>
      </c>
      <c r="B173" s="160">
        <v>42382</v>
      </c>
      <c r="C173" s="160"/>
      <c r="D173" s="161" t="s">
        <v>687</v>
      </c>
      <c r="E173" s="162" t="s">
        <v>604</v>
      </c>
      <c r="F173" s="163">
        <v>417.5</v>
      </c>
      <c r="G173" s="162"/>
      <c r="H173" s="162">
        <v>547</v>
      </c>
      <c r="I173" s="164">
        <v>535</v>
      </c>
      <c r="J173" s="165" t="s">
        <v>680</v>
      </c>
      <c r="K173" s="166">
        <f t="shared" si="103"/>
        <v>129.5</v>
      </c>
      <c r="L173" s="167">
        <f t="shared" si="104"/>
        <v>0.31017964071856285</v>
      </c>
      <c r="M173" s="162" t="s">
        <v>595</v>
      </c>
      <c r="N173" s="168">
        <v>42578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9">
        <v>48</v>
      </c>
      <c r="B174" s="160">
        <v>42408</v>
      </c>
      <c r="C174" s="160"/>
      <c r="D174" s="161" t="s">
        <v>688</v>
      </c>
      <c r="E174" s="162" t="s">
        <v>592</v>
      </c>
      <c r="F174" s="163">
        <v>650</v>
      </c>
      <c r="G174" s="162"/>
      <c r="H174" s="162">
        <v>800</v>
      </c>
      <c r="I174" s="164">
        <v>800</v>
      </c>
      <c r="J174" s="165" t="s">
        <v>680</v>
      </c>
      <c r="K174" s="166">
        <f t="shared" si="103"/>
        <v>150</v>
      </c>
      <c r="L174" s="167">
        <f t="shared" si="104"/>
        <v>0.23076923076923078</v>
      </c>
      <c r="M174" s="162" t="s">
        <v>595</v>
      </c>
      <c r="N174" s="168">
        <v>43154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9">
        <v>49</v>
      </c>
      <c r="B175" s="160">
        <v>42433</v>
      </c>
      <c r="C175" s="160"/>
      <c r="D175" s="161" t="s">
        <v>237</v>
      </c>
      <c r="E175" s="162" t="s">
        <v>592</v>
      </c>
      <c r="F175" s="163">
        <v>437.5</v>
      </c>
      <c r="G175" s="162"/>
      <c r="H175" s="162">
        <v>504.5</v>
      </c>
      <c r="I175" s="164">
        <v>522</v>
      </c>
      <c r="J175" s="165" t="s">
        <v>689</v>
      </c>
      <c r="K175" s="166">
        <f t="shared" si="103"/>
        <v>67</v>
      </c>
      <c r="L175" s="167">
        <f t="shared" si="104"/>
        <v>0.15314285714285714</v>
      </c>
      <c r="M175" s="162" t="s">
        <v>595</v>
      </c>
      <c r="N175" s="168">
        <v>42480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9">
        <v>50</v>
      </c>
      <c r="B176" s="160">
        <v>42438</v>
      </c>
      <c r="C176" s="160"/>
      <c r="D176" s="161" t="s">
        <v>690</v>
      </c>
      <c r="E176" s="162" t="s">
        <v>592</v>
      </c>
      <c r="F176" s="163">
        <v>189.5</v>
      </c>
      <c r="G176" s="162"/>
      <c r="H176" s="162">
        <v>218</v>
      </c>
      <c r="I176" s="164">
        <v>218</v>
      </c>
      <c r="J176" s="165" t="s">
        <v>680</v>
      </c>
      <c r="K176" s="166">
        <f t="shared" si="103"/>
        <v>28.5</v>
      </c>
      <c r="L176" s="167">
        <f t="shared" si="104"/>
        <v>0.15039577836411611</v>
      </c>
      <c r="M176" s="162" t="s">
        <v>595</v>
      </c>
      <c r="N176" s="168">
        <v>43034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9">
        <v>51</v>
      </c>
      <c r="B177" s="170">
        <v>42471</v>
      </c>
      <c r="C177" s="170"/>
      <c r="D177" s="178" t="s">
        <v>691</v>
      </c>
      <c r="E177" s="173" t="s">
        <v>592</v>
      </c>
      <c r="F177" s="173">
        <v>36.5</v>
      </c>
      <c r="G177" s="174"/>
      <c r="H177" s="174">
        <v>15.85</v>
      </c>
      <c r="I177" s="174">
        <v>60</v>
      </c>
      <c r="J177" s="175" t="s">
        <v>692</v>
      </c>
      <c r="K177" s="176">
        <f t="shared" si="103"/>
        <v>-20.65</v>
      </c>
      <c r="L177" s="177">
        <f t="shared" si="104"/>
        <v>-0.5657534246575342</v>
      </c>
      <c r="M177" s="173" t="s">
        <v>605</v>
      </c>
      <c r="N177" s="181">
        <v>43627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9">
        <v>52</v>
      </c>
      <c r="B178" s="160">
        <v>42472</v>
      </c>
      <c r="C178" s="160"/>
      <c r="D178" s="161" t="s">
        <v>693</v>
      </c>
      <c r="E178" s="162" t="s">
        <v>592</v>
      </c>
      <c r="F178" s="163">
        <v>93</v>
      </c>
      <c r="G178" s="162"/>
      <c r="H178" s="162">
        <v>149</v>
      </c>
      <c r="I178" s="164">
        <v>140</v>
      </c>
      <c r="J178" s="165" t="s">
        <v>694</v>
      </c>
      <c r="K178" s="166">
        <f t="shared" si="103"/>
        <v>56</v>
      </c>
      <c r="L178" s="167">
        <f t="shared" si="104"/>
        <v>0.60215053763440862</v>
      </c>
      <c r="M178" s="162" t="s">
        <v>595</v>
      </c>
      <c r="N178" s="168">
        <v>42740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9">
        <v>53</v>
      </c>
      <c r="B179" s="160">
        <v>42472</v>
      </c>
      <c r="C179" s="160"/>
      <c r="D179" s="161" t="s">
        <v>695</v>
      </c>
      <c r="E179" s="162" t="s">
        <v>592</v>
      </c>
      <c r="F179" s="163">
        <v>130</v>
      </c>
      <c r="G179" s="162"/>
      <c r="H179" s="162">
        <v>150</v>
      </c>
      <c r="I179" s="164" t="s">
        <v>696</v>
      </c>
      <c r="J179" s="165" t="s">
        <v>680</v>
      </c>
      <c r="K179" s="166">
        <f t="shared" si="103"/>
        <v>20</v>
      </c>
      <c r="L179" s="167">
        <f t="shared" si="104"/>
        <v>0.15384615384615385</v>
      </c>
      <c r="M179" s="162" t="s">
        <v>595</v>
      </c>
      <c r="N179" s="168">
        <v>42564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9">
        <v>54</v>
      </c>
      <c r="B180" s="160">
        <v>42473</v>
      </c>
      <c r="C180" s="160"/>
      <c r="D180" s="161" t="s">
        <v>697</v>
      </c>
      <c r="E180" s="162" t="s">
        <v>592</v>
      </c>
      <c r="F180" s="163">
        <v>196</v>
      </c>
      <c r="G180" s="162"/>
      <c r="H180" s="162">
        <v>299</v>
      </c>
      <c r="I180" s="164">
        <v>299</v>
      </c>
      <c r="J180" s="165" t="s">
        <v>680</v>
      </c>
      <c r="K180" s="166">
        <v>103</v>
      </c>
      <c r="L180" s="167">
        <v>0.52551020408163296</v>
      </c>
      <c r="M180" s="162" t="s">
        <v>595</v>
      </c>
      <c r="N180" s="168">
        <v>42620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9">
        <v>55</v>
      </c>
      <c r="B181" s="160">
        <v>42473</v>
      </c>
      <c r="C181" s="160"/>
      <c r="D181" s="161" t="s">
        <v>698</v>
      </c>
      <c r="E181" s="162" t="s">
        <v>592</v>
      </c>
      <c r="F181" s="163">
        <v>88</v>
      </c>
      <c r="G181" s="162"/>
      <c r="H181" s="162">
        <v>103</v>
      </c>
      <c r="I181" s="164">
        <v>103</v>
      </c>
      <c r="J181" s="165" t="s">
        <v>680</v>
      </c>
      <c r="K181" s="166">
        <v>15</v>
      </c>
      <c r="L181" s="167">
        <v>0.170454545454545</v>
      </c>
      <c r="M181" s="162" t="s">
        <v>595</v>
      </c>
      <c r="N181" s="168">
        <v>42530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9">
        <v>56</v>
      </c>
      <c r="B182" s="160">
        <v>42492</v>
      </c>
      <c r="C182" s="160"/>
      <c r="D182" s="161" t="s">
        <v>699</v>
      </c>
      <c r="E182" s="162" t="s">
        <v>592</v>
      </c>
      <c r="F182" s="163">
        <v>127.5</v>
      </c>
      <c r="G182" s="162"/>
      <c r="H182" s="162">
        <v>148</v>
      </c>
      <c r="I182" s="164" t="s">
        <v>700</v>
      </c>
      <c r="J182" s="165" t="s">
        <v>680</v>
      </c>
      <c r="K182" s="166">
        <f t="shared" ref="K182:K186" si="105">H182-F182</f>
        <v>20.5</v>
      </c>
      <c r="L182" s="167">
        <f t="shared" ref="L182:L186" si="106">K182/F182</f>
        <v>0.16078431372549021</v>
      </c>
      <c r="M182" s="162" t="s">
        <v>595</v>
      </c>
      <c r="N182" s="168">
        <v>42564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9">
        <v>57</v>
      </c>
      <c r="B183" s="160">
        <v>42493</v>
      </c>
      <c r="C183" s="160"/>
      <c r="D183" s="161" t="s">
        <v>701</v>
      </c>
      <c r="E183" s="162" t="s">
        <v>592</v>
      </c>
      <c r="F183" s="163">
        <v>675</v>
      </c>
      <c r="G183" s="162"/>
      <c r="H183" s="162">
        <v>815</v>
      </c>
      <c r="I183" s="164" t="s">
        <v>702</v>
      </c>
      <c r="J183" s="165" t="s">
        <v>680</v>
      </c>
      <c r="K183" s="166">
        <f t="shared" si="105"/>
        <v>140</v>
      </c>
      <c r="L183" s="167">
        <f t="shared" si="106"/>
        <v>0.2074074074074074</v>
      </c>
      <c r="M183" s="162" t="s">
        <v>595</v>
      </c>
      <c r="N183" s="168">
        <v>43154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69">
        <v>58</v>
      </c>
      <c r="B184" s="170">
        <v>42522</v>
      </c>
      <c r="C184" s="170"/>
      <c r="D184" s="171" t="s">
        <v>703</v>
      </c>
      <c r="E184" s="172" t="s">
        <v>592</v>
      </c>
      <c r="F184" s="173">
        <v>500</v>
      </c>
      <c r="G184" s="173"/>
      <c r="H184" s="174">
        <v>232.5</v>
      </c>
      <c r="I184" s="174" t="s">
        <v>704</v>
      </c>
      <c r="J184" s="175" t="s">
        <v>705</v>
      </c>
      <c r="K184" s="176">
        <f t="shared" si="105"/>
        <v>-267.5</v>
      </c>
      <c r="L184" s="177">
        <f t="shared" si="106"/>
        <v>-0.53500000000000003</v>
      </c>
      <c r="M184" s="173" t="s">
        <v>605</v>
      </c>
      <c r="N184" s="170">
        <v>43735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9">
        <v>59</v>
      </c>
      <c r="B185" s="160">
        <v>42527</v>
      </c>
      <c r="C185" s="160"/>
      <c r="D185" s="161" t="s">
        <v>543</v>
      </c>
      <c r="E185" s="162" t="s">
        <v>592</v>
      </c>
      <c r="F185" s="163">
        <v>110</v>
      </c>
      <c r="G185" s="162"/>
      <c r="H185" s="162">
        <v>126.5</v>
      </c>
      <c r="I185" s="164">
        <v>125</v>
      </c>
      <c r="J185" s="165" t="s">
        <v>632</v>
      </c>
      <c r="K185" s="166">
        <f t="shared" si="105"/>
        <v>16.5</v>
      </c>
      <c r="L185" s="167">
        <f t="shared" si="106"/>
        <v>0.15</v>
      </c>
      <c r="M185" s="162" t="s">
        <v>595</v>
      </c>
      <c r="N185" s="168">
        <v>42552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9">
        <v>60</v>
      </c>
      <c r="B186" s="160">
        <v>42538</v>
      </c>
      <c r="C186" s="160"/>
      <c r="D186" s="161" t="s">
        <v>706</v>
      </c>
      <c r="E186" s="162" t="s">
        <v>592</v>
      </c>
      <c r="F186" s="163">
        <v>44</v>
      </c>
      <c r="G186" s="162"/>
      <c r="H186" s="162">
        <v>69.5</v>
      </c>
      <c r="I186" s="164">
        <v>69.5</v>
      </c>
      <c r="J186" s="165" t="s">
        <v>707</v>
      </c>
      <c r="K186" s="166">
        <f t="shared" si="105"/>
        <v>25.5</v>
      </c>
      <c r="L186" s="167">
        <f t="shared" si="106"/>
        <v>0.57954545454545459</v>
      </c>
      <c r="M186" s="162" t="s">
        <v>595</v>
      </c>
      <c r="N186" s="168">
        <v>42977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9">
        <v>61</v>
      </c>
      <c r="B187" s="160">
        <v>42549</v>
      </c>
      <c r="C187" s="160"/>
      <c r="D187" s="161" t="s">
        <v>708</v>
      </c>
      <c r="E187" s="162" t="s">
        <v>592</v>
      </c>
      <c r="F187" s="163">
        <v>262.5</v>
      </c>
      <c r="G187" s="162"/>
      <c r="H187" s="162">
        <v>340</v>
      </c>
      <c r="I187" s="164">
        <v>333</v>
      </c>
      <c r="J187" s="165" t="s">
        <v>709</v>
      </c>
      <c r="K187" s="166">
        <v>77.5</v>
      </c>
      <c r="L187" s="167">
        <v>0.29523809523809502</v>
      </c>
      <c r="M187" s="162" t="s">
        <v>595</v>
      </c>
      <c r="N187" s="168">
        <v>43017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9">
        <v>62</v>
      </c>
      <c r="B188" s="160">
        <v>42549</v>
      </c>
      <c r="C188" s="160"/>
      <c r="D188" s="161" t="s">
        <v>710</v>
      </c>
      <c r="E188" s="162" t="s">
        <v>592</v>
      </c>
      <c r="F188" s="163">
        <v>840</v>
      </c>
      <c r="G188" s="162"/>
      <c r="H188" s="162">
        <v>1230</v>
      </c>
      <c r="I188" s="164">
        <v>1230</v>
      </c>
      <c r="J188" s="165" t="s">
        <v>680</v>
      </c>
      <c r="K188" s="166">
        <v>390</v>
      </c>
      <c r="L188" s="167">
        <v>0.46428571428571402</v>
      </c>
      <c r="M188" s="162" t="s">
        <v>595</v>
      </c>
      <c r="N188" s="168">
        <v>42649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2">
        <v>63</v>
      </c>
      <c r="B189" s="183">
        <v>42556</v>
      </c>
      <c r="C189" s="183"/>
      <c r="D189" s="184" t="s">
        <v>711</v>
      </c>
      <c r="E189" s="185" t="s">
        <v>592</v>
      </c>
      <c r="F189" s="185">
        <v>395</v>
      </c>
      <c r="G189" s="186"/>
      <c r="H189" s="186">
        <f>(468.5+342.5)/2</f>
        <v>405.5</v>
      </c>
      <c r="I189" s="186">
        <v>510</v>
      </c>
      <c r="J189" s="187" t="s">
        <v>712</v>
      </c>
      <c r="K189" s="188">
        <f t="shared" ref="K189:K195" si="107">H189-F189</f>
        <v>10.5</v>
      </c>
      <c r="L189" s="189">
        <f t="shared" ref="L189:L195" si="108">K189/F189</f>
        <v>2.6582278481012658E-2</v>
      </c>
      <c r="M189" s="185" t="s">
        <v>613</v>
      </c>
      <c r="N189" s="183">
        <v>43606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69">
        <v>64</v>
      </c>
      <c r="B190" s="170">
        <v>42584</v>
      </c>
      <c r="C190" s="170"/>
      <c r="D190" s="171" t="s">
        <v>713</v>
      </c>
      <c r="E190" s="172" t="s">
        <v>604</v>
      </c>
      <c r="F190" s="173">
        <f>169.5-12.8</f>
        <v>156.69999999999999</v>
      </c>
      <c r="G190" s="173"/>
      <c r="H190" s="174">
        <v>77</v>
      </c>
      <c r="I190" s="174" t="s">
        <v>714</v>
      </c>
      <c r="J190" s="175" t="s">
        <v>715</v>
      </c>
      <c r="K190" s="176">
        <f t="shared" si="107"/>
        <v>-79.699999999999989</v>
      </c>
      <c r="L190" s="177">
        <f t="shared" si="108"/>
        <v>-0.50861518825781749</v>
      </c>
      <c r="M190" s="173" t="s">
        <v>605</v>
      </c>
      <c r="N190" s="170">
        <v>43522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69">
        <v>65</v>
      </c>
      <c r="B191" s="170">
        <v>42586</v>
      </c>
      <c r="C191" s="170"/>
      <c r="D191" s="171" t="s">
        <v>716</v>
      </c>
      <c r="E191" s="172" t="s">
        <v>592</v>
      </c>
      <c r="F191" s="173">
        <v>400</v>
      </c>
      <c r="G191" s="173"/>
      <c r="H191" s="174">
        <v>305</v>
      </c>
      <c r="I191" s="174">
        <v>475</v>
      </c>
      <c r="J191" s="175" t="s">
        <v>717</v>
      </c>
      <c r="K191" s="176">
        <f t="shared" si="107"/>
        <v>-95</v>
      </c>
      <c r="L191" s="177">
        <f t="shared" si="108"/>
        <v>-0.23749999999999999</v>
      </c>
      <c r="M191" s="173" t="s">
        <v>605</v>
      </c>
      <c r="N191" s="170">
        <v>43606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9">
        <v>66</v>
      </c>
      <c r="B192" s="160">
        <v>42593</v>
      </c>
      <c r="C192" s="160"/>
      <c r="D192" s="161" t="s">
        <v>718</v>
      </c>
      <c r="E192" s="162" t="s">
        <v>592</v>
      </c>
      <c r="F192" s="163">
        <v>86.5</v>
      </c>
      <c r="G192" s="162"/>
      <c r="H192" s="162">
        <v>130</v>
      </c>
      <c r="I192" s="164">
        <v>130</v>
      </c>
      <c r="J192" s="165" t="s">
        <v>719</v>
      </c>
      <c r="K192" s="166">
        <f t="shared" si="107"/>
        <v>43.5</v>
      </c>
      <c r="L192" s="167">
        <f t="shared" si="108"/>
        <v>0.50289017341040465</v>
      </c>
      <c r="M192" s="162" t="s">
        <v>595</v>
      </c>
      <c r="N192" s="168">
        <v>43091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69">
        <v>67</v>
      </c>
      <c r="B193" s="170">
        <v>42600</v>
      </c>
      <c r="C193" s="170"/>
      <c r="D193" s="171" t="s">
        <v>122</v>
      </c>
      <c r="E193" s="172" t="s">
        <v>592</v>
      </c>
      <c r="F193" s="173">
        <v>133.5</v>
      </c>
      <c r="G193" s="173"/>
      <c r="H193" s="174">
        <v>126.5</v>
      </c>
      <c r="I193" s="174">
        <v>178</v>
      </c>
      <c r="J193" s="175" t="s">
        <v>720</v>
      </c>
      <c r="K193" s="176">
        <f t="shared" si="107"/>
        <v>-7</v>
      </c>
      <c r="L193" s="177">
        <f t="shared" si="108"/>
        <v>-5.2434456928838954E-2</v>
      </c>
      <c r="M193" s="173" t="s">
        <v>605</v>
      </c>
      <c r="N193" s="170">
        <v>42615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9">
        <v>68</v>
      </c>
      <c r="B194" s="160">
        <v>42613</v>
      </c>
      <c r="C194" s="160"/>
      <c r="D194" s="161" t="s">
        <v>721</v>
      </c>
      <c r="E194" s="162" t="s">
        <v>592</v>
      </c>
      <c r="F194" s="163">
        <v>560</v>
      </c>
      <c r="G194" s="162"/>
      <c r="H194" s="162">
        <v>725</v>
      </c>
      <c r="I194" s="164">
        <v>725</v>
      </c>
      <c r="J194" s="165" t="s">
        <v>626</v>
      </c>
      <c r="K194" s="166">
        <f t="shared" si="107"/>
        <v>165</v>
      </c>
      <c r="L194" s="167">
        <f t="shared" si="108"/>
        <v>0.29464285714285715</v>
      </c>
      <c r="M194" s="162" t="s">
        <v>595</v>
      </c>
      <c r="N194" s="168">
        <v>42456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9">
        <v>69</v>
      </c>
      <c r="B195" s="160">
        <v>42614</v>
      </c>
      <c r="C195" s="160"/>
      <c r="D195" s="161" t="s">
        <v>722</v>
      </c>
      <c r="E195" s="162" t="s">
        <v>592</v>
      </c>
      <c r="F195" s="163">
        <v>160.5</v>
      </c>
      <c r="G195" s="162"/>
      <c r="H195" s="162">
        <v>210</v>
      </c>
      <c r="I195" s="164">
        <v>210</v>
      </c>
      <c r="J195" s="165" t="s">
        <v>626</v>
      </c>
      <c r="K195" s="166">
        <f t="shared" si="107"/>
        <v>49.5</v>
      </c>
      <c r="L195" s="167">
        <f t="shared" si="108"/>
        <v>0.30841121495327101</v>
      </c>
      <c r="M195" s="162" t="s">
        <v>595</v>
      </c>
      <c r="N195" s="168">
        <v>42871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9">
        <v>70</v>
      </c>
      <c r="B196" s="160">
        <v>42646</v>
      </c>
      <c r="C196" s="160"/>
      <c r="D196" s="161" t="s">
        <v>416</v>
      </c>
      <c r="E196" s="162" t="s">
        <v>592</v>
      </c>
      <c r="F196" s="163">
        <v>430</v>
      </c>
      <c r="G196" s="162"/>
      <c r="H196" s="162">
        <v>596</v>
      </c>
      <c r="I196" s="164">
        <v>575</v>
      </c>
      <c r="J196" s="165" t="s">
        <v>723</v>
      </c>
      <c r="K196" s="166">
        <v>166</v>
      </c>
      <c r="L196" s="167">
        <v>0.38604651162790699</v>
      </c>
      <c r="M196" s="162" t="s">
        <v>595</v>
      </c>
      <c r="N196" s="168">
        <v>42769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9">
        <v>71</v>
      </c>
      <c r="B197" s="160">
        <v>42657</v>
      </c>
      <c r="C197" s="160"/>
      <c r="D197" s="161" t="s">
        <v>724</v>
      </c>
      <c r="E197" s="162" t="s">
        <v>592</v>
      </c>
      <c r="F197" s="163">
        <v>280</v>
      </c>
      <c r="G197" s="162"/>
      <c r="H197" s="162">
        <v>345</v>
      </c>
      <c r="I197" s="164">
        <v>345</v>
      </c>
      <c r="J197" s="165" t="s">
        <v>626</v>
      </c>
      <c r="K197" s="166">
        <f t="shared" ref="K197:K202" si="109">H197-F197</f>
        <v>65</v>
      </c>
      <c r="L197" s="167">
        <f t="shared" ref="L197:L198" si="110">K197/F197</f>
        <v>0.23214285714285715</v>
      </c>
      <c r="M197" s="162" t="s">
        <v>595</v>
      </c>
      <c r="N197" s="168">
        <v>42814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9">
        <v>72</v>
      </c>
      <c r="B198" s="160">
        <v>42657</v>
      </c>
      <c r="C198" s="160"/>
      <c r="D198" s="161" t="s">
        <v>725</v>
      </c>
      <c r="E198" s="162" t="s">
        <v>592</v>
      </c>
      <c r="F198" s="163">
        <v>245</v>
      </c>
      <c r="G198" s="162"/>
      <c r="H198" s="162">
        <v>325.5</v>
      </c>
      <c r="I198" s="164">
        <v>330</v>
      </c>
      <c r="J198" s="165" t="s">
        <v>726</v>
      </c>
      <c r="K198" s="166">
        <f t="shared" si="109"/>
        <v>80.5</v>
      </c>
      <c r="L198" s="167">
        <f t="shared" si="110"/>
        <v>0.32857142857142857</v>
      </c>
      <c r="M198" s="162" t="s">
        <v>595</v>
      </c>
      <c r="N198" s="168">
        <v>42769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9">
        <v>73</v>
      </c>
      <c r="B199" s="160">
        <v>42660</v>
      </c>
      <c r="C199" s="160"/>
      <c r="D199" s="161" t="s">
        <v>727</v>
      </c>
      <c r="E199" s="162" t="s">
        <v>592</v>
      </c>
      <c r="F199" s="163">
        <v>125</v>
      </c>
      <c r="G199" s="162"/>
      <c r="H199" s="162">
        <v>160</v>
      </c>
      <c r="I199" s="164">
        <v>160</v>
      </c>
      <c r="J199" s="165" t="s">
        <v>680</v>
      </c>
      <c r="K199" s="166">
        <f t="shared" si="109"/>
        <v>35</v>
      </c>
      <c r="L199" s="167">
        <v>0.28000000000000003</v>
      </c>
      <c r="M199" s="162" t="s">
        <v>595</v>
      </c>
      <c r="N199" s="168">
        <v>42803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9">
        <v>74</v>
      </c>
      <c r="B200" s="160">
        <v>42660</v>
      </c>
      <c r="C200" s="160"/>
      <c r="D200" s="161" t="s">
        <v>728</v>
      </c>
      <c r="E200" s="162" t="s">
        <v>592</v>
      </c>
      <c r="F200" s="163">
        <v>114</v>
      </c>
      <c r="G200" s="162"/>
      <c r="H200" s="162">
        <v>145</v>
      </c>
      <c r="I200" s="164">
        <v>145</v>
      </c>
      <c r="J200" s="165" t="s">
        <v>680</v>
      </c>
      <c r="K200" s="166">
        <f t="shared" si="109"/>
        <v>31</v>
      </c>
      <c r="L200" s="167">
        <f t="shared" ref="L200:L202" si="111">K200/F200</f>
        <v>0.27192982456140352</v>
      </c>
      <c r="M200" s="162" t="s">
        <v>595</v>
      </c>
      <c r="N200" s="168">
        <v>42859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9">
        <v>75</v>
      </c>
      <c r="B201" s="160">
        <v>42660</v>
      </c>
      <c r="C201" s="160"/>
      <c r="D201" s="161" t="s">
        <v>729</v>
      </c>
      <c r="E201" s="162" t="s">
        <v>592</v>
      </c>
      <c r="F201" s="163">
        <v>212</v>
      </c>
      <c r="G201" s="162"/>
      <c r="H201" s="162">
        <v>280</v>
      </c>
      <c r="I201" s="164">
        <v>276</v>
      </c>
      <c r="J201" s="165" t="s">
        <v>730</v>
      </c>
      <c r="K201" s="166">
        <f t="shared" si="109"/>
        <v>68</v>
      </c>
      <c r="L201" s="167">
        <f t="shared" si="111"/>
        <v>0.32075471698113206</v>
      </c>
      <c r="M201" s="162" t="s">
        <v>595</v>
      </c>
      <c r="N201" s="168">
        <v>42858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9">
        <v>76</v>
      </c>
      <c r="B202" s="160">
        <v>42678</v>
      </c>
      <c r="C202" s="160"/>
      <c r="D202" s="161" t="s">
        <v>465</v>
      </c>
      <c r="E202" s="162" t="s">
        <v>592</v>
      </c>
      <c r="F202" s="163">
        <v>155</v>
      </c>
      <c r="G202" s="162"/>
      <c r="H202" s="162">
        <v>210</v>
      </c>
      <c r="I202" s="164">
        <v>210</v>
      </c>
      <c r="J202" s="165" t="s">
        <v>731</v>
      </c>
      <c r="K202" s="166">
        <f t="shared" si="109"/>
        <v>55</v>
      </c>
      <c r="L202" s="167">
        <f t="shared" si="111"/>
        <v>0.35483870967741937</v>
      </c>
      <c r="M202" s="162" t="s">
        <v>595</v>
      </c>
      <c r="N202" s="168">
        <v>42944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69">
        <v>77</v>
      </c>
      <c r="B203" s="170">
        <v>42710</v>
      </c>
      <c r="C203" s="170"/>
      <c r="D203" s="171" t="s">
        <v>732</v>
      </c>
      <c r="E203" s="172" t="s">
        <v>592</v>
      </c>
      <c r="F203" s="173">
        <v>150.5</v>
      </c>
      <c r="G203" s="173"/>
      <c r="H203" s="174">
        <v>72.5</v>
      </c>
      <c r="I203" s="174">
        <v>174</v>
      </c>
      <c r="J203" s="175" t="s">
        <v>733</v>
      </c>
      <c r="K203" s="176">
        <v>-78</v>
      </c>
      <c r="L203" s="177">
        <v>-0.51827242524916906</v>
      </c>
      <c r="M203" s="173" t="s">
        <v>605</v>
      </c>
      <c r="N203" s="170">
        <v>43333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9">
        <v>78</v>
      </c>
      <c r="B204" s="160">
        <v>42712</v>
      </c>
      <c r="C204" s="160"/>
      <c r="D204" s="161" t="s">
        <v>734</v>
      </c>
      <c r="E204" s="162" t="s">
        <v>592</v>
      </c>
      <c r="F204" s="163">
        <v>380</v>
      </c>
      <c r="G204" s="162"/>
      <c r="H204" s="162">
        <v>478</v>
      </c>
      <c r="I204" s="164">
        <v>468</v>
      </c>
      <c r="J204" s="165" t="s">
        <v>680</v>
      </c>
      <c r="K204" s="166">
        <f t="shared" ref="K204:K206" si="112">H204-F204</f>
        <v>98</v>
      </c>
      <c r="L204" s="167">
        <f t="shared" ref="L204:L206" si="113">K204/F204</f>
        <v>0.25789473684210529</v>
      </c>
      <c r="M204" s="162" t="s">
        <v>595</v>
      </c>
      <c r="N204" s="168">
        <v>43025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9">
        <v>79</v>
      </c>
      <c r="B205" s="160">
        <v>42734</v>
      </c>
      <c r="C205" s="160"/>
      <c r="D205" s="161" t="s">
        <v>121</v>
      </c>
      <c r="E205" s="162" t="s">
        <v>592</v>
      </c>
      <c r="F205" s="163">
        <v>305</v>
      </c>
      <c r="G205" s="162"/>
      <c r="H205" s="162">
        <v>375</v>
      </c>
      <c r="I205" s="164">
        <v>375</v>
      </c>
      <c r="J205" s="165" t="s">
        <v>680</v>
      </c>
      <c r="K205" s="166">
        <f t="shared" si="112"/>
        <v>70</v>
      </c>
      <c r="L205" s="167">
        <f t="shared" si="113"/>
        <v>0.22950819672131148</v>
      </c>
      <c r="M205" s="162" t="s">
        <v>595</v>
      </c>
      <c r="N205" s="168">
        <v>42768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9">
        <v>80</v>
      </c>
      <c r="B206" s="160">
        <v>42739</v>
      </c>
      <c r="C206" s="160"/>
      <c r="D206" s="161" t="s">
        <v>104</v>
      </c>
      <c r="E206" s="162" t="s">
        <v>592</v>
      </c>
      <c r="F206" s="163">
        <v>99.5</v>
      </c>
      <c r="G206" s="162"/>
      <c r="H206" s="162">
        <v>158</v>
      </c>
      <c r="I206" s="164">
        <v>158</v>
      </c>
      <c r="J206" s="165" t="s">
        <v>680</v>
      </c>
      <c r="K206" s="166">
        <f t="shared" si="112"/>
        <v>58.5</v>
      </c>
      <c r="L206" s="167">
        <f t="shared" si="113"/>
        <v>0.5879396984924623</v>
      </c>
      <c r="M206" s="162" t="s">
        <v>595</v>
      </c>
      <c r="N206" s="168">
        <v>42898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9">
        <v>81</v>
      </c>
      <c r="B207" s="160">
        <v>42739</v>
      </c>
      <c r="C207" s="160"/>
      <c r="D207" s="161" t="s">
        <v>104</v>
      </c>
      <c r="E207" s="162" t="s">
        <v>592</v>
      </c>
      <c r="F207" s="163">
        <v>99.5</v>
      </c>
      <c r="G207" s="162"/>
      <c r="H207" s="162">
        <v>158</v>
      </c>
      <c r="I207" s="164">
        <v>158</v>
      </c>
      <c r="J207" s="165" t="s">
        <v>680</v>
      </c>
      <c r="K207" s="166">
        <v>58.5</v>
      </c>
      <c r="L207" s="167">
        <v>0.58793969849246197</v>
      </c>
      <c r="M207" s="162" t="s">
        <v>595</v>
      </c>
      <c r="N207" s="168">
        <v>42898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9">
        <v>82</v>
      </c>
      <c r="B208" s="160">
        <v>42786</v>
      </c>
      <c r="C208" s="160"/>
      <c r="D208" s="161" t="s">
        <v>210</v>
      </c>
      <c r="E208" s="162" t="s">
        <v>592</v>
      </c>
      <c r="F208" s="163">
        <v>140.5</v>
      </c>
      <c r="G208" s="162"/>
      <c r="H208" s="162">
        <v>220</v>
      </c>
      <c r="I208" s="164">
        <v>220</v>
      </c>
      <c r="J208" s="165" t="s">
        <v>680</v>
      </c>
      <c r="K208" s="166">
        <f>H208-F208</f>
        <v>79.5</v>
      </c>
      <c r="L208" s="167">
        <f>K208/F208</f>
        <v>0.5658362989323843</v>
      </c>
      <c r="M208" s="162" t="s">
        <v>595</v>
      </c>
      <c r="N208" s="168">
        <v>42864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9">
        <v>83</v>
      </c>
      <c r="B209" s="160">
        <v>42786</v>
      </c>
      <c r="C209" s="160"/>
      <c r="D209" s="161" t="s">
        <v>735</v>
      </c>
      <c r="E209" s="162" t="s">
        <v>592</v>
      </c>
      <c r="F209" s="163">
        <v>202.5</v>
      </c>
      <c r="G209" s="162"/>
      <c r="H209" s="162">
        <v>234</v>
      </c>
      <c r="I209" s="164">
        <v>234</v>
      </c>
      <c r="J209" s="165" t="s">
        <v>680</v>
      </c>
      <c r="K209" s="166">
        <v>31.5</v>
      </c>
      <c r="L209" s="167">
        <v>0.155555555555556</v>
      </c>
      <c r="M209" s="162" t="s">
        <v>595</v>
      </c>
      <c r="N209" s="168">
        <v>42836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9">
        <v>84</v>
      </c>
      <c r="B210" s="160">
        <v>42818</v>
      </c>
      <c r="C210" s="160"/>
      <c r="D210" s="161" t="s">
        <v>736</v>
      </c>
      <c r="E210" s="162" t="s">
        <v>592</v>
      </c>
      <c r="F210" s="163">
        <v>300.5</v>
      </c>
      <c r="G210" s="162"/>
      <c r="H210" s="162">
        <v>417.5</v>
      </c>
      <c r="I210" s="164">
        <v>420</v>
      </c>
      <c r="J210" s="165" t="s">
        <v>737</v>
      </c>
      <c r="K210" s="166">
        <f>H210-F210</f>
        <v>117</v>
      </c>
      <c r="L210" s="167">
        <f>K210/F210</f>
        <v>0.38935108153078202</v>
      </c>
      <c r="M210" s="162" t="s">
        <v>595</v>
      </c>
      <c r="N210" s="168">
        <v>43070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9">
        <v>85</v>
      </c>
      <c r="B211" s="160">
        <v>42818</v>
      </c>
      <c r="C211" s="160"/>
      <c r="D211" s="161" t="s">
        <v>710</v>
      </c>
      <c r="E211" s="162" t="s">
        <v>592</v>
      </c>
      <c r="F211" s="163">
        <v>850</v>
      </c>
      <c r="G211" s="162"/>
      <c r="H211" s="162">
        <v>1042.5</v>
      </c>
      <c r="I211" s="164">
        <v>1023</v>
      </c>
      <c r="J211" s="165" t="s">
        <v>738</v>
      </c>
      <c r="K211" s="166">
        <v>192.5</v>
      </c>
      <c r="L211" s="167">
        <v>0.22647058823529401</v>
      </c>
      <c r="M211" s="162" t="s">
        <v>595</v>
      </c>
      <c r="N211" s="168">
        <v>42830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9">
        <v>86</v>
      </c>
      <c r="B212" s="160">
        <v>42830</v>
      </c>
      <c r="C212" s="160"/>
      <c r="D212" s="161" t="s">
        <v>496</v>
      </c>
      <c r="E212" s="162" t="s">
        <v>592</v>
      </c>
      <c r="F212" s="163">
        <v>785</v>
      </c>
      <c r="G212" s="162"/>
      <c r="H212" s="162">
        <v>930</v>
      </c>
      <c r="I212" s="164">
        <v>920</v>
      </c>
      <c r="J212" s="165" t="s">
        <v>739</v>
      </c>
      <c r="K212" s="166">
        <f>H212-F212</f>
        <v>145</v>
      </c>
      <c r="L212" s="167">
        <f>K212/F212</f>
        <v>0.18471337579617833</v>
      </c>
      <c r="M212" s="162" t="s">
        <v>595</v>
      </c>
      <c r="N212" s="168">
        <v>42976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69">
        <v>87</v>
      </c>
      <c r="B213" s="170">
        <v>42831</v>
      </c>
      <c r="C213" s="170"/>
      <c r="D213" s="171" t="s">
        <v>740</v>
      </c>
      <c r="E213" s="172" t="s">
        <v>592</v>
      </c>
      <c r="F213" s="173">
        <v>40</v>
      </c>
      <c r="G213" s="173"/>
      <c r="H213" s="174">
        <v>13.1</v>
      </c>
      <c r="I213" s="174">
        <v>60</v>
      </c>
      <c r="J213" s="175" t="s">
        <v>741</v>
      </c>
      <c r="K213" s="176">
        <v>-26.9</v>
      </c>
      <c r="L213" s="177">
        <v>-0.67249999999999999</v>
      </c>
      <c r="M213" s="173" t="s">
        <v>605</v>
      </c>
      <c r="N213" s="170">
        <v>43138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9">
        <v>88</v>
      </c>
      <c r="B214" s="160">
        <v>42837</v>
      </c>
      <c r="C214" s="160"/>
      <c r="D214" s="161" t="s">
        <v>102</v>
      </c>
      <c r="E214" s="162" t="s">
        <v>592</v>
      </c>
      <c r="F214" s="163">
        <v>289.5</v>
      </c>
      <c r="G214" s="162"/>
      <c r="H214" s="162">
        <v>354</v>
      </c>
      <c r="I214" s="164">
        <v>360</v>
      </c>
      <c r="J214" s="165" t="s">
        <v>742</v>
      </c>
      <c r="K214" s="166">
        <f t="shared" ref="K214:K222" si="114">H214-F214</f>
        <v>64.5</v>
      </c>
      <c r="L214" s="167">
        <f t="shared" ref="L214:L222" si="115">K214/F214</f>
        <v>0.22279792746113988</v>
      </c>
      <c r="M214" s="162" t="s">
        <v>595</v>
      </c>
      <c r="N214" s="168">
        <v>43040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9">
        <v>89</v>
      </c>
      <c r="B215" s="160">
        <v>42845</v>
      </c>
      <c r="C215" s="160"/>
      <c r="D215" s="161" t="s">
        <v>436</v>
      </c>
      <c r="E215" s="162" t="s">
        <v>592</v>
      </c>
      <c r="F215" s="163">
        <v>700</v>
      </c>
      <c r="G215" s="162"/>
      <c r="H215" s="162">
        <v>840</v>
      </c>
      <c r="I215" s="164">
        <v>840</v>
      </c>
      <c r="J215" s="165" t="s">
        <v>743</v>
      </c>
      <c r="K215" s="166">
        <f t="shared" si="114"/>
        <v>140</v>
      </c>
      <c r="L215" s="167">
        <f t="shared" si="115"/>
        <v>0.2</v>
      </c>
      <c r="M215" s="162" t="s">
        <v>595</v>
      </c>
      <c r="N215" s="168">
        <v>42893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9">
        <v>90</v>
      </c>
      <c r="B216" s="160">
        <v>42887</v>
      </c>
      <c r="C216" s="160"/>
      <c r="D216" s="161" t="s">
        <v>744</v>
      </c>
      <c r="E216" s="162" t="s">
        <v>592</v>
      </c>
      <c r="F216" s="163">
        <v>130</v>
      </c>
      <c r="G216" s="162"/>
      <c r="H216" s="162">
        <v>144.25</v>
      </c>
      <c r="I216" s="164">
        <v>170</v>
      </c>
      <c r="J216" s="165" t="s">
        <v>745</v>
      </c>
      <c r="K216" s="166">
        <f t="shared" si="114"/>
        <v>14.25</v>
      </c>
      <c r="L216" s="167">
        <f t="shared" si="115"/>
        <v>0.10961538461538461</v>
      </c>
      <c r="M216" s="162" t="s">
        <v>595</v>
      </c>
      <c r="N216" s="168">
        <v>43675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9">
        <v>91</v>
      </c>
      <c r="B217" s="160">
        <v>42901</v>
      </c>
      <c r="C217" s="160"/>
      <c r="D217" s="161" t="s">
        <v>746</v>
      </c>
      <c r="E217" s="162" t="s">
        <v>592</v>
      </c>
      <c r="F217" s="163">
        <v>214.5</v>
      </c>
      <c r="G217" s="162"/>
      <c r="H217" s="162">
        <v>262</v>
      </c>
      <c r="I217" s="164">
        <v>262</v>
      </c>
      <c r="J217" s="165" t="s">
        <v>615</v>
      </c>
      <c r="K217" s="166">
        <f t="shared" si="114"/>
        <v>47.5</v>
      </c>
      <c r="L217" s="167">
        <f t="shared" si="115"/>
        <v>0.22144522144522144</v>
      </c>
      <c r="M217" s="162" t="s">
        <v>595</v>
      </c>
      <c r="N217" s="168">
        <v>42977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0">
        <v>92</v>
      </c>
      <c r="B218" s="191">
        <v>42933</v>
      </c>
      <c r="C218" s="191"/>
      <c r="D218" s="192" t="s">
        <v>747</v>
      </c>
      <c r="E218" s="193" t="s">
        <v>592</v>
      </c>
      <c r="F218" s="194">
        <v>370</v>
      </c>
      <c r="G218" s="193"/>
      <c r="H218" s="193">
        <v>447.5</v>
      </c>
      <c r="I218" s="195">
        <v>450</v>
      </c>
      <c r="J218" s="196" t="s">
        <v>680</v>
      </c>
      <c r="K218" s="166">
        <f t="shared" si="114"/>
        <v>77.5</v>
      </c>
      <c r="L218" s="197">
        <f t="shared" si="115"/>
        <v>0.20945945945945946</v>
      </c>
      <c r="M218" s="193" t="s">
        <v>595</v>
      </c>
      <c r="N218" s="198">
        <v>43035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0">
        <v>93</v>
      </c>
      <c r="B219" s="191">
        <v>42943</v>
      </c>
      <c r="C219" s="191"/>
      <c r="D219" s="192" t="s">
        <v>208</v>
      </c>
      <c r="E219" s="193" t="s">
        <v>592</v>
      </c>
      <c r="F219" s="194">
        <v>657.5</v>
      </c>
      <c r="G219" s="193"/>
      <c r="H219" s="193">
        <v>825</v>
      </c>
      <c r="I219" s="195">
        <v>820</v>
      </c>
      <c r="J219" s="196" t="s">
        <v>680</v>
      </c>
      <c r="K219" s="166">
        <f t="shared" si="114"/>
        <v>167.5</v>
      </c>
      <c r="L219" s="197">
        <f t="shared" si="115"/>
        <v>0.25475285171102663</v>
      </c>
      <c r="M219" s="193" t="s">
        <v>595</v>
      </c>
      <c r="N219" s="198">
        <v>43090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9">
        <v>94</v>
      </c>
      <c r="B220" s="160">
        <v>42964</v>
      </c>
      <c r="C220" s="160"/>
      <c r="D220" s="161" t="s">
        <v>384</v>
      </c>
      <c r="E220" s="162" t="s">
        <v>592</v>
      </c>
      <c r="F220" s="163">
        <v>605</v>
      </c>
      <c r="G220" s="162"/>
      <c r="H220" s="162">
        <v>750</v>
      </c>
      <c r="I220" s="164">
        <v>750</v>
      </c>
      <c r="J220" s="165" t="s">
        <v>739</v>
      </c>
      <c r="K220" s="166">
        <f t="shared" si="114"/>
        <v>145</v>
      </c>
      <c r="L220" s="167">
        <f t="shared" si="115"/>
        <v>0.23966942148760331</v>
      </c>
      <c r="M220" s="162" t="s">
        <v>595</v>
      </c>
      <c r="N220" s="168">
        <v>43027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69">
        <v>95</v>
      </c>
      <c r="B221" s="170">
        <v>42979</v>
      </c>
      <c r="C221" s="170"/>
      <c r="D221" s="178" t="s">
        <v>748</v>
      </c>
      <c r="E221" s="173" t="s">
        <v>592</v>
      </c>
      <c r="F221" s="173">
        <v>255</v>
      </c>
      <c r="G221" s="174"/>
      <c r="H221" s="174">
        <v>217.25</v>
      </c>
      <c r="I221" s="174">
        <v>320</v>
      </c>
      <c r="J221" s="175" t="s">
        <v>749</v>
      </c>
      <c r="K221" s="176">
        <f t="shared" si="114"/>
        <v>-37.75</v>
      </c>
      <c r="L221" s="179">
        <f t="shared" si="115"/>
        <v>-0.14803921568627451</v>
      </c>
      <c r="M221" s="173" t="s">
        <v>605</v>
      </c>
      <c r="N221" s="170">
        <v>43661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9">
        <v>96</v>
      </c>
      <c r="B222" s="160">
        <v>42997</v>
      </c>
      <c r="C222" s="160"/>
      <c r="D222" s="161" t="s">
        <v>750</v>
      </c>
      <c r="E222" s="162" t="s">
        <v>592</v>
      </c>
      <c r="F222" s="163">
        <v>215</v>
      </c>
      <c r="G222" s="162"/>
      <c r="H222" s="162">
        <v>258</v>
      </c>
      <c r="I222" s="164">
        <v>258</v>
      </c>
      <c r="J222" s="165" t="s">
        <v>680</v>
      </c>
      <c r="K222" s="166">
        <f t="shared" si="114"/>
        <v>43</v>
      </c>
      <c r="L222" s="167">
        <f t="shared" si="115"/>
        <v>0.2</v>
      </c>
      <c r="M222" s="162" t="s">
        <v>595</v>
      </c>
      <c r="N222" s="168">
        <v>43040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9">
        <v>97</v>
      </c>
      <c r="B223" s="160">
        <v>42997</v>
      </c>
      <c r="C223" s="160"/>
      <c r="D223" s="161" t="s">
        <v>750</v>
      </c>
      <c r="E223" s="162" t="s">
        <v>592</v>
      </c>
      <c r="F223" s="163">
        <v>215</v>
      </c>
      <c r="G223" s="162"/>
      <c r="H223" s="162">
        <v>258</v>
      </c>
      <c r="I223" s="164">
        <v>258</v>
      </c>
      <c r="J223" s="196" t="s">
        <v>680</v>
      </c>
      <c r="K223" s="166">
        <v>43</v>
      </c>
      <c r="L223" s="167">
        <v>0.2</v>
      </c>
      <c r="M223" s="162" t="s">
        <v>595</v>
      </c>
      <c r="N223" s="168">
        <v>43040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0">
        <v>98</v>
      </c>
      <c r="B224" s="191">
        <v>42998</v>
      </c>
      <c r="C224" s="191"/>
      <c r="D224" s="192" t="s">
        <v>751</v>
      </c>
      <c r="E224" s="193" t="s">
        <v>592</v>
      </c>
      <c r="F224" s="163">
        <v>75</v>
      </c>
      <c r="G224" s="193"/>
      <c r="H224" s="193">
        <v>90</v>
      </c>
      <c r="I224" s="195">
        <v>90</v>
      </c>
      <c r="J224" s="165" t="s">
        <v>752</v>
      </c>
      <c r="K224" s="166">
        <f t="shared" ref="K224:K229" si="116">H224-F224</f>
        <v>15</v>
      </c>
      <c r="L224" s="167">
        <f t="shared" ref="L224:L229" si="117">K224/F224</f>
        <v>0.2</v>
      </c>
      <c r="M224" s="162" t="s">
        <v>595</v>
      </c>
      <c r="N224" s="168">
        <v>43019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0">
        <v>99</v>
      </c>
      <c r="B225" s="191">
        <v>43011</v>
      </c>
      <c r="C225" s="191"/>
      <c r="D225" s="192" t="s">
        <v>753</v>
      </c>
      <c r="E225" s="193" t="s">
        <v>592</v>
      </c>
      <c r="F225" s="194">
        <v>315</v>
      </c>
      <c r="G225" s="193"/>
      <c r="H225" s="193">
        <v>392</v>
      </c>
      <c r="I225" s="195">
        <v>384</v>
      </c>
      <c r="J225" s="196" t="s">
        <v>754</v>
      </c>
      <c r="K225" s="166">
        <f t="shared" si="116"/>
        <v>77</v>
      </c>
      <c r="L225" s="197">
        <f t="shared" si="117"/>
        <v>0.24444444444444444</v>
      </c>
      <c r="M225" s="193" t="s">
        <v>595</v>
      </c>
      <c r="N225" s="198">
        <v>43017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0">
        <v>100</v>
      </c>
      <c r="B226" s="191">
        <v>43013</v>
      </c>
      <c r="C226" s="191"/>
      <c r="D226" s="192" t="s">
        <v>469</v>
      </c>
      <c r="E226" s="193" t="s">
        <v>592</v>
      </c>
      <c r="F226" s="194">
        <v>145</v>
      </c>
      <c r="G226" s="193"/>
      <c r="H226" s="193">
        <v>179</v>
      </c>
      <c r="I226" s="195">
        <v>180</v>
      </c>
      <c r="J226" s="196" t="s">
        <v>755</v>
      </c>
      <c r="K226" s="166">
        <f t="shared" si="116"/>
        <v>34</v>
      </c>
      <c r="L226" s="197">
        <f t="shared" si="117"/>
        <v>0.23448275862068965</v>
      </c>
      <c r="M226" s="193" t="s">
        <v>595</v>
      </c>
      <c r="N226" s="198">
        <v>43025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0">
        <v>101</v>
      </c>
      <c r="B227" s="191">
        <v>43014</v>
      </c>
      <c r="C227" s="191"/>
      <c r="D227" s="192" t="s">
        <v>359</v>
      </c>
      <c r="E227" s="193" t="s">
        <v>592</v>
      </c>
      <c r="F227" s="194">
        <v>256</v>
      </c>
      <c r="G227" s="193"/>
      <c r="H227" s="193">
        <v>323</v>
      </c>
      <c r="I227" s="195">
        <v>320</v>
      </c>
      <c r="J227" s="196" t="s">
        <v>680</v>
      </c>
      <c r="K227" s="166">
        <f t="shared" si="116"/>
        <v>67</v>
      </c>
      <c r="L227" s="197">
        <f t="shared" si="117"/>
        <v>0.26171875</v>
      </c>
      <c r="M227" s="193" t="s">
        <v>595</v>
      </c>
      <c r="N227" s="198">
        <v>43067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0">
        <v>102</v>
      </c>
      <c r="B228" s="191">
        <v>43017</v>
      </c>
      <c r="C228" s="191"/>
      <c r="D228" s="192" t="s">
        <v>373</v>
      </c>
      <c r="E228" s="193" t="s">
        <v>592</v>
      </c>
      <c r="F228" s="194">
        <v>137.5</v>
      </c>
      <c r="G228" s="193"/>
      <c r="H228" s="193">
        <v>184</v>
      </c>
      <c r="I228" s="195">
        <v>183</v>
      </c>
      <c r="J228" s="196" t="s">
        <v>756</v>
      </c>
      <c r="K228" s="166">
        <f t="shared" si="116"/>
        <v>46.5</v>
      </c>
      <c r="L228" s="197">
        <f t="shared" si="117"/>
        <v>0.33818181818181819</v>
      </c>
      <c r="M228" s="193" t="s">
        <v>595</v>
      </c>
      <c r="N228" s="198">
        <v>43108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0">
        <v>103</v>
      </c>
      <c r="B229" s="191">
        <v>43018</v>
      </c>
      <c r="C229" s="191"/>
      <c r="D229" s="192" t="s">
        <v>757</v>
      </c>
      <c r="E229" s="193" t="s">
        <v>592</v>
      </c>
      <c r="F229" s="194">
        <v>125.5</v>
      </c>
      <c r="G229" s="193"/>
      <c r="H229" s="193">
        <v>158</v>
      </c>
      <c r="I229" s="195">
        <v>155</v>
      </c>
      <c r="J229" s="196" t="s">
        <v>758</v>
      </c>
      <c r="K229" s="166">
        <f t="shared" si="116"/>
        <v>32.5</v>
      </c>
      <c r="L229" s="197">
        <f t="shared" si="117"/>
        <v>0.25896414342629481</v>
      </c>
      <c r="M229" s="193" t="s">
        <v>595</v>
      </c>
      <c r="N229" s="198">
        <v>43067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0">
        <v>104</v>
      </c>
      <c r="B230" s="191">
        <v>43018</v>
      </c>
      <c r="C230" s="191"/>
      <c r="D230" s="192" t="s">
        <v>759</v>
      </c>
      <c r="E230" s="193" t="s">
        <v>592</v>
      </c>
      <c r="F230" s="194">
        <v>895</v>
      </c>
      <c r="G230" s="193"/>
      <c r="H230" s="193">
        <v>1122.5</v>
      </c>
      <c r="I230" s="195">
        <v>1078</v>
      </c>
      <c r="J230" s="196" t="s">
        <v>760</v>
      </c>
      <c r="K230" s="166">
        <v>227.5</v>
      </c>
      <c r="L230" s="197">
        <v>0.25418994413407803</v>
      </c>
      <c r="M230" s="193" t="s">
        <v>595</v>
      </c>
      <c r="N230" s="198">
        <v>43117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0">
        <v>105</v>
      </c>
      <c r="B231" s="191">
        <v>43020</v>
      </c>
      <c r="C231" s="191"/>
      <c r="D231" s="192" t="s">
        <v>368</v>
      </c>
      <c r="E231" s="193" t="s">
        <v>592</v>
      </c>
      <c r="F231" s="194">
        <v>525</v>
      </c>
      <c r="G231" s="193"/>
      <c r="H231" s="193">
        <v>629</v>
      </c>
      <c r="I231" s="195">
        <v>629</v>
      </c>
      <c r="J231" s="196" t="s">
        <v>680</v>
      </c>
      <c r="K231" s="166">
        <v>104</v>
      </c>
      <c r="L231" s="197">
        <v>0.19809523809523799</v>
      </c>
      <c r="M231" s="193" t="s">
        <v>595</v>
      </c>
      <c r="N231" s="198">
        <v>43119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0">
        <v>106</v>
      </c>
      <c r="B232" s="191">
        <v>43046</v>
      </c>
      <c r="C232" s="191"/>
      <c r="D232" s="192" t="s">
        <v>409</v>
      </c>
      <c r="E232" s="193" t="s">
        <v>592</v>
      </c>
      <c r="F232" s="194">
        <v>740</v>
      </c>
      <c r="G232" s="193"/>
      <c r="H232" s="193">
        <v>892.5</v>
      </c>
      <c r="I232" s="195">
        <v>900</v>
      </c>
      <c r="J232" s="196" t="s">
        <v>761</v>
      </c>
      <c r="K232" s="166">
        <f t="shared" ref="K232:K234" si="118">H232-F232</f>
        <v>152.5</v>
      </c>
      <c r="L232" s="197">
        <f t="shared" ref="L232:L234" si="119">K232/F232</f>
        <v>0.20608108108108109</v>
      </c>
      <c r="M232" s="193" t="s">
        <v>595</v>
      </c>
      <c r="N232" s="198">
        <v>43052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9">
        <v>107</v>
      </c>
      <c r="B233" s="160">
        <v>43073</v>
      </c>
      <c r="C233" s="160"/>
      <c r="D233" s="161" t="s">
        <v>762</v>
      </c>
      <c r="E233" s="162" t="s">
        <v>592</v>
      </c>
      <c r="F233" s="163">
        <v>118.5</v>
      </c>
      <c r="G233" s="162"/>
      <c r="H233" s="162">
        <v>143.5</v>
      </c>
      <c r="I233" s="164">
        <v>145</v>
      </c>
      <c r="J233" s="165" t="s">
        <v>763</v>
      </c>
      <c r="K233" s="166">
        <f t="shared" si="118"/>
        <v>25</v>
      </c>
      <c r="L233" s="167">
        <f t="shared" si="119"/>
        <v>0.2109704641350211</v>
      </c>
      <c r="M233" s="162" t="s">
        <v>595</v>
      </c>
      <c r="N233" s="168">
        <v>43097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69">
        <v>108</v>
      </c>
      <c r="B234" s="170">
        <v>43090</v>
      </c>
      <c r="C234" s="170"/>
      <c r="D234" s="171" t="s">
        <v>441</v>
      </c>
      <c r="E234" s="172" t="s">
        <v>592</v>
      </c>
      <c r="F234" s="173">
        <v>715</v>
      </c>
      <c r="G234" s="173"/>
      <c r="H234" s="174">
        <v>500</v>
      </c>
      <c r="I234" s="174">
        <v>872</v>
      </c>
      <c r="J234" s="175" t="s">
        <v>764</v>
      </c>
      <c r="K234" s="176">
        <f t="shared" si="118"/>
        <v>-215</v>
      </c>
      <c r="L234" s="177">
        <f t="shared" si="119"/>
        <v>-0.30069930069930068</v>
      </c>
      <c r="M234" s="173" t="s">
        <v>605</v>
      </c>
      <c r="N234" s="170">
        <v>43670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9">
        <v>109</v>
      </c>
      <c r="B235" s="160">
        <v>43098</v>
      </c>
      <c r="C235" s="160"/>
      <c r="D235" s="161" t="s">
        <v>753</v>
      </c>
      <c r="E235" s="162" t="s">
        <v>592</v>
      </c>
      <c r="F235" s="163">
        <v>435</v>
      </c>
      <c r="G235" s="162"/>
      <c r="H235" s="162">
        <v>542.5</v>
      </c>
      <c r="I235" s="164">
        <v>539</v>
      </c>
      <c r="J235" s="165" t="s">
        <v>680</v>
      </c>
      <c r="K235" s="166">
        <v>107.5</v>
      </c>
      <c r="L235" s="167">
        <v>0.247126436781609</v>
      </c>
      <c r="M235" s="162" t="s">
        <v>595</v>
      </c>
      <c r="N235" s="168">
        <v>43206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9">
        <v>110</v>
      </c>
      <c r="B236" s="160">
        <v>43098</v>
      </c>
      <c r="C236" s="160"/>
      <c r="D236" s="161" t="s">
        <v>561</v>
      </c>
      <c r="E236" s="162" t="s">
        <v>592</v>
      </c>
      <c r="F236" s="163">
        <v>885</v>
      </c>
      <c r="G236" s="162"/>
      <c r="H236" s="162">
        <v>1090</v>
      </c>
      <c r="I236" s="164">
        <v>1084</v>
      </c>
      <c r="J236" s="165" t="s">
        <v>680</v>
      </c>
      <c r="K236" s="166">
        <v>205</v>
      </c>
      <c r="L236" s="167">
        <v>0.23163841807909599</v>
      </c>
      <c r="M236" s="162" t="s">
        <v>595</v>
      </c>
      <c r="N236" s="168">
        <v>43213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9">
        <v>111</v>
      </c>
      <c r="B237" s="200">
        <v>43192</v>
      </c>
      <c r="C237" s="200"/>
      <c r="D237" s="178" t="s">
        <v>765</v>
      </c>
      <c r="E237" s="173" t="s">
        <v>592</v>
      </c>
      <c r="F237" s="201">
        <v>478.5</v>
      </c>
      <c r="G237" s="173"/>
      <c r="H237" s="173">
        <v>442</v>
      </c>
      <c r="I237" s="174">
        <v>613</v>
      </c>
      <c r="J237" s="175" t="s">
        <v>766</v>
      </c>
      <c r="K237" s="176">
        <f t="shared" ref="K237:K240" si="120">H237-F237</f>
        <v>-36.5</v>
      </c>
      <c r="L237" s="177">
        <f t="shared" ref="L237:L240" si="121">K237/F237</f>
        <v>-7.6280041797283177E-2</v>
      </c>
      <c r="M237" s="173" t="s">
        <v>605</v>
      </c>
      <c r="N237" s="170">
        <v>43762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69">
        <v>112</v>
      </c>
      <c r="B238" s="170">
        <v>43194</v>
      </c>
      <c r="C238" s="170"/>
      <c r="D238" s="171" t="s">
        <v>767</v>
      </c>
      <c r="E238" s="172" t="s">
        <v>592</v>
      </c>
      <c r="F238" s="173">
        <f>141.5-7.3</f>
        <v>134.19999999999999</v>
      </c>
      <c r="G238" s="173"/>
      <c r="H238" s="174">
        <v>77</v>
      </c>
      <c r="I238" s="174">
        <v>180</v>
      </c>
      <c r="J238" s="175" t="s">
        <v>768</v>
      </c>
      <c r="K238" s="176">
        <f t="shared" si="120"/>
        <v>-57.199999999999989</v>
      </c>
      <c r="L238" s="177">
        <f t="shared" si="121"/>
        <v>-0.42622950819672129</v>
      </c>
      <c r="M238" s="173" t="s">
        <v>605</v>
      </c>
      <c r="N238" s="170">
        <v>43522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69">
        <v>113</v>
      </c>
      <c r="B239" s="170">
        <v>43209</v>
      </c>
      <c r="C239" s="170"/>
      <c r="D239" s="171" t="s">
        <v>769</v>
      </c>
      <c r="E239" s="172" t="s">
        <v>592</v>
      </c>
      <c r="F239" s="173">
        <v>430</v>
      </c>
      <c r="G239" s="173"/>
      <c r="H239" s="174">
        <v>220</v>
      </c>
      <c r="I239" s="174">
        <v>537</v>
      </c>
      <c r="J239" s="175" t="s">
        <v>770</v>
      </c>
      <c r="K239" s="176">
        <f t="shared" si="120"/>
        <v>-210</v>
      </c>
      <c r="L239" s="177">
        <f t="shared" si="121"/>
        <v>-0.48837209302325579</v>
      </c>
      <c r="M239" s="173" t="s">
        <v>605</v>
      </c>
      <c r="N239" s="170">
        <v>43252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0">
        <v>114</v>
      </c>
      <c r="B240" s="191">
        <v>43220</v>
      </c>
      <c r="C240" s="191"/>
      <c r="D240" s="192" t="s">
        <v>771</v>
      </c>
      <c r="E240" s="193" t="s">
        <v>592</v>
      </c>
      <c r="F240" s="193">
        <v>153.5</v>
      </c>
      <c r="G240" s="193"/>
      <c r="H240" s="193">
        <v>196</v>
      </c>
      <c r="I240" s="195">
        <v>196</v>
      </c>
      <c r="J240" s="165" t="s">
        <v>772</v>
      </c>
      <c r="K240" s="166">
        <f t="shared" si="120"/>
        <v>42.5</v>
      </c>
      <c r="L240" s="167">
        <f t="shared" si="121"/>
        <v>0.27687296416938112</v>
      </c>
      <c r="M240" s="162" t="s">
        <v>595</v>
      </c>
      <c r="N240" s="168">
        <v>43605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69">
        <v>115</v>
      </c>
      <c r="B241" s="170">
        <v>43306</v>
      </c>
      <c r="C241" s="170"/>
      <c r="D241" s="171" t="s">
        <v>740</v>
      </c>
      <c r="E241" s="172" t="s">
        <v>592</v>
      </c>
      <c r="F241" s="173">
        <v>27.5</v>
      </c>
      <c r="G241" s="173"/>
      <c r="H241" s="174">
        <v>13.1</v>
      </c>
      <c r="I241" s="174">
        <v>60</v>
      </c>
      <c r="J241" s="175" t="s">
        <v>773</v>
      </c>
      <c r="K241" s="176">
        <v>-14.4</v>
      </c>
      <c r="L241" s="177">
        <v>-0.52363636363636401</v>
      </c>
      <c r="M241" s="173" t="s">
        <v>605</v>
      </c>
      <c r="N241" s="170">
        <v>43138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9">
        <v>116</v>
      </c>
      <c r="B242" s="200">
        <v>43318</v>
      </c>
      <c r="C242" s="200"/>
      <c r="D242" s="178" t="s">
        <v>774</v>
      </c>
      <c r="E242" s="173" t="s">
        <v>592</v>
      </c>
      <c r="F242" s="173">
        <v>148.5</v>
      </c>
      <c r="G242" s="173"/>
      <c r="H242" s="173">
        <v>102</v>
      </c>
      <c r="I242" s="174">
        <v>182</v>
      </c>
      <c r="J242" s="175" t="s">
        <v>775</v>
      </c>
      <c r="K242" s="176">
        <f>H242-F242</f>
        <v>-46.5</v>
      </c>
      <c r="L242" s="177">
        <f>K242/F242</f>
        <v>-0.31313131313131315</v>
      </c>
      <c r="M242" s="173" t="s">
        <v>605</v>
      </c>
      <c r="N242" s="170">
        <v>43661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59">
        <v>117</v>
      </c>
      <c r="B243" s="160">
        <v>43335</v>
      </c>
      <c r="C243" s="160"/>
      <c r="D243" s="161" t="s">
        <v>776</v>
      </c>
      <c r="E243" s="162" t="s">
        <v>592</v>
      </c>
      <c r="F243" s="193">
        <v>285</v>
      </c>
      <c r="G243" s="162"/>
      <c r="H243" s="162">
        <v>355</v>
      </c>
      <c r="I243" s="164">
        <v>364</v>
      </c>
      <c r="J243" s="165" t="s">
        <v>777</v>
      </c>
      <c r="K243" s="166">
        <v>70</v>
      </c>
      <c r="L243" s="167">
        <v>0.24561403508771901</v>
      </c>
      <c r="M243" s="162" t="s">
        <v>595</v>
      </c>
      <c r="N243" s="168">
        <v>43455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59">
        <v>118</v>
      </c>
      <c r="B244" s="160">
        <v>43341</v>
      </c>
      <c r="C244" s="160"/>
      <c r="D244" s="161" t="s">
        <v>399</v>
      </c>
      <c r="E244" s="162" t="s">
        <v>592</v>
      </c>
      <c r="F244" s="193">
        <v>525</v>
      </c>
      <c r="G244" s="162"/>
      <c r="H244" s="162">
        <v>585</v>
      </c>
      <c r="I244" s="164">
        <v>635</v>
      </c>
      <c r="J244" s="165" t="s">
        <v>778</v>
      </c>
      <c r="K244" s="166">
        <f t="shared" ref="K244:K295" si="122">H244-F244</f>
        <v>60</v>
      </c>
      <c r="L244" s="167">
        <f t="shared" ref="L244:L295" si="123">K244/F244</f>
        <v>0.11428571428571428</v>
      </c>
      <c r="M244" s="162" t="s">
        <v>595</v>
      </c>
      <c r="N244" s="168">
        <v>43662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59">
        <v>119</v>
      </c>
      <c r="B245" s="160">
        <v>43395</v>
      </c>
      <c r="C245" s="160"/>
      <c r="D245" s="161" t="s">
        <v>384</v>
      </c>
      <c r="E245" s="162" t="s">
        <v>592</v>
      </c>
      <c r="F245" s="193">
        <v>475</v>
      </c>
      <c r="G245" s="162"/>
      <c r="H245" s="162">
        <v>574</v>
      </c>
      <c r="I245" s="164">
        <v>570</v>
      </c>
      <c r="J245" s="165" t="s">
        <v>680</v>
      </c>
      <c r="K245" s="166">
        <f t="shared" si="122"/>
        <v>99</v>
      </c>
      <c r="L245" s="167">
        <f t="shared" si="123"/>
        <v>0.20842105263157895</v>
      </c>
      <c r="M245" s="162" t="s">
        <v>595</v>
      </c>
      <c r="N245" s="168">
        <v>43403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0">
        <v>120</v>
      </c>
      <c r="B246" s="191">
        <v>43397</v>
      </c>
      <c r="C246" s="191"/>
      <c r="D246" s="192" t="s">
        <v>779</v>
      </c>
      <c r="E246" s="193" t="s">
        <v>592</v>
      </c>
      <c r="F246" s="193">
        <v>707.5</v>
      </c>
      <c r="G246" s="193"/>
      <c r="H246" s="193">
        <v>872</v>
      </c>
      <c r="I246" s="195">
        <v>872</v>
      </c>
      <c r="J246" s="196" t="s">
        <v>680</v>
      </c>
      <c r="K246" s="166">
        <f t="shared" si="122"/>
        <v>164.5</v>
      </c>
      <c r="L246" s="197">
        <f t="shared" si="123"/>
        <v>0.23250883392226149</v>
      </c>
      <c r="M246" s="193" t="s">
        <v>595</v>
      </c>
      <c r="N246" s="198">
        <v>43482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0">
        <v>121</v>
      </c>
      <c r="B247" s="191">
        <v>43398</v>
      </c>
      <c r="C247" s="191"/>
      <c r="D247" s="192" t="s">
        <v>780</v>
      </c>
      <c r="E247" s="193" t="s">
        <v>592</v>
      </c>
      <c r="F247" s="193">
        <v>162</v>
      </c>
      <c r="G247" s="193"/>
      <c r="H247" s="193">
        <v>204</v>
      </c>
      <c r="I247" s="195">
        <v>209</v>
      </c>
      <c r="J247" s="196" t="s">
        <v>781</v>
      </c>
      <c r="K247" s="166">
        <f t="shared" si="122"/>
        <v>42</v>
      </c>
      <c r="L247" s="197">
        <f t="shared" si="123"/>
        <v>0.25925925925925924</v>
      </c>
      <c r="M247" s="193" t="s">
        <v>595</v>
      </c>
      <c r="N247" s="198">
        <v>43539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0">
        <v>122</v>
      </c>
      <c r="B248" s="191">
        <v>43399</v>
      </c>
      <c r="C248" s="191"/>
      <c r="D248" s="192" t="s">
        <v>489</v>
      </c>
      <c r="E248" s="193" t="s">
        <v>592</v>
      </c>
      <c r="F248" s="193">
        <v>240</v>
      </c>
      <c r="G248" s="193"/>
      <c r="H248" s="193">
        <v>297</v>
      </c>
      <c r="I248" s="195">
        <v>297</v>
      </c>
      <c r="J248" s="196" t="s">
        <v>680</v>
      </c>
      <c r="K248" s="202">
        <f t="shared" si="122"/>
        <v>57</v>
      </c>
      <c r="L248" s="197">
        <f t="shared" si="123"/>
        <v>0.23749999999999999</v>
      </c>
      <c r="M248" s="193" t="s">
        <v>595</v>
      </c>
      <c r="N248" s="198">
        <v>43417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59">
        <v>123</v>
      </c>
      <c r="B249" s="160">
        <v>43439</v>
      </c>
      <c r="C249" s="160"/>
      <c r="D249" s="161" t="s">
        <v>782</v>
      </c>
      <c r="E249" s="162" t="s">
        <v>592</v>
      </c>
      <c r="F249" s="162">
        <v>202.5</v>
      </c>
      <c r="G249" s="162"/>
      <c r="H249" s="162">
        <v>255</v>
      </c>
      <c r="I249" s="164">
        <v>252</v>
      </c>
      <c r="J249" s="165" t="s">
        <v>680</v>
      </c>
      <c r="K249" s="166">
        <f t="shared" si="122"/>
        <v>52.5</v>
      </c>
      <c r="L249" s="167">
        <f t="shared" si="123"/>
        <v>0.25925925925925924</v>
      </c>
      <c r="M249" s="162" t="s">
        <v>595</v>
      </c>
      <c r="N249" s="168">
        <v>43542</v>
      </c>
      <c r="O249" s="1"/>
      <c r="P249" s="1"/>
      <c r="Q249" s="1"/>
      <c r="R249" s="6" t="s">
        <v>783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0">
        <v>124</v>
      </c>
      <c r="B250" s="191">
        <v>43465</v>
      </c>
      <c r="C250" s="160"/>
      <c r="D250" s="192" t="s">
        <v>159</v>
      </c>
      <c r="E250" s="193" t="s">
        <v>592</v>
      </c>
      <c r="F250" s="193">
        <v>710</v>
      </c>
      <c r="G250" s="193"/>
      <c r="H250" s="193">
        <v>866</v>
      </c>
      <c r="I250" s="195">
        <v>866</v>
      </c>
      <c r="J250" s="196" t="s">
        <v>680</v>
      </c>
      <c r="K250" s="166">
        <f t="shared" si="122"/>
        <v>156</v>
      </c>
      <c r="L250" s="167">
        <f t="shared" si="123"/>
        <v>0.21971830985915494</v>
      </c>
      <c r="M250" s="162" t="s">
        <v>595</v>
      </c>
      <c r="N250" s="168">
        <v>43553</v>
      </c>
      <c r="O250" s="1"/>
      <c r="P250" s="1"/>
      <c r="Q250" s="1"/>
      <c r="R250" s="6" t="s">
        <v>783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0">
        <v>125</v>
      </c>
      <c r="B251" s="191">
        <v>43522</v>
      </c>
      <c r="C251" s="191"/>
      <c r="D251" s="192" t="s">
        <v>174</v>
      </c>
      <c r="E251" s="193" t="s">
        <v>592</v>
      </c>
      <c r="F251" s="193">
        <v>337.25</v>
      </c>
      <c r="G251" s="193"/>
      <c r="H251" s="193">
        <v>398.5</v>
      </c>
      <c r="I251" s="195">
        <v>411</v>
      </c>
      <c r="J251" s="165" t="s">
        <v>784</v>
      </c>
      <c r="K251" s="166">
        <f t="shared" si="122"/>
        <v>61.25</v>
      </c>
      <c r="L251" s="167">
        <f t="shared" si="123"/>
        <v>0.1816160118606375</v>
      </c>
      <c r="M251" s="162" t="s">
        <v>595</v>
      </c>
      <c r="N251" s="168">
        <v>43760</v>
      </c>
      <c r="O251" s="1"/>
      <c r="P251" s="1"/>
      <c r="Q251" s="1"/>
      <c r="R251" s="6" t="s">
        <v>783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03">
        <v>126</v>
      </c>
      <c r="B252" s="204">
        <v>43559</v>
      </c>
      <c r="C252" s="204"/>
      <c r="D252" s="205" t="s">
        <v>785</v>
      </c>
      <c r="E252" s="206" t="s">
        <v>592</v>
      </c>
      <c r="F252" s="206">
        <v>130</v>
      </c>
      <c r="G252" s="206"/>
      <c r="H252" s="206">
        <v>65</v>
      </c>
      <c r="I252" s="207">
        <v>158</v>
      </c>
      <c r="J252" s="175" t="s">
        <v>786</v>
      </c>
      <c r="K252" s="176">
        <f t="shared" si="122"/>
        <v>-65</v>
      </c>
      <c r="L252" s="177">
        <f t="shared" si="123"/>
        <v>-0.5</v>
      </c>
      <c r="M252" s="173" t="s">
        <v>605</v>
      </c>
      <c r="N252" s="170">
        <v>43726</v>
      </c>
      <c r="O252" s="1"/>
      <c r="P252" s="1"/>
      <c r="Q252" s="1"/>
      <c r="R252" s="6" t="s">
        <v>787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0">
        <v>127</v>
      </c>
      <c r="B253" s="191">
        <v>43017</v>
      </c>
      <c r="C253" s="191"/>
      <c r="D253" s="192" t="s">
        <v>210</v>
      </c>
      <c r="E253" s="193" t="s">
        <v>592</v>
      </c>
      <c r="F253" s="193">
        <v>141.5</v>
      </c>
      <c r="G253" s="193"/>
      <c r="H253" s="193">
        <v>183.5</v>
      </c>
      <c r="I253" s="195">
        <v>210</v>
      </c>
      <c r="J253" s="165" t="s">
        <v>781</v>
      </c>
      <c r="K253" s="166">
        <f t="shared" si="122"/>
        <v>42</v>
      </c>
      <c r="L253" s="167">
        <f t="shared" si="123"/>
        <v>0.29681978798586572</v>
      </c>
      <c r="M253" s="162" t="s">
        <v>595</v>
      </c>
      <c r="N253" s="168">
        <v>43042</v>
      </c>
      <c r="O253" s="1"/>
      <c r="P253" s="1"/>
      <c r="Q253" s="1"/>
      <c r="R253" s="6" t="s">
        <v>787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03">
        <v>128</v>
      </c>
      <c r="B254" s="204">
        <v>43074</v>
      </c>
      <c r="C254" s="204"/>
      <c r="D254" s="205" t="s">
        <v>788</v>
      </c>
      <c r="E254" s="206" t="s">
        <v>592</v>
      </c>
      <c r="F254" s="201">
        <v>172</v>
      </c>
      <c r="G254" s="206"/>
      <c r="H254" s="206">
        <v>155.25</v>
      </c>
      <c r="I254" s="207">
        <v>230</v>
      </c>
      <c r="J254" s="175" t="s">
        <v>789</v>
      </c>
      <c r="K254" s="176">
        <f t="shared" si="122"/>
        <v>-16.75</v>
      </c>
      <c r="L254" s="177">
        <f t="shared" si="123"/>
        <v>-9.7383720930232565E-2</v>
      </c>
      <c r="M254" s="173" t="s">
        <v>605</v>
      </c>
      <c r="N254" s="170">
        <v>43787</v>
      </c>
      <c r="O254" s="1"/>
      <c r="P254" s="1"/>
      <c r="Q254" s="1"/>
      <c r="R254" s="6" t="s">
        <v>787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0">
        <v>129</v>
      </c>
      <c r="B255" s="191">
        <v>43398</v>
      </c>
      <c r="C255" s="191"/>
      <c r="D255" s="192" t="s">
        <v>120</v>
      </c>
      <c r="E255" s="193" t="s">
        <v>592</v>
      </c>
      <c r="F255" s="193">
        <v>698.5</v>
      </c>
      <c r="G255" s="193"/>
      <c r="H255" s="193">
        <v>890</v>
      </c>
      <c r="I255" s="195">
        <v>890</v>
      </c>
      <c r="J255" s="165" t="s">
        <v>790</v>
      </c>
      <c r="K255" s="166">
        <f t="shared" si="122"/>
        <v>191.5</v>
      </c>
      <c r="L255" s="167">
        <f t="shared" si="123"/>
        <v>0.27415891195418757</v>
      </c>
      <c r="M255" s="162" t="s">
        <v>595</v>
      </c>
      <c r="N255" s="168">
        <v>44328</v>
      </c>
      <c r="O255" s="1"/>
      <c r="P255" s="1"/>
      <c r="Q255" s="1"/>
      <c r="R255" s="6" t="s">
        <v>783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0">
        <v>130</v>
      </c>
      <c r="B256" s="191">
        <v>42877</v>
      </c>
      <c r="C256" s="191"/>
      <c r="D256" s="192" t="s">
        <v>791</v>
      </c>
      <c r="E256" s="193" t="s">
        <v>592</v>
      </c>
      <c r="F256" s="193">
        <v>127.6</v>
      </c>
      <c r="G256" s="193"/>
      <c r="H256" s="193">
        <v>138</v>
      </c>
      <c r="I256" s="195">
        <v>190</v>
      </c>
      <c r="J256" s="165" t="s">
        <v>792</v>
      </c>
      <c r="K256" s="166">
        <f t="shared" si="122"/>
        <v>10.400000000000006</v>
      </c>
      <c r="L256" s="167">
        <f t="shared" si="123"/>
        <v>8.1504702194357417E-2</v>
      </c>
      <c r="M256" s="162" t="s">
        <v>595</v>
      </c>
      <c r="N256" s="168">
        <v>43774</v>
      </c>
      <c r="O256" s="1"/>
      <c r="P256" s="1"/>
      <c r="Q256" s="1"/>
      <c r="R256" s="6" t="s">
        <v>787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0">
        <v>131</v>
      </c>
      <c r="B257" s="191">
        <v>43158</v>
      </c>
      <c r="C257" s="191"/>
      <c r="D257" s="192" t="s">
        <v>793</v>
      </c>
      <c r="E257" s="193" t="s">
        <v>592</v>
      </c>
      <c r="F257" s="193">
        <v>317</v>
      </c>
      <c r="G257" s="193"/>
      <c r="H257" s="193">
        <v>382.5</v>
      </c>
      <c r="I257" s="195">
        <v>398</v>
      </c>
      <c r="J257" s="165" t="s">
        <v>794</v>
      </c>
      <c r="K257" s="166">
        <f t="shared" si="122"/>
        <v>65.5</v>
      </c>
      <c r="L257" s="167">
        <f t="shared" si="123"/>
        <v>0.20662460567823343</v>
      </c>
      <c r="M257" s="162" t="s">
        <v>595</v>
      </c>
      <c r="N257" s="168">
        <v>44238</v>
      </c>
      <c r="O257" s="1"/>
      <c r="P257" s="1"/>
      <c r="Q257" s="1"/>
      <c r="R257" s="6" t="s">
        <v>787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3">
        <v>132</v>
      </c>
      <c r="B258" s="204">
        <v>43164</v>
      </c>
      <c r="C258" s="204"/>
      <c r="D258" s="205" t="s">
        <v>166</v>
      </c>
      <c r="E258" s="206" t="s">
        <v>592</v>
      </c>
      <c r="F258" s="201">
        <f>510-14.4</f>
        <v>495.6</v>
      </c>
      <c r="G258" s="206"/>
      <c r="H258" s="206">
        <v>350</v>
      </c>
      <c r="I258" s="207">
        <v>672</v>
      </c>
      <c r="J258" s="175" t="s">
        <v>795</v>
      </c>
      <c r="K258" s="176">
        <f t="shared" si="122"/>
        <v>-145.60000000000002</v>
      </c>
      <c r="L258" s="177">
        <f t="shared" si="123"/>
        <v>-0.29378531073446329</v>
      </c>
      <c r="M258" s="173" t="s">
        <v>605</v>
      </c>
      <c r="N258" s="170">
        <v>43887</v>
      </c>
      <c r="O258" s="1"/>
      <c r="P258" s="1"/>
      <c r="Q258" s="1"/>
      <c r="R258" s="6" t="s">
        <v>783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03">
        <v>133</v>
      </c>
      <c r="B259" s="204">
        <v>43237</v>
      </c>
      <c r="C259" s="204"/>
      <c r="D259" s="205" t="s">
        <v>796</v>
      </c>
      <c r="E259" s="206" t="s">
        <v>592</v>
      </c>
      <c r="F259" s="201">
        <v>230.3</v>
      </c>
      <c r="G259" s="206"/>
      <c r="H259" s="206">
        <v>102.5</v>
      </c>
      <c r="I259" s="207">
        <v>348</v>
      </c>
      <c r="J259" s="175" t="s">
        <v>797</v>
      </c>
      <c r="K259" s="176">
        <f t="shared" si="122"/>
        <v>-127.80000000000001</v>
      </c>
      <c r="L259" s="177">
        <f t="shared" si="123"/>
        <v>-0.55492835432045162</v>
      </c>
      <c r="M259" s="173" t="s">
        <v>605</v>
      </c>
      <c r="N259" s="170">
        <v>43896</v>
      </c>
      <c r="O259" s="1"/>
      <c r="P259" s="1"/>
      <c r="Q259" s="1"/>
      <c r="R259" s="6" t="s">
        <v>783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0">
        <v>134</v>
      </c>
      <c r="B260" s="191">
        <v>43258</v>
      </c>
      <c r="C260" s="191"/>
      <c r="D260" s="192" t="s">
        <v>445</v>
      </c>
      <c r="E260" s="193" t="s">
        <v>592</v>
      </c>
      <c r="F260" s="193">
        <f>342.5-5.1</f>
        <v>337.4</v>
      </c>
      <c r="G260" s="193"/>
      <c r="H260" s="193">
        <v>412.5</v>
      </c>
      <c r="I260" s="195">
        <v>439</v>
      </c>
      <c r="J260" s="165" t="s">
        <v>798</v>
      </c>
      <c r="K260" s="166">
        <f t="shared" si="122"/>
        <v>75.100000000000023</v>
      </c>
      <c r="L260" s="167">
        <f t="shared" si="123"/>
        <v>0.22258446947243635</v>
      </c>
      <c r="M260" s="162" t="s">
        <v>595</v>
      </c>
      <c r="N260" s="168">
        <v>44230</v>
      </c>
      <c r="O260" s="1"/>
      <c r="P260" s="1"/>
      <c r="Q260" s="1"/>
      <c r="R260" s="6" t="s">
        <v>787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4">
        <v>135</v>
      </c>
      <c r="B261" s="183">
        <v>43285</v>
      </c>
      <c r="C261" s="183"/>
      <c r="D261" s="184" t="s">
        <v>58</v>
      </c>
      <c r="E261" s="185" t="s">
        <v>592</v>
      </c>
      <c r="F261" s="185">
        <f>127.5-5.53</f>
        <v>121.97</v>
      </c>
      <c r="G261" s="186"/>
      <c r="H261" s="186">
        <v>122.5</v>
      </c>
      <c r="I261" s="186">
        <v>170</v>
      </c>
      <c r="J261" s="187" t="s">
        <v>799</v>
      </c>
      <c r="K261" s="188">
        <f t="shared" si="122"/>
        <v>0.53000000000000114</v>
      </c>
      <c r="L261" s="189">
        <f t="shared" si="123"/>
        <v>4.3453308190538747E-3</v>
      </c>
      <c r="M261" s="185" t="s">
        <v>613</v>
      </c>
      <c r="N261" s="183">
        <v>44431</v>
      </c>
      <c r="O261" s="1"/>
      <c r="P261" s="1"/>
      <c r="Q261" s="1"/>
      <c r="R261" s="6" t="s">
        <v>783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03">
        <v>136</v>
      </c>
      <c r="B262" s="204">
        <v>43294</v>
      </c>
      <c r="C262" s="204"/>
      <c r="D262" s="205" t="s">
        <v>800</v>
      </c>
      <c r="E262" s="206" t="s">
        <v>592</v>
      </c>
      <c r="F262" s="201">
        <v>46.5</v>
      </c>
      <c r="G262" s="206"/>
      <c r="H262" s="206">
        <v>17</v>
      </c>
      <c r="I262" s="207">
        <v>59</v>
      </c>
      <c r="J262" s="175" t="s">
        <v>801</v>
      </c>
      <c r="K262" s="176">
        <f t="shared" si="122"/>
        <v>-29.5</v>
      </c>
      <c r="L262" s="177">
        <f t="shared" si="123"/>
        <v>-0.63440860215053763</v>
      </c>
      <c r="M262" s="173" t="s">
        <v>605</v>
      </c>
      <c r="N262" s="170">
        <v>43887</v>
      </c>
      <c r="O262" s="1"/>
      <c r="P262" s="1"/>
      <c r="Q262" s="1"/>
      <c r="R262" s="6" t="s">
        <v>783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0">
        <v>137</v>
      </c>
      <c r="B263" s="191">
        <v>43396</v>
      </c>
      <c r="C263" s="191"/>
      <c r="D263" s="192" t="s">
        <v>428</v>
      </c>
      <c r="E263" s="193" t="s">
        <v>592</v>
      </c>
      <c r="F263" s="193">
        <v>156.5</v>
      </c>
      <c r="G263" s="193"/>
      <c r="H263" s="193">
        <v>207.5</v>
      </c>
      <c r="I263" s="195">
        <v>191</v>
      </c>
      <c r="J263" s="165" t="s">
        <v>680</v>
      </c>
      <c r="K263" s="166">
        <f t="shared" si="122"/>
        <v>51</v>
      </c>
      <c r="L263" s="167">
        <f t="shared" si="123"/>
        <v>0.32587859424920129</v>
      </c>
      <c r="M263" s="162" t="s">
        <v>595</v>
      </c>
      <c r="N263" s="168">
        <v>44369</v>
      </c>
      <c r="O263" s="1"/>
      <c r="P263" s="1"/>
      <c r="Q263" s="1"/>
      <c r="R263" s="6" t="s">
        <v>783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90">
        <v>138</v>
      </c>
      <c r="B264" s="191">
        <v>43439</v>
      </c>
      <c r="C264" s="191"/>
      <c r="D264" s="192" t="s">
        <v>347</v>
      </c>
      <c r="E264" s="193" t="s">
        <v>592</v>
      </c>
      <c r="F264" s="193">
        <v>259.5</v>
      </c>
      <c r="G264" s="193"/>
      <c r="H264" s="193">
        <v>320</v>
      </c>
      <c r="I264" s="195">
        <v>320</v>
      </c>
      <c r="J264" s="165" t="s">
        <v>680</v>
      </c>
      <c r="K264" s="166">
        <f t="shared" si="122"/>
        <v>60.5</v>
      </c>
      <c r="L264" s="167">
        <f t="shared" si="123"/>
        <v>0.23314065510597304</v>
      </c>
      <c r="M264" s="162" t="s">
        <v>595</v>
      </c>
      <c r="N264" s="168">
        <v>44323</v>
      </c>
      <c r="O264" s="1"/>
      <c r="P264" s="1"/>
      <c r="Q264" s="1"/>
      <c r="R264" s="6" t="s">
        <v>783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03">
        <v>139</v>
      </c>
      <c r="B265" s="204">
        <v>43439</v>
      </c>
      <c r="C265" s="204"/>
      <c r="D265" s="205" t="s">
        <v>802</v>
      </c>
      <c r="E265" s="206" t="s">
        <v>592</v>
      </c>
      <c r="F265" s="206">
        <v>715</v>
      </c>
      <c r="G265" s="206"/>
      <c r="H265" s="206">
        <v>445</v>
      </c>
      <c r="I265" s="207">
        <v>840</v>
      </c>
      <c r="J265" s="175" t="s">
        <v>803</v>
      </c>
      <c r="K265" s="176">
        <f t="shared" si="122"/>
        <v>-270</v>
      </c>
      <c r="L265" s="177">
        <f t="shared" si="123"/>
        <v>-0.3776223776223776</v>
      </c>
      <c r="M265" s="173" t="s">
        <v>605</v>
      </c>
      <c r="N265" s="170">
        <v>43800</v>
      </c>
      <c r="O265" s="1"/>
      <c r="P265" s="1"/>
      <c r="Q265" s="1"/>
      <c r="R265" s="6" t="s">
        <v>783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90">
        <v>140</v>
      </c>
      <c r="B266" s="191">
        <v>43469</v>
      </c>
      <c r="C266" s="191"/>
      <c r="D266" s="192" t="s">
        <v>180</v>
      </c>
      <c r="E266" s="193" t="s">
        <v>592</v>
      </c>
      <c r="F266" s="193">
        <v>875</v>
      </c>
      <c r="G266" s="193"/>
      <c r="H266" s="193">
        <v>1165</v>
      </c>
      <c r="I266" s="195">
        <v>1185</v>
      </c>
      <c r="J266" s="165" t="s">
        <v>804</v>
      </c>
      <c r="K266" s="166">
        <f t="shared" si="122"/>
        <v>290</v>
      </c>
      <c r="L266" s="167">
        <f t="shared" si="123"/>
        <v>0.33142857142857141</v>
      </c>
      <c r="M266" s="162" t="s">
        <v>595</v>
      </c>
      <c r="N266" s="168">
        <v>43847</v>
      </c>
      <c r="O266" s="1"/>
      <c r="P266" s="1"/>
      <c r="Q266" s="1"/>
      <c r="R266" s="6" t="s">
        <v>783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0">
        <v>141</v>
      </c>
      <c r="B267" s="191">
        <v>43559</v>
      </c>
      <c r="C267" s="191"/>
      <c r="D267" s="192" t="s">
        <v>365</v>
      </c>
      <c r="E267" s="193" t="s">
        <v>592</v>
      </c>
      <c r="F267" s="193">
        <f>387-14.63</f>
        <v>372.37</v>
      </c>
      <c r="G267" s="193"/>
      <c r="H267" s="193">
        <v>490</v>
      </c>
      <c r="I267" s="195">
        <v>490</v>
      </c>
      <c r="J267" s="165" t="s">
        <v>680</v>
      </c>
      <c r="K267" s="166">
        <f t="shared" si="122"/>
        <v>117.63</v>
      </c>
      <c r="L267" s="167">
        <f t="shared" si="123"/>
        <v>0.31589548030185027</v>
      </c>
      <c r="M267" s="162" t="s">
        <v>595</v>
      </c>
      <c r="N267" s="168">
        <v>43850</v>
      </c>
      <c r="O267" s="1"/>
      <c r="P267" s="1"/>
      <c r="Q267" s="1"/>
      <c r="R267" s="6" t="s">
        <v>783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03">
        <v>142</v>
      </c>
      <c r="B268" s="204">
        <v>43578</v>
      </c>
      <c r="C268" s="204"/>
      <c r="D268" s="205" t="s">
        <v>805</v>
      </c>
      <c r="E268" s="206" t="s">
        <v>604</v>
      </c>
      <c r="F268" s="206">
        <v>220</v>
      </c>
      <c r="G268" s="206"/>
      <c r="H268" s="206">
        <v>127.5</v>
      </c>
      <c r="I268" s="207">
        <v>284</v>
      </c>
      <c r="J268" s="175" t="s">
        <v>806</v>
      </c>
      <c r="K268" s="176">
        <f t="shared" si="122"/>
        <v>-92.5</v>
      </c>
      <c r="L268" s="177">
        <f t="shared" si="123"/>
        <v>-0.42045454545454547</v>
      </c>
      <c r="M268" s="173" t="s">
        <v>605</v>
      </c>
      <c r="N268" s="170">
        <v>43896</v>
      </c>
      <c r="O268" s="1"/>
      <c r="P268" s="1"/>
      <c r="Q268" s="1"/>
      <c r="R268" s="6" t="s">
        <v>783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90">
        <v>143</v>
      </c>
      <c r="B269" s="191">
        <v>43622</v>
      </c>
      <c r="C269" s="191"/>
      <c r="D269" s="192" t="s">
        <v>490</v>
      </c>
      <c r="E269" s="193" t="s">
        <v>604</v>
      </c>
      <c r="F269" s="193">
        <v>332.8</v>
      </c>
      <c r="G269" s="193"/>
      <c r="H269" s="193">
        <v>405</v>
      </c>
      <c r="I269" s="195">
        <v>419</v>
      </c>
      <c r="J269" s="165" t="s">
        <v>807</v>
      </c>
      <c r="K269" s="166">
        <f t="shared" si="122"/>
        <v>72.199999999999989</v>
      </c>
      <c r="L269" s="167">
        <f t="shared" si="123"/>
        <v>0.21694711538461534</v>
      </c>
      <c r="M269" s="162" t="s">
        <v>595</v>
      </c>
      <c r="N269" s="168">
        <v>43860</v>
      </c>
      <c r="O269" s="1"/>
      <c r="P269" s="1"/>
      <c r="Q269" s="1"/>
      <c r="R269" s="6" t="s">
        <v>787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4">
        <v>144</v>
      </c>
      <c r="B270" s="183">
        <v>43641</v>
      </c>
      <c r="C270" s="183"/>
      <c r="D270" s="184" t="s">
        <v>172</v>
      </c>
      <c r="E270" s="185" t="s">
        <v>592</v>
      </c>
      <c r="F270" s="185">
        <v>386</v>
      </c>
      <c r="G270" s="186"/>
      <c r="H270" s="186">
        <v>395</v>
      </c>
      <c r="I270" s="186">
        <v>452</v>
      </c>
      <c r="J270" s="187" t="s">
        <v>808</v>
      </c>
      <c r="K270" s="188">
        <f t="shared" si="122"/>
        <v>9</v>
      </c>
      <c r="L270" s="189">
        <f t="shared" si="123"/>
        <v>2.3316062176165803E-2</v>
      </c>
      <c r="M270" s="185" t="s">
        <v>613</v>
      </c>
      <c r="N270" s="183">
        <v>43868</v>
      </c>
      <c r="O270" s="1"/>
      <c r="P270" s="1"/>
      <c r="Q270" s="1"/>
      <c r="R270" s="6" t="s">
        <v>787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4">
        <v>145</v>
      </c>
      <c r="B271" s="183">
        <v>43707</v>
      </c>
      <c r="C271" s="183"/>
      <c r="D271" s="184" t="s">
        <v>146</v>
      </c>
      <c r="E271" s="185" t="s">
        <v>592</v>
      </c>
      <c r="F271" s="185">
        <v>137.5</v>
      </c>
      <c r="G271" s="186"/>
      <c r="H271" s="186">
        <v>138.5</v>
      </c>
      <c r="I271" s="186">
        <v>190</v>
      </c>
      <c r="J271" s="187" t="s">
        <v>809</v>
      </c>
      <c r="K271" s="188">
        <f t="shared" si="122"/>
        <v>1</v>
      </c>
      <c r="L271" s="189">
        <f t="shared" si="123"/>
        <v>7.2727272727272727E-3</v>
      </c>
      <c r="M271" s="185" t="s">
        <v>613</v>
      </c>
      <c r="N271" s="183">
        <v>44432</v>
      </c>
      <c r="O271" s="1"/>
      <c r="P271" s="1"/>
      <c r="Q271" s="1"/>
      <c r="R271" s="6" t="s">
        <v>783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90">
        <v>146</v>
      </c>
      <c r="B272" s="191">
        <v>43731</v>
      </c>
      <c r="C272" s="191"/>
      <c r="D272" s="192" t="s">
        <v>438</v>
      </c>
      <c r="E272" s="193" t="s">
        <v>592</v>
      </c>
      <c r="F272" s="193">
        <v>235</v>
      </c>
      <c r="G272" s="193"/>
      <c r="H272" s="193">
        <v>295</v>
      </c>
      <c r="I272" s="195">
        <v>296</v>
      </c>
      <c r="J272" s="165" t="s">
        <v>810</v>
      </c>
      <c r="K272" s="166">
        <f t="shared" si="122"/>
        <v>60</v>
      </c>
      <c r="L272" s="167">
        <f t="shared" si="123"/>
        <v>0.25531914893617019</v>
      </c>
      <c r="M272" s="162" t="s">
        <v>595</v>
      </c>
      <c r="N272" s="168">
        <v>43844</v>
      </c>
      <c r="O272" s="1"/>
      <c r="P272" s="1"/>
      <c r="Q272" s="1"/>
      <c r="R272" s="6" t="s">
        <v>787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0">
        <v>147</v>
      </c>
      <c r="B273" s="191">
        <v>43752</v>
      </c>
      <c r="C273" s="191"/>
      <c r="D273" s="192" t="s">
        <v>811</v>
      </c>
      <c r="E273" s="193" t="s">
        <v>592</v>
      </c>
      <c r="F273" s="193">
        <v>277.5</v>
      </c>
      <c r="G273" s="193"/>
      <c r="H273" s="193">
        <v>333</v>
      </c>
      <c r="I273" s="195">
        <v>333</v>
      </c>
      <c r="J273" s="165" t="s">
        <v>812</v>
      </c>
      <c r="K273" s="166">
        <f t="shared" si="122"/>
        <v>55.5</v>
      </c>
      <c r="L273" s="167">
        <f t="shared" si="123"/>
        <v>0.2</v>
      </c>
      <c r="M273" s="162" t="s">
        <v>595</v>
      </c>
      <c r="N273" s="168">
        <v>43846</v>
      </c>
      <c r="O273" s="1"/>
      <c r="P273" s="1"/>
      <c r="Q273" s="1"/>
      <c r="R273" s="6" t="s">
        <v>783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0">
        <v>148</v>
      </c>
      <c r="B274" s="191">
        <v>43752</v>
      </c>
      <c r="C274" s="191"/>
      <c r="D274" s="192" t="s">
        <v>813</v>
      </c>
      <c r="E274" s="193" t="s">
        <v>592</v>
      </c>
      <c r="F274" s="193">
        <v>930</v>
      </c>
      <c r="G274" s="193"/>
      <c r="H274" s="193">
        <v>1165</v>
      </c>
      <c r="I274" s="195">
        <v>1200</v>
      </c>
      <c r="J274" s="165" t="s">
        <v>814</v>
      </c>
      <c r="K274" s="166">
        <f t="shared" si="122"/>
        <v>235</v>
      </c>
      <c r="L274" s="167">
        <f t="shared" si="123"/>
        <v>0.25268817204301075</v>
      </c>
      <c r="M274" s="162" t="s">
        <v>595</v>
      </c>
      <c r="N274" s="168">
        <v>43847</v>
      </c>
      <c r="O274" s="1"/>
      <c r="P274" s="1"/>
      <c r="Q274" s="1"/>
      <c r="R274" s="6" t="s">
        <v>787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90">
        <v>149</v>
      </c>
      <c r="B275" s="191">
        <v>43753</v>
      </c>
      <c r="C275" s="191"/>
      <c r="D275" s="192" t="s">
        <v>815</v>
      </c>
      <c r="E275" s="193" t="s">
        <v>592</v>
      </c>
      <c r="F275" s="163">
        <v>111</v>
      </c>
      <c r="G275" s="193"/>
      <c r="H275" s="193">
        <v>141</v>
      </c>
      <c r="I275" s="195">
        <v>141</v>
      </c>
      <c r="J275" s="165" t="s">
        <v>816</v>
      </c>
      <c r="K275" s="166">
        <f t="shared" si="122"/>
        <v>30</v>
      </c>
      <c r="L275" s="167">
        <f t="shared" si="123"/>
        <v>0.27027027027027029</v>
      </c>
      <c r="M275" s="162" t="s">
        <v>595</v>
      </c>
      <c r="N275" s="168">
        <v>44328</v>
      </c>
      <c r="O275" s="1"/>
      <c r="P275" s="1"/>
      <c r="Q275" s="1"/>
      <c r="R275" s="6" t="s">
        <v>787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90">
        <v>150</v>
      </c>
      <c r="B276" s="191">
        <v>43753</v>
      </c>
      <c r="C276" s="191"/>
      <c r="D276" s="192" t="s">
        <v>817</v>
      </c>
      <c r="E276" s="193" t="s">
        <v>592</v>
      </c>
      <c r="F276" s="163">
        <v>296</v>
      </c>
      <c r="G276" s="193"/>
      <c r="H276" s="193">
        <v>370</v>
      </c>
      <c r="I276" s="195">
        <v>370</v>
      </c>
      <c r="J276" s="165" t="s">
        <v>680</v>
      </c>
      <c r="K276" s="166">
        <f t="shared" si="122"/>
        <v>74</v>
      </c>
      <c r="L276" s="167">
        <f t="shared" si="123"/>
        <v>0.25</v>
      </c>
      <c r="M276" s="162" t="s">
        <v>595</v>
      </c>
      <c r="N276" s="168">
        <v>43853</v>
      </c>
      <c r="O276" s="1"/>
      <c r="P276" s="1"/>
      <c r="Q276" s="1"/>
      <c r="R276" s="6" t="s">
        <v>787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0">
        <v>151</v>
      </c>
      <c r="B277" s="191">
        <v>43754</v>
      </c>
      <c r="C277" s="191"/>
      <c r="D277" s="192" t="s">
        <v>818</v>
      </c>
      <c r="E277" s="193" t="s">
        <v>592</v>
      </c>
      <c r="F277" s="163">
        <v>300</v>
      </c>
      <c r="G277" s="193"/>
      <c r="H277" s="193">
        <v>382.5</v>
      </c>
      <c r="I277" s="195">
        <v>344</v>
      </c>
      <c r="J277" s="165" t="s">
        <v>819</v>
      </c>
      <c r="K277" s="166">
        <f t="shared" si="122"/>
        <v>82.5</v>
      </c>
      <c r="L277" s="167">
        <f t="shared" si="123"/>
        <v>0.27500000000000002</v>
      </c>
      <c r="M277" s="162" t="s">
        <v>595</v>
      </c>
      <c r="N277" s="168">
        <v>44238</v>
      </c>
      <c r="O277" s="1"/>
      <c r="P277" s="1"/>
      <c r="Q277" s="1"/>
      <c r="R277" s="6" t="s">
        <v>787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90">
        <v>152</v>
      </c>
      <c r="B278" s="191">
        <v>43832</v>
      </c>
      <c r="C278" s="191"/>
      <c r="D278" s="192" t="s">
        <v>820</v>
      </c>
      <c r="E278" s="193" t="s">
        <v>592</v>
      </c>
      <c r="F278" s="163">
        <v>495</v>
      </c>
      <c r="G278" s="193"/>
      <c r="H278" s="193">
        <v>595</v>
      </c>
      <c r="I278" s="195">
        <v>590</v>
      </c>
      <c r="J278" s="165" t="s">
        <v>616</v>
      </c>
      <c r="K278" s="166">
        <f t="shared" si="122"/>
        <v>100</v>
      </c>
      <c r="L278" s="167">
        <f t="shared" si="123"/>
        <v>0.20202020202020202</v>
      </c>
      <c r="M278" s="162" t="s">
        <v>595</v>
      </c>
      <c r="N278" s="168">
        <v>44589</v>
      </c>
      <c r="O278" s="1"/>
      <c r="P278" s="1"/>
      <c r="Q278" s="1"/>
      <c r="R278" s="6" t="s">
        <v>787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90">
        <v>153</v>
      </c>
      <c r="B279" s="191">
        <v>43966</v>
      </c>
      <c r="C279" s="191"/>
      <c r="D279" s="192" t="s">
        <v>76</v>
      </c>
      <c r="E279" s="193" t="s">
        <v>592</v>
      </c>
      <c r="F279" s="163">
        <v>67.5</v>
      </c>
      <c r="G279" s="193"/>
      <c r="H279" s="193">
        <v>86</v>
      </c>
      <c r="I279" s="195">
        <v>86</v>
      </c>
      <c r="J279" s="165" t="s">
        <v>821</v>
      </c>
      <c r="K279" s="166">
        <f t="shared" si="122"/>
        <v>18.5</v>
      </c>
      <c r="L279" s="167">
        <f t="shared" si="123"/>
        <v>0.27407407407407408</v>
      </c>
      <c r="M279" s="162" t="s">
        <v>595</v>
      </c>
      <c r="N279" s="168">
        <v>44008</v>
      </c>
      <c r="O279" s="1"/>
      <c r="P279" s="1"/>
      <c r="Q279" s="1"/>
      <c r="R279" s="6" t="s">
        <v>787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90">
        <v>154</v>
      </c>
      <c r="B280" s="191">
        <v>44035</v>
      </c>
      <c r="C280" s="191"/>
      <c r="D280" s="192" t="s">
        <v>489</v>
      </c>
      <c r="E280" s="193" t="s">
        <v>592</v>
      </c>
      <c r="F280" s="163">
        <v>231</v>
      </c>
      <c r="G280" s="193"/>
      <c r="H280" s="193">
        <v>281</v>
      </c>
      <c r="I280" s="195">
        <v>281</v>
      </c>
      <c r="J280" s="165" t="s">
        <v>680</v>
      </c>
      <c r="K280" s="166">
        <f t="shared" si="122"/>
        <v>50</v>
      </c>
      <c r="L280" s="167">
        <f t="shared" si="123"/>
        <v>0.21645021645021645</v>
      </c>
      <c r="M280" s="162" t="s">
        <v>595</v>
      </c>
      <c r="N280" s="168">
        <v>44358</v>
      </c>
      <c r="O280" s="1"/>
      <c r="P280" s="1"/>
      <c r="Q280" s="1"/>
      <c r="R280" s="6" t="s">
        <v>787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90">
        <v>155</v>
      </c>
      <c r="B281" s="191">
        <v>44092</v>
      </c>
      <c r="C281" s="191"/>
      <c r="D281" s="192" t="s">
        <v>144</v>
      </c>
      <c r="E281" s="193" t="s">
        <v>592</v>
      </c>
      <c r="F281" s="193">
        <v>206</v>
      </c>
      <c r="G281" s="193"/>
      <c r="H281" s="193">
        <v>248</v>
      </c>
      <c r="I281" s="195">
        <v>248</v>
      </c>
      <c r="J281" s="165" t="s">
        <v>680</v>
      </c>
      <c r="K281" s="166">
        <f t="shared" si="122"/>
        <v>42</v>
      </c>
      <c r="L281" s="167">
        <f t="shared" si="123"/>
        <v>0.20388349514563106</v>
      </c>
      <c r="M281" s="162" t="s">
        <v>595</v>
      </c>
      <c r="N281" s="168">
        <v>44214</v>
      </c>
      <c r="O281" s="1"/>
      <c r="P281" s="1"/>
      <c r="Q281" s="1"/>
      <c r="R281" s="6" t="s">
        <v>787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90">
        <v>156</v>
      </c>
      <c r="B282" s="191">
        <v>44140</v>
      </c>
      <c r="C282" s="191"/>
      <c r="D282" s="192" t="s">
        <v>144</v>
      </c>
      <c r="E282" s="193" t="s">
        <v>592</v>
      </c>
      <c r="F282" s="193">
        <v>182.5</v>
      </c>
      <c r="G282" s="193"/>
      <c r="H282" s="193">
        <v>248</v>
      </c>
      <c r="I282" s="195">
        <v>248</v>
      </c>
      <c r="J282" s="165" t="s">
        <v>680</v>
      </c>
      <c r="K282" s="166">
        <f t="shared" si="122"/>
        <v>65.5</v>
      </c>
      <c r="L282" s="167">
        <f t="shared" si="123"/>
        <v>0.35890410958904112</v>
      </c>
      <c r="M282" s="162" t="s">
        <v>595</v>
      </c>
      <c r="N282" s="168">
        <v>44214</v>
      </c>
      <c r="O282" s="1"/>
      <c r="P282" s="1"/>
      <c r="Q282" s="1"/>
      <c r="R282" s="6" t="s">
        <v>787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90">
        <v>157</v>
      </c>
      <c r="B283" s="191">
        <v>44140</v>
      </c>
      <c r="C283" s="191"/>
      <c r="D283" s="192" t="s">
        <v>347</v>
      </c>
      <c r="E283" s="193" t="s">
        <v>592</v>
      </c>
      <c r="F283" s="193">
        <v>247.5</v>
      </c>
      <c r="G283" s="193"/>
      <c r="H283" s="193">
        <v>320</v>
      </c>
      <c r="I283" s="195">
        <v>320</v>
      </c>
      <c r="J283" s="165" t="s">
        <v>680</v>
      </c>
      <c r="K283" s="166">
        <f t="shared" si="122"/>
        <v>72.5</v>
      </c>
      <c r="L283" s="167">
        <f t="shared" si="123"/>
        <v>0.29292929292929293</v>
      </c>
      <c r="M283" s="162" t="s">
        <v>595</v>
      </c>
      <c r="N283" s="168">
        <v>44323</v>
      </c>
      <c r="O283" s="1"/>
      <c r="P283" s="1"/>
      <c r="Q283" s="1"/>
      <c r="R283" s="6" t="s">
        <v>787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90">
        <v>158</v>
      </c>
      <c r="B284" s="191">
        <v>44140</v>
      </c>
      <c r="C284" s="191"/>
      <c r="D284" s="192" t="s">
        <v>203</v>
      </c>
      <c r="E284" s="193" t="s">
        <v>592</v>
      </c>
      <c r="F284" s="163">
        <v>925</v>
      </c>
      <c r="G284" s="193"/>
      <c r="H284" s="193">
        <v>1095</v>
      </c>
      <c r="I284" s="195">
        <v>1093</v>
      </c>
      <c r="J284" s="165" t="s">
        <v>822</v>
      </c>
      <c r="K284" s="166">
        <f t="shared" si="122"/>
        <v>170</v>
      </c>
      <c r="L284" s="167">
        <f t="shared" si="123"/>
        <v>0.18378378378378379</v>
      </c>
      <c r="M284" s="162" t="s">
        <v>595</v>
      </c>
      <c r="N284" s="168">
        <v>44201</v>
      </c>
      <c r="O284" s="1"/>
      <c r="P284" s="1"/>
      <c r="Q284" s="1"/>
      <c r="R284" s="6" t="s">
        <v>787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90">
        <v>159</v>
      </c>
      <c r="B285" s="191">
        <v>44140</v>
      </c>
      <c r="C285" s="191"/>
      <c r="D285" s="192" t="s">
        <v>365</v>
      </c>
      <c r="E285" s="193" t="s">
        <v>592</v>
      </c>
      <c r="F285" s="163">
        <v>332.5</v>
      </c>
      <c r="G285" s="193"/>
      <c r="H285" s="193">
        <v>393</v>
      </c>
      <c r="I285" s="195">
        <v>406</v>
      </c>
      <c r="J285" s="165" t="s">
        <v>823</v>
      </c>
      <c r="K285" s="166">
        <f t="shared" si="122"/>
        <v>60.5</v>
      </c>
      <c r="L285" s="167">
        <f t="shared" si="123"/>
        <v>0.18195488721804512</v>
      </c>
      <c r="M285" s="162" t="s">
        <v>595</v>
      </c>
      <c r="N285" s="168">
        <v>44256</v>
      </c>
      <c r="O285" s="1"/>
      <c r="P285" s="1"/>
      <c r="Q285" s="1"/>
      <c r="R285" s="6" t="s">
        <v>787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90">
        <v>160</v>
      </c>
      <c r="B286" s="191">
        <v>44141</v>
      </c>
      <c r="C286" s="191"/>
      <c r="D286" s="192" t="s">
        <v>489</v>
      </c>
      <c r="E286" s="193" t="s">
        <v>592</v>
      </c>
      <c r="F286" s="163">
        <v>231</v>
      </c>
      <c r="G286" s="193"/>
      <c r="H286" s="193">
        <v>281</v>
      </c>
      <c r="I286" s="195">
        <v>281</v>
      </c>
      <c r="J286" s="165" t="s">
        <v>680</v>
      </c>
      <c r="K286" s="166">
        <f t="shared" si="122"/>
        <v>50</v>
      </c>
      <c r="L286" s="167">
        <f t="shared" si="123"/>
        <v>0.21645021645021645</v>
      </c>
      <c r="M286" s="162" t="s">
        <v>595</v>
      </c>
      <c r="N286" s="168">
        <v>44358</v>
      </c>
      <c r="O286" s="1"/>
      <c r="P286" s="1"/>
      <c r="Q286" s="1"/>
      <c r="R286" s="6" t="s">
        <v>787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90">
        <v>161</v>
      </c>
      <c r="B287" s="191">
        <v>44187</v>
      </c>
      <c r="C287" s="191"/>
      <c r="D287" s="192" t="s">
        <v>824</v>
      </c>
      <c r="E287" s="193" t="s">
        <v>592</v>
      </c>
      <c r="F287" s="163">
        <v>190</v>
      </c>
      <c r="G287" s="193"/>
      <c r="H287" s="193">
        <v>239</v>
      </c>
      <c r="I287" s="195">
        <v>239</v>
      </c>
      <c r="J287" s="165" t="s">
        <v>825</v>
      </c>
      <c r="K287" s="166">
        <f t="shared" si="122"/>
        <v>49</v>
      </c>
      <c r="L287" s="167">
        <f t="shared" si="123"/>
        <v>0.25789473684210529</v>
      </c>
      <c r="M287" s="162" t="s">
        <v>595</v>
      </c>
      <c r="N287" s="168">
        <v>44844</v>
      </c>
      <c r="O287" s="1"/>
      <c r="P287" s="1"/>
      <c r="Q287" s="1"/>
      <c r="R287" s="6" t="s">
        <v>787</v>
      </c>
    </row>
    <row r="288" spans="1:26" ht="12.75" customHeight="1">
      <c r="A288" s="190">
        <v>162</v>
      </c>
      <c r="B288" s="191">
        <v>44258</v>
      </c>
      <c r="C288" s="191"/>
      <c r="D288" s="192" t="s">
        <v>820</v>
      </c>
      <c r="E288" s="193" t="s">
        <v>592</v>
      </c>
      <c r="F288" s="163">
        <v>495</v>
      </c>
      <c r="G288" s="193"/>
      <c r="H288" s="193">
        <v>595</v>
      </c>
      <c r="I288" s="195">
        <v>590</v>
      </c>
      <c r="J288" s="165" t="s">
        <v>616</v>
      </c>
      <c r="K288" s="166">
        <f t="shared" si="122"/>
        <v>100</v>
      </c>
      <c r="L288" s="167">
        <f t="shared" si="123"/>
        <v>0.20202020202020202</v>
      </c>
      <c r="M288" s="162" t="s">
        <v>595</v>
      </c>
      <c r="N288" s="168">
        <v>44589</v>
      </c>
      <c r="O288" s="1"/>
      <c r="P288" s="1"/>
      <c r="R288" s="6" t="s">
        <v>787</v>
      </c>
    </row>
    <row r="289" spans="1:26" ht="12.75" customHeight="1">
      <c r="A289" s="190">
        <v>163</v>
      </c>
      <c r="B289" s="191">
        <v>44274</v>
      </c>
      <c r="C289" s="191"/>
      <c r="D289" s="192" t="s">
        <v>365</v>
      </c>
      <c r="E289" s="193" t="s">
        <v>592</v>
      </c>
      <c r="F289" s="163">
        <v>355</v>
      </c>
      <c r="G289" s="193"/>
      <c r="H289" s="193">
        <v>422.5</v>
      </c>
      <c r="I289" s="195">
        <v>420</v>
      </c>
      <c r="J289" s="165" t="s">
        <v>826</v>
      </c>
      <c r="K289" s="166">
        <f t="shared" si="122"/>
        <v>67.5</v>
      </c>
      <c r="L289" s="167">
        <f t="shared" si="123"/>
        <v>0.19014084507042253</v>
      </c>
      <c r="M289" s="162" t="s">
        <v>595</v>
      </c>
      <c r="N289" s="168">
        <v>44361</v>
      </c>
      <c r="O289" s="1"/>
      <c r="R289" s="208" t="s">
        <v>787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90">
        <v>164</v>
      </c>
      <c r="B290" s="191">
        <v>44295</v>
      </c>
      <c r="C290" s="191"/>
      <c r="D290" s="192" t="s">
        <v>327</v>
      </c>
      <c r="E290" s="193" t="s">
        <v>592</v>
      </c>
      <c r="F290" s="163">
        <v>555</v>
      </c>
      <c r="G290" s="193"/>
      <c r="H290" s="193">
        <v>663</v>
      </c>
      <c r="I290" s="195">
        <v>663</v>
      </c>
      <c r="J290" s="165" t="s">
        <v>827</v>
      </c>
      <c r="K290" s="166">
        <f t="shared" si="122"/>
        <v>108</v>
      </c>
      <c r="L290" s="167">
        <f t="shared" si="123"/>
        <v>0.19459459459459461</v>
      </c>
      <c r="M290" s="162" t="s">
        <v>595</v>
      </c>
      <c r="N290" s="168">
        <v>44321</v>
      </c>
      <c r="O290" s="1"/>
      <c r="P290" s="1"/>
      <c r="Q290" s="1"/>
      <c r="R290" s="208" t="s">
        <v>787</v>
      </c>
    </row>
    <row r="291" spans="1:26" ht="12.75" customHeight="1">
      <c r="A291" s="190">
        <v>165</v>
      </c>
      <c r="B291" s="191">
        <v>44308</v>
      </c>
      <c r="C291" s="191"/>
      <c r="D291" s="192" t="s">
        <v>791</v>
      </c>
      <c r="E291" s="193" t="s">
        <v>592</v>
      </c>
      <c r="F291" s="163">
        <v>126.5</v>
      </c>
      <c r="G291" s="193"/>
      <c r="H291" s="193">
        <v>155</v>
      </c>
      <c r="I291" s="195">
        <v>155</v>
      </c>
      <c r="J291" s="165" t="s">
        <v>680</v>
      </c>
      <c r="K291" s="166">
        <f t="shared" si="122"/>
        <v>28.5</v>
      </c>
      <c r="L291" s="167">
        <f t="shared" si="123"/>
        <v>0.22529644268774704</v>
      </c>
      <c r="M291" s="162" t="s">
        <v>595</v>
      </c>
      <c r="N291" s="168">
        <v>44362</v>
      </c>
      <c r="O291" s="1"/>
      <c r="R291" s="208" t="s">
        <v>787</v>
      </c>
    </row>
    <row r="292" spans="1:26" ht="12.75" customHeight="1">
      <c r="A292" s="169">
        <v>166</v>
      </c>
      <c r="B292" s="200">
        <v>44368</v>
      </c>
      <c r="C292" s="200"/>
      <c r="D292" s="171" t="s">
        <v>828</v>
      </c>
      <c r="E292" s="173" t="s">
        <v>592</v>
      </c>
      <c r="F292" s="201">
        <v>287.5</v>
      </c>
      <c r="G292" s="173"/>
      <c r="H292" s="173">
        <v>245</v>
      </c>
      <c r="I292" s="174">
        <v>344</v>
      </c>
      <c r="J292" s="175" t="s">
        <v>829</v>
      </c>
      <c r="K292" s="176">
        <f t="shared" si="122"/>
        <v>-42.5</v>
      </c>
      <c r="L292" s="177">
        <f t="shared" si="123"/>
        <v>-0.14782608695652175</v>
      </c>
      <c r="M292" s="173" t="s">
        <v>605</v>
      </c>
      <c r="N292" s="170">
        <v>44508</v>
      </c>
      <c r="O292" s="1"/>
      <c r="R292" s="208" t="s">
        <v>787</v>
      </c>
    </row>
    <row r="293" spans="1:26" ht="12.75" customHeight="1">
      <c r="A293" s="190">
        <v>167</v>
      </c>
      <c r="B293" s="191">
        <v>44368</v>
      </c>
      <c r="C293" s="191"/>
      <c r="D293" s="192" t="s">
        <v>489</v>
      </c>
      <c r="E293" s="193" t="s">
        <v>592</v>
      </c>
      <c r="F293" s="163">
        <v>241</v>
      </c>
      <c r="G293" s="193"/>
      <c r="H293" s="193">
        <v>298</v>
      </c>
      <c r="I293" s="195">
        <v>320</v>
      </c>
      <c r="J293" s="165" t="s">
        <v>680</v>
      </c>
      <c r="K293" s="166">
        <f t="shared" si="122"/>
        <v>57</v>
      </c>
      <c r="L293" s="167">
        <f t="shared" si="123"/>
        <v>0.23651452282157676</v>
      </c>
      <c r="M293" s="162" t="s">
        <v>595</v>
      </c>
      <c r="N293" s="168">
        <v>44802</v>
      </c>
      <c r="O293" s="37"/>
      <c r="R293" s="208" t="s">
        <v>787</v>
      </c>
    </row>
    <row r="294" spans="1:26" ht="12.75" customHeight="1">
      <c r="A294" s="190">
        <v>168</v>
      </c>
      <c r="B294" s="191">
        <v>44406</v>
      </c>
      <c r="C294" s="191"/>
      <c r="D294" s="192" t="s">
        <v>791</v>
      </c>
      <c r="E294" s="193" t="s">
        <v>592</v>
      </c>
      <c r="F294" s="163">
        <v>162.5</v>
      </c>
      <c r="G294" s="193"/>
      <c r="H294" s="193">
        <v>200</v>
      </c>
      <c r="I294" s="195">
        <v>200</v>
      </c>
      <c r="J294" s="165" t="s">
        <v>680</v>
      </c>
      <c r="K294" s="166">
        <f t="shared" si="122"/>
        <v>37.5</v>
      </c>
      <c r="L294" s="167">
        <f t="shared" si="123"/>
        <v>0.23076923076923078</v>
      </c>
      <c r="M294" s="162" t="s">
        <v>595</v>
      </c>
      <c r="N294" s="168">
        <v>44802</v>
      </c>
      <c r="O294" s="1"/>
      <c r="R294" s="208" t="s">
        <v>787</v>
      </c>
    </row>
    <row r="295" spans="1:26" ht="12.75" customHeight="1">
      <c r="A295" s="190">
        <v>169</v>
      </c>
      <c r="B295" s="191">
        <v>44462</v>
      </c>
      <c r="C295" s="191"/>
      <c r="D295" s="192" t="s">
        <v>446</v>
      </c>
      <c r="E295" s="193" t="s">
        <v>592</v>
      </c>
      <c r="F295" s="163">
        <v>1235</v>
      </c>
      <c r="G295" s="193"/>
      <c r="H295" s="193">
        <v>1505</v>
      </c>
      <c r="I295" s="195">
        <v>1500</v>
      </c>
      <c r="J295" s="165" t="s">
        <v>680</v>
      </c>
      <c r="K295" s="166">
        <f t="shared" si="122"/>
        <v>270</v>
      </c>
      <c r="L295" s="167">
        <f t="shared" si="123"/>
        <v>0.21862348178137653</v>
      </c>
      <c r="M295" s="162" t="s">
        <v>595</v>
      </c>
      <c r="N295" s="168">
        <v>44564</v>
      </c>
      <c r="O295" s="1"/>
      <c r="R295" s="208" t="s">
        <v>787</v>
      </c>
    </row>
    <row r="296" spans="1:26" ht="12.75" customHeight="1">
      <c r="A296" s="209">
        <v>170</v>
      </c>
      <c r="B296" s="210">
        <v>44480</v>
      </c>
      <c r="C296" s="210"/>
      <c r="D296" s="211" t="s">
        <v>830</v>
      </c>
      <c r="E296" s="212" t="s">
        <v>592</v>
      </c>
      <c r="F296" s="55">
        <v>58.75</v>
      </c>
      <c r="G296" s="212"/>
      <c r="H296" s="213"/>
      <c r="I296" s="51"/>
      <c r="J296" s="214" t="s">
        <v>593</v>
      </c>
      <c r="K296" s="209"/>
      <c r="L296" s="210"/>
      <c r="M296" s="210"/>
      <c r="N296" s="211"/>
      <c r="O296" s="37"/>
      <c r="R296" s="208" t="s">
        <v>787</v>
      </c>
    </row>
    <row r="297" spans="1:26" ht="12.75" customHeight="1">
      <c r="A297" s="215">
        <v>171</v>
      </c>
      <c r="B297" s="216">
        <v>44481</v>
      </c>
      <c r="C297" s="216"/>
      <c r="D297" s="217" t="s">
        <v>278</v>
      </c>
      <c r="E297" s="51" t="s">
        <v>592</v>
      </c>
      <c r="F297" s="218" t="s">
        <v>831</v>
      </c>
      <c r="G297" s="51"/>
      <c r="H297" s="51"/>
      <c r="I297" s="51">
        <v>380</v>
      </c>
      <c r="J297" s="219" t="s">
        <v>593</v>
      </c>
      <c r="K297" s="215"/>
      <c r="L297" s="216"/>
      <c r="M297" s="216"/>
      <c r="N297" s="217"/>
      <c r="O297" s="37"/>
      <c r="R297" s="208" t="s">
        <v>787</v>
      </c>
    </row>
    <row r="298" spans="1:26" ht="12.75" customHeight="1">
      <c r="A298" s="190">
        <v>172</v>
      </c>
      <c r="B298" s="191">
        <v>44481</v>
      </c>
      <c r="C298" s="191"/>
      <c r="D298" s="192" t="s">
        <v>832</v>
      </c>
      <c r="E298" s="193" t="s">
        <v>592</v>
      </c>
      <c r="F298" s="163">
        <v>45.5</v>
      </c>
      <c r="G298" s="193"/>
      <c r="H298" s="193">
        <v>56.5</v>
      </c>
      <c r="I298" s="195">
        <v>56</v>
      </c>
      <c r="J298" s="165" t="s">
        <v>680</v>
      </c>
      <c r="K298" s="166">
        <f t="shared" ref="K298:K299" si="124">H298-F298</f>
        <v>11</v>
      </c>
      <c r="L298" s="167">
        <f t="shared" ref="L298:L299" si="125">K298/F298</f>
        <v>0.24175824175824176</v>
      </c>
      <c r="M298" s="162" t="s">
        <v>595</v>
      </c>
      <c r="N298" s="168">
        <v>44881</v>
      </c>
      <c r="O298" s="37"/>
      <c r="R298" s="208"/>
    </row>
    <row r="299" spans="1:26" ht="12.75" customHeight="1">
      <c r="A299" s="190">
        <v>173</v>
      </c>
      <c r="B299" s="191">
        <v>44551</v>
      </c>
      <c r="C299" s="191"/>
      <c r="D299" s="192" t="s">
        <v>131</v>
      </c>
      <c r="E299" s="193" t="s">
        <v>592</v>
      </c>
      <c r="F299" s="163">
        <v>2300</v>
      </c>
      <c r="G299" s="193"/>
      <c r="H299" s="193">
        <f>(2820+2200)/2</f>
        <v>2510</v>
      </c>
      <c r="I299" s="195">
        <v>3000</v>
      </c>
      <c r="J299" s="165" t="s">
        <v>833</v>
      </c>
      <c r="K299" s="166">
        <f t="shared" si="124"/>
        <v>210</v>
      </c>
      <c r="L299" s="167">
        <f t="shared" si="125"/>
        <v>9.1304347826086957E-2</v>
      </c>
      <c r="M299" s="162" t="s">
        <v>595</v>
      </c>
      <c r="N299" s="168">
        <v>44649</v>
      </c>
      <c r="O299" s="1"/>
      <c r="R299" s="208"/>
    </row>
    <row r="300" spans="1:26" ht="12.75" customHeight="1">
      <c r="A300" s="190">
        <v>174</v>
      </c>
      <c r="B300" s="191">
        <v>44606</v>
      </c>
      <c r="C300" s="191"/>
      <c r="D300" s="192" t="s">
        <v>436</v>
      </c>
      <c r="E300" s="193" t="s">
        <v>592</v>
      </c>
      <c r="F300" s="163">
        <v>635</v>
      </c>
      <c r="G300" s="193"/>
      <c r="H300" s="193">
        <v>700</v>
      </c>
      <c r="I300" s="195">
        <v>764</v>
      </c>
      <c r="J300" s="165" t="s">
        <v>876</v>
      </c>
      <c r="K300" s="166">
        <f t="shared" ref="K300" si="126">H300-F300</f>
        <v>65</v>
      </c>
      <c r="L300" s="167">
        <f t="shared" ref="L300" si="127">K300/F300</f>
        <v>0.10236220472440945</v>
      </c>
      <c r="M300" s="162" t="s">
        <v>595</v>
      </c>
      <c r="N300" s="168">
        <v>45159</v>
      </c>
      <c r="O300" s="37"/>
      <c r="R300" s="208"/>
    </row>
    <row r="301" spans="1:26" ht="12.75" customHeight="1">
      <c r="A301" s="190">
        <v>175</v>
      </c>
      <c r="B301" s="191">
        <v>44613</v>
      </c>
      <c r="C301" s="191"/>
      <c r="D301" s="192" t="s">
        <v>446</v>
      </c>
      <c r="E301" s="193" t="s">
        <v>592</v>
      </c>
      <c r="F301" s="163">
        <v>1255</v>
      </c>
      <c r="G301" s="193"/>
      <c r="H301" s="193">
        <v>1515</v>
      </c>
      <c r="I301" s="195">
        <v>1510</v>
      </c>
      <c r="J301" s="165" t="s">
        <v>680</v>
      </c>
      <c r="K301" s="166">
        <f>H301-F301</f>
        <v>260</v>
      </c>
      <c r="L301" s="167">
        <f>K301/F301</f>
        <v>0.20717131474103587</v>
      </c>
      <c r="M301" s="162" t="s">
        <v>595</v>
      </c>
      <c r="N301" s="168">
        <v>44834</v>
      </c>
      <c r="O301" s="37"/>
      <c r="R301" s="208"/>
    </row>
    <row r="302" spans="1:26" ht="12.75" customHeight="1">
      <c r="A302">
        <v>176</v>
      </c>
      <c r="B302" s="216">
        <v>44670</v>
      </c>
      <c r="C302" s="216"/>
      <c r="D302" s="53" t="s">
        <v>552</v>
      </c>
      <c r="E302" s="220" t="s">
        <v>592</v>
      </c>
      <c r="F302" s="51" t="s">
        <v>834</v>
      </c>
      <c r="G302" s="51"/>
      <c r="H302" s="51"/>
      <c r="I302" s="51">
        <v>553</v>
      </c>
      <c r="J302" s="51" t="s">
        <v>593</v>
      </c>
      <c r="K302" s="51"/>
      <c r="L302" s="51"/>
      <c r="M302" s="51"/>
      <c r="N302" s="51"/>
      <c r="O302" s="37"/>
      <c r="R302" s="208"/>
    </row>
    <row r="303" spans="1:26" ht="12.75" customHeight="1">
      <c r="A303" s="190">
        <v>177</v>
      </c>
      <c r="B303" s="191">
        <v>44746</v>
      </c>
      <c r="C303" s="191"/>
      <c r="D303" s="192" t="s">
        <v>835</v>
      </c>
      <c r="E303" s="193" t="s">
        <v>592</v>
      </c>
      <c r="F303" s="163">
        <v>207.5</v>
      </c>
      <c r="G303" s="193"/>
      <c r="H303" s="193">
        <v>254</v>
      </c>
      <c r="I303" s="195">
        <v>254</v>
      </c>
      <c r="J303" s="165" t="s">
        <v>680</v>
      </c>
      <c r="K303" s="166">
        <f t="shared" ref="K303:K305" si="128">H303-F303</f>
        <v>46.5</v>
      </c>
      <c r="L303" s="167">
        <f t="shared" ref="L303:L305" si="129">K303/F303</f>
        <v>0.22409638554216868</v>
      </c>
      <c r="M303" s="162" t="s">
        <v>595</v>
      </c>
      <c r="N303" s="168">
        <v>44792</v>
      </c>
      <c r="O303" s="1"/>
      <c r="R303" s="208"/>
    </row>
    <row r="304" spans="1:26" ht="12.75" customHeight="1">
      <c r="A304" s="190">
        <v>178</v>
      </c>
      <c r="B304" s="191">
        <v>44775</v>
      </c>
      <c r="C304" s="191"/>
      <c r="D304" s="192" t="s">
        <v>491</v>
      </c>
      <c r="E304" s="193" t="s">
        <v>592</v>
      </c>
      <c r="F304" s="163">
        <v>31.25</v>
      </c>
      <c r="G304" s="193"/>
      <c r="H304" s="193">
        <v>38.75</v>
      </c>
      <c r="I304" s="195">
        <v>38</v>
      </c>
      <c r="J304" s="165" t="s">
        <v>680</v>
      </c>
      <c r="K304" s="166">
        <f t="shared" si="128"/>
        <v>7.5</v>
      </c>
      <c r="L304" s="167">
        <f t="shared" si="129"/>
        <v>0.24</v>
      </c>
      <c r="M304" s="162" t="s">
        <v>595</v>
      </c>
      <c r="N304" s="168">
        <v>44844</v>
      </c>
      <c r="O304" s="37"/>
      <c r="R304" s="55"/>
    </row>
    <row r="305" spans="1:38" ht="12.75" customHeight="1">
      <c r="A305" s="190">
        <v>179</v>
      </c>
      <c r="B305" s="191">
        <v>44841</v>
      </c>
      <c r="C305" s="191"/>
      <c r="D305" s="192" t="s">
        <v>836</v>
      </c>
      <c r="E305" s="193" t="s">
        <v>592</v>
      </c>
      <c r="F305" s="163">
        <v>665</v>
      </c>
      <c r="G305" s="193"/>
      <c r="H305" s="193">
        <v>807.5</v>
      </c>
      <c r="I305" s="195">
        <v>840</v>
      </c>
      <c r="J305" s="165" t="s">
        <v>833</v>
      </c>
      <c r="K305" s="166">
        <f t="shared" si="128"/>
        <v>142.5</v>
      </c>
      <c r="L305" s="167">
        <f t="shared" si="129"/>
        <v>0.21428571428571427</v>
      </c>
      <c r="M305" s="162" t="s">
        <v>595</v>
      </c>
      <c r="N305" s="168">
        <v>45097</v>
      </c>
      <c r="O305" s="37"/>
      <c r="R305" s="55"/>
    </row>
    <row r="306" spans="1:38" ht="12.75" customHeight="1">
      <c r="A306" s="190">
        <v>180</v>
      </c>
      <c r="B306" s="191">
        <v>44844</v>
      </c>
      <c r="C306" s="191"/>
      <c r="D306" s="192" t="s">
        <v>438</v>
      </c>
      <c r="E306" s="193" t="s">
        <v>592</v>
      </c>
      <c r="F306" s="163">
        <v>227.5</v>
      </c>
      <c r="G306" s="193"/>
      <c r="H306" s="193">
        <v>270</v>
      </c>
      <c r="I306" s="195">
        <v>291</v>
      </c>
      <c r="J306" s="165" t="s">
        <v>878</v>
      </c>
      <c r="K306" s="166">
        <f t="shared" ref="K306" si="130">H306-F306</f>
        <v>42.5</v>
      </c>
      <c r="L306" s="167">
        <f t="shared" ref="L306" si="131">K306/F306</f>
        <v>0.18681318681318682</v>
      </c>
      <c r="M306" s="162" t="s">
        <v>595</v>
      </c>
      <c r="N306" s="168">
        <v>45160</v>
      </c>
      <c r="O306" s="37"/>
      <c r="Q306" s="37"/>
      <c r="R306" s="55"/>
    </row>
    <row r="307" spans="1:38" ht="12.75" customHeight="1">
      <c r="A307" s="190">
        <v>181</v>
      </c>
      <c r="B307" s="191">
        <v>44845</v>
      </c>
      <c r="C307" s="191"/>
      <c r="D307" s="192" t="s">
        <v>436</v>
      </c>
      <c r="E307" s="193" t="s">
        <v>592</v>
      </c>
      <c r="F307" s="163">
        <v>555</v>
      </c>
      <c r="G307" s="193"/>
      <c r="H307" s="193">
        <v>700</v>
      </c>
      <c r="I307" s="195">
        <v>765</v>
      </c>
      <c r="J307" s="165" t="s">
        <v>877</v>
      </c>
      <c r="K307" s="166">
        <f t="shared" ref="K307" si="132">H307-F307</f>
        <v>145</v>
      </c>
      <c r="L307" s="167">
        <f t="shared" ref="L307" si="133">K307/F307</f>
        <v>0.26126126126126126</v>
      </c>
      <c r="M307" s="162" t="s">
        <v>595</v>
      </c>
      <c r="N307" s="168">
        <v>45159</v>
      </c>
      <c r="O307" s="37"/>
      <c r="Q307" s="37"/>
      <c r="R307" s="55"/>
    </row>
    <row r="308" spans="1:38" ht="12.75" customHeight="1">
      <c r="A308" s="190">
        <v>182</v>
      </c>
      <c r="B308" s="191">
        <v>44981</v>
      </c>
      <c r="C308" s="191"/>
      <c r="D308" s="192" t="s">
        <v>453</v>
      </c>
      <c r="E308" s="193" t="s">
        <v>592</v>
      </c>
      <c r="F308" s="163">
        <v>1675</v>
      </c>
      <c r="G308" s="193"/>
      <c r="H308" s="193">
        <v>2080</v>
      </c>
      <c r="I308" s="195">
        <v>2080</v>
      </c>
      <c r="J308" s="165" t="s">
        <v>680</v>
      </c>
      <c r="K308" s="166">
        <f>H308-F308</f>
        <v>405</v>
      </c>
      <c r="L308" s="167">
        <f>K308/F308</f>
        <v>0.2417910447761194</v>
      </c>
      <c r="M308" s="162" t="s">
        <v>595</v>
      </c>
      <c r="N308" s="168">
        <v>45119</v>
      </c>
      <c r="O308" s="37"/>
      <c r="R308" s="55" t="s">
        <v>870</v>
      </c>
    </row>
    <row r="309" spans="1:38" ht="12.75" customHeight="1">
      <c r="A309" s="190">
        <v>183</v>
      </c>
      <c r="B309" s="191">
        <v>44986</v>
      </c>
      <c r="C309" s="191"/>
      <c r="D309" s="192" t="s">
        <v>491</v>
      </c>
      <c r="E309" s="193" t="s">
        <v>592</v>
      </c>
      <c r="F309" s="163">
        <v>57.5</v>
      </c>
      <c r="G309" s="193"/>
      <c r="H309" s="193">
        <v>120</v>
      </c>
      <c r="I309" s="195">
        <v>120</v>
      </c>
      <c r="J309" s="165" t="s">
        <v>680</v>
      </c>
      <c r="K309" s="166">
        <f>H309-F309</f>
        <v>62.5</v>
      </c>
      <c r="L309" s="167">
        <f>K309/F309</f>
        <v>1.0869565217391304</v>
      </c>
      <c r="M309" s="162" t="s">
        <v>595</v>
      </c>
      <c r="N309" s="168">
        <v>45049</v>
      </c>
      <c r="O309" s="37"/>
      <c r="R309" s="55" t="s">
        <v>870</v>
      </c>
    </row>
    <row r="310" spans="1:38" ht="12.75" customHeight="1">
      <c r="A310" s="190">
        <v>184</v>
      </c>
      <c r="B310" s="191">
        <v>45008</v>
      </c>
      <c r="C310" s="191"/>
      <c r="D310" s="192" t="s">
        <v>508</v>
      </c>
      <c r="E310" s="193" t="s">
        <v>592</v>
      </c>
      <c r="F310" s="163">
        <v>2765</v>
      </c>
      <c r="G310" s="193"/>
      <c r="H310" s="193">
        <v>3547.5</v>
      </c>
      <c r="I310" s="195">
        <v>3523</v>
      </c>
      <c r="J310" s="165" t="s">
        <v>680</v>
      </c>
      <c r="K310" s="166">
        <f>H310-F310</f>
        <v>782.5</v>
      </c>
      <c r="L310" s="167">
        <f>K310/F310</f>
        <v>0.28300180831826399</v>
      </c>
      <c r="M310" s="162" t="s">
        <v>595</v>
      </c>
      <c r="N310" s="168">
        <v>45177</v>
      </c>
      <c r="O310" s="37"/>
      <c r="R310" s="55" t="s">
        <v>870</v>
      </c>
    </row>
    <row r="311" spans="1:38" ht="12.75" customHeight="1">
      <c r="A311" s="190">
        <v>185</v>
      </c>
      <c r="B311" s="191">
        <v>45027</v>
      </c>
      <c r="C311" s="191"/>
      <c r="D311" s="192" t="s">
        <v>837</v>
      </c>
      <c r="E311" s="193" t="s">
        <v>592</v>
      </c>
      <c r="F311" s="163">
        <v>460</v>
      </c>
      <c r="G311" s="193"/>
      <c r="H311" s="193">
        <v>825</v>
      </c>
      <c r="I311" s="195">
        <v>810</v>
      </c>
      <c r="J311" s="165" t="s">
        <v>680</v>
      </c>
      <c r="K311" s="166">
        <f>H311-F311</f>
        <v>365</v>
      </c>
      <c r="L311" s="167">
        <f>K311/F311</f>
        <v>0.79347826086956519</v>
      </c>
      <c r="M311" s="162" t="s">
        <v>595</v>
      </c>
      <c r="N311" s="168">
        <v>45155</v>
      </c>
      <c r="O311" s="37"/>
      <c r="R311" s="55" t="s">
        <v>870</v>
      </c>
    </row>
    <row r="312" spans="1:38" ht="12.75" customHeight="1">
      <c r="A312" s="215">
        <v>186</v>
      </c>
      <c r="B312" s="216">
        <v>45050</v>
      </c>
      <c r="C312" s="53"/>
      <c r="D312" s="53" t="s">
        <v>42</v>
      </c>
      <c r="E312" s="220" t="s">
        <v>592</v>
      </c>
      <c r="F312" s="51" t="s">
        <v>838</v>
      </c>
      <c r="G312" s="51"/>
      <c r="H312" s="51"/>
      <c r="I312" s="51">
        <v>5040</v>
      </c>
      <c r="J312" s="51" t="s">
        <v>593</v>
      </c>
      <c r="K312" s="51"/>
      <c r="L312" s="51"/>
      <c r="M312" s="51"/>
      <c r="N312" s="51"/>
      <c r="O312" s="37"/>
      <c r="R312" s="55" t="s">
        <v>870</v>
      </c>
    </row>
    <row r="313" spans="1:38" ht="12.75" customHeight="1">
      <c r="A313" s="190">
        <v>187</v>
      </c>
      <c r="B313" s="191">
        <v>45075</v>
      </c>
      <c r="C313" s="191"/>
      <c r="D313" s="192" t="s">
        <v>839</v>
      </c>
      <c r="E313" s="193" t="s">
        <v>592</v>
      </c>
      <c r="F313" s="163">
        <v>585</v>
      </c>
      <c r="G313" s="193"/>
      <c r="H313" s="193">
        <v>732</v>
      </c>
      <c r="I313" s="195">
        <v>732</v>
      </c>
      <c r="J313" s="165" t="s">
        <v>680</v>
      </c>
      <c r="K313" s="166">
        <f>H313-F313</f>
        <v>147</v>
      </c>
      <c r="L313" s="167">
        <f>K313/F313</f>
        <v>0.25128205128205128</v>
      </c>
      <c r="M313" s="162" t="s">
        <v>595</v>
      </c>
      <c r="N313" s="168">
        <v>45152</v>
      </c>
      <c r="O313" s="37"/>
      <c r="Q313" s="37"/>
      <c r="R313" s="55" t="s">
        <v>870</v>
      </c>
      <c r="T313" s="37"/>
      <c r="V313" s="37"/>
      <c r="W313" s="55"/>
      <c r="Y313" s="37"/>
      <c r="AA313" s="37"/>
      <c r="AB313" s="55"/>
      <c r="AD313" s="37"/>
      <c r="AF313" s="37"/>
      <c r="AG313" s="55"/>
      <c r="AI313" s="37"/>
      <c r="AK313" s="37"/>
      <c r="AL313" s="55"/>
    </row>
    <row r="314" spans="1:38" ht="12.75" customHeight="1">
      <c r="A314" s="215">
        <v>188</v>
      </c>
      <c r="B314" s="216">
        <v>45078</v>
      </c>
      <c r="C314" s="53"/>
      <c r="D314" s="53" t="s">
        <v>540</v>
      </c>
      <c r="E314" s="220" t="s">
        <v>592</v>
      </c>
      <c r="F314" s="51" t="s">
        <v>840</v>
      </c>
      <c r="G314" s="51"/>
      <c r="H314" s="51"/>
      <c r="I314" s="51">
        <v>4300</v>
      </c>
      <c r="J314" s="51" t="s">
        <v>593</v>
      </c>
      <c r="K314" s="51"/>
      <c r="L314" s="51"/>
      <c r="M314" s="51"/>
      <c r="N314" s="51"/>
      <c r="O314" s="37"/>
      <c r="Q314" s="37"/>
      <c r="R314" s="55" t="s">
        <v>870</v>
      </c>
      <c r="T314" s="37"/>
      <c r="V314" s="37"/>
      <c r="W314" s="55"/>
      <c r="Y314" s="37"/>
      <c r="AA314" s="37"/>
      <c r="AB314" s="55"/>
      <c r="AD314" s="37"/>
      <c r="AF314" s="37"/>
      <c r="AG314" s="55"/>
      <c r="AI314" s="37"/>
      <c r="AK314" s="37"/>
      <c r="AL314" s="55"/>
    </row>
    <row r="315" spans="1:38" ht="12.75" customHeight="1">
      <c r="A315" s="215">
        <v>189</v>
      </c>
      <c r="B315" s="216">
        <v>45103</v>
      </c>
      <c r="C315" s="53"/>
      <c r="D315" s="53" t="s">
        <v>865</v>
      </c>
      <c r="E315" s="220" t="s">
        <v>592</v>
      </c>
      <c r="F315" s="51" t="s">
        <v>660</v>
      </c>
      <c r="G315" s="51"/>
      <c r="H315" s="51"/>
      <c r="I315" s="51">
        <v>383</v>
      </c>
      <c r="J315" s="51" t="s">
        <v>593</v>
      </c>
      <c r="K315" s="51"/>
      <c r="L315" s="51"/>
      <c r="M315" s="51"/>
      <c r="N315" s="51"/>
      <c r="O315" s="37"/>
      <c r="Q315" s="37"/>
      <c r="R315" s="55" t="s">
        <v>870</v>
      </c>
      <c r="T315" s="37"/>
      <c r="V315" s="37"/>
      <c r="W315" s="55"/>
      <c r="Y315" s="37"/>
      <c r="AA315" s="37"/>
      <c r="AB315" s="55"/>
      <c r="AD315" s="37"/>
      <c r="AF315" s="37"/>
      <c r="AG315" s="55"/>
      <c r="AI315" s="37"/>
      <c r="AK315" s="37"/>
      <c r="AL315" s="55"/>
    </row>
    <row r="316" spans="1:38" ht="12.75" customHeight="1">
      <c r="A316" s="190">
        <v>190</v>
      </c>
      <c r="B316" s="191">
        <v>45120</v>
      </c>
      <c r="C316" s="191"/>
      <c r="D316" s="192" t="s">
        <v>539</v>
      </c>
      <c r="E316" s="193" t="s">
        <v>592</v>
      </c>
      <c r="F316" s="163">
        <v>2312.5</v>
      </c>
      <c r="G316" s="193"/>
      <c r="H316" s="193">
        <v>2935</v>
      </c>
      <c r="I316" s="195">
        <v>2935</v>
      </c>
      <c r="J316" s="165" t="s">
        <v>680</v>
      </c>
      <c r="K316" s="166">
        <f>H316-F316</f>
        <v>622.5</v>
      </c>
      <c r="L316" s="167">
        <f>K316/F316</f>
        <v>0.26918918918918922</v>
      </c>
      <c r="M316" s="162" t="s">
        <v>595</v>
      </c>
      <c r="N316" s="168">
        <v>45177</v>
      </c>
      <c r="O316" s="37"/>
      <c r="Q316" s="37"/>
      <c r="R316" s="55" t="s">
        <v>870</v>
      </c>
      <c r="T316" s="37"/>
      <c r="V316" s="37"/>
      <c r="W316" s="55"/>
      <c r="Y316" s="37"/>
      <c r="AA316" s="37"/>
      <c r="AB316" s="55"/>
      <c r="AD316" s="37"/>
      <c r="AF316" s="37"/>
      <c r="AG316" s="55"/>
      <c r="AI316" s="37"/>
      <c r="AK316" s="37"/>
      <c r="AL316" s="55"/>
    </row>
    <row r="317" spans="1:38" ht="12.75" customHeight="1">
      <c r="A317" s="190">
        <v>191</v>
      </c>
      <c r="B317" s="191">
        <v>45125</v>
      </c>
      <c r="C317" s="191"/>
      <c r="D317" s="192" t="s">
        <v>203</v>
      </c>
      <c r="E317" s="193" t="s">
        <v>592</v>
      </c>
      <c r="F317" s="163">
        <v>3980</v>
      </c>
      <c r="G317" s="193"/>
      <c r="H317" s="193">
        <v>4895</v>
      </c>
      <c r="I317" s="195">
        <v>4895</v>
      </c>
      <c r="J317" s="165" t="s">
        <v>680</v>
      </c>
      <c r="K317" s="166">
        <f>H317-F317</f>
        <v>915</v>
      </c>
      <c r="L317" s="167">
        <f>K317/F317</f>
        <v>0.22989949748743718</v>
      </c>
      <c r="M317" s="162" t="s">
        <v>595</v>
      </c>
      <c r="N317" s="168">
        <v>45155</v>
      </c>
      <c r="O317" s="37"/>
      <c r="R317" s="55" t="s">
        <v>870</v>
      </c>
      <c r="T317" s="37"/>
      <c r="W317" s="55"/>
      <c r="Y317" s="37"/>
      <c r="AB317" s="55"/>
      <c r="AD317" s="37"/>
      <c r="AG317" s="55"/>
      <c r="AI317" s="37"/>
      <c r="AL317" s="55"/>
    </row>
    <row r="318" spans="1:38" ht="12.75" customHeight="1">
      <c r="A318" s="190">
        <v>192</v>
      </c>
      <c r="B318" s="191">
        <v>45145</v>
      </c>
      <c r="C318" s="191"/>
      <c r="D318" s="192" t="s">
        <v>872</v>
      </c>
      <c r="E318" s="193" t="s">
        <v>592</v>
      </c>
      <c r="F318" s="163">
        <v>565</v>
      </c>
      <c r="G318" s="193"/>
      <c r="H318" s="193">
        <v>725</v>
      </c>
      <c r="I318" s="195">
        <v>725</v>
      </c>
      <c r="J318" s="165" t="s">
        <v>680</v>
      </c>
      <c r="K318" s="166">
        <f>H318-F318</f>
        <v>160</v>
      </c>
      <c r="L318" s="167">
        <f>K318/F318</f>
        <v>0.2831858407079646</v>
      </c>
      <c r="M318" s="162" t="s">
        <v>595</v>
      </c>
      <c r="N318" s="168">
        <v>45169</v>
      </c>
      <c r="O318" s="37"/>
      <c r="R318" s="55" t="s">
        <v>870</v>
      </c>
      <c r="T318" s="37"/>
      <c r="W318" s="55"/>
      <c r="Y318" s="37"/>
      <c r="AB318" s="55"/>
      <c r="AD318" s="37"/>
      <c r="AG318" s="55"/>
      <c r="AI318" s="37"/>
      <c r="AL318" s="55"/>
    </row>
    <row r="319" spans="1:38" ht="12.75" customHeight="1">
      <c r="A319" s="215">
        <v>193</v>
      </c>
      <c r="B319" s="216">
        <v>45167</v>
      </c>
      <c r="C319" s="53"/>
      <c r="D319" s="53" t="s">
        <v>882</v>
      </c>
      <c r="E319" s="220" t="s">
        <v>592</v>
      </c>
      <c r="F319" s="51" t="s">
        <v>883</v>
      </c>
      <c r="G319" s="51"/>
      <c r="H319" s="51"/>
      <c r="I319" s="51">
        <v>950</v>
      </c>
      <c r="J319" s="51" t="s">
        <v>593</v>
      </c>
      <c r="K319" s="51"/>
      <c r="L319" s="51"/>
      <c r="M319" s="51"/>
      <c r="N319" s="51"/>
      <c r="O319" s="37"/>
      <c r="R319" s="55" t="s">
        <v>870</v>
      </c>
      <c r="T319" s="37"/>
      <c r="W319" s="55"/>
      <c r="Y319" s="37"/>
      <c r="AB319" s="55"/>
      <c r="AD319" s="37"/>
      <c r="AG319" s="55"/>
      <c r="AI319" s="37"/>
      <c r="AL319" s="55"/>
    </row>
    <row r="320" spans="1:38" ht="12.75" customHeight="1">
      <c r="A320" s="215">
        <v>194</v>
      </c>
      <c r="B320" s="216">
        <v>45153</v>
      </c>
      <c r="C320" s="53"/>
      <c r="D320" s="53" t="s">
        <v>542</v>
      </c>
      <c r="E320" s="220" t="s">
        <v>592</v>
      </c>
      <c r="F320" s="51" t="s">
        <v>1047</v>
      </c>
      <c r="G320" s="51"/>
      <c r="H320" s="51"/>
      <c r="I320" s="51">
        <v>480</v>
      </c>
      <c r="J320" s="51" t="s">
        <v>593</v>
      </c>
      <c r="K320" s="51"/>
      <c r="L320" s="51"/>
      <c r="M320" s="51"/>
      <c r="N320" s="51"/>
      <c r="O320" s="37"/>
      <c r="R320" s="55"/>
      <c r="T320" s="37"/>
      <c r="W320" s="55"/>
      <c r="Y320" s="37"/>
      <c r="AB320" s="55"/>
      <c r="AD320" s="37"/>
      <c r="AG320" s="55"/>
      <c r="AI320" s="37"/>
      <c r="AL320" s="55"/>
    </row>
    <row r="321" spans="1:38" ht="12.75" customHeight="1">
      <c r="A321" s="215"/>
      <c r="B321" s="216"/>
      <c r="C321" s="53"/>
      <c r="D321" s="53"/>
      <c r="E321" s="220"/>
      <c r="F321" s="51"/>
      <c r="G321" s="51"/>
      <c r="H321" s="51"/>
      <c r="I321" s="51"/>
      <c r="J321" s="51"/>
      <c r="K321" s="51"/>
      <c r="L321" s="51"/>
      <c r="M321" s="51"/>
      <c r="N321" s="51"/>
      <c r="O321" s="37"/>
      <c r="R321" s="55"/>
      <c r="T321" s="37"/>
      <c r="W321" s="55"/>
      <c r="Y321" s="37"/>
      <c r="AB321" s="55"/>
      <c r="AD321" s="37"/>
      <c r="AG321" s="55"/>
      <c r="AI321" s="37"/>
      <c r="AL321" s="55"/>
    </row>
    <row r="322" spans="1:38" ht="12.75" customHeight="1">
      <c r="A322" s="53"/>
      <c r="B322" s="53"/>
      <c r="C322" s="53"/>
      <c r="D322" s="53"/>
      <c r="E322" s="53"/>
      <c r="F322" s="51"/>
      <c r="G322" s="51"/>
      <c r="H322" s="51"/>
      <c r="I322" s="51"/>
      <c r="J322" s="31"/>
      <c r="K322" s="51"/>
      <c r="L322" s="51"/>
      <c r="M322" s="51"/>
      <c r="N322" s="53"/>
      <c r="O322" s="37"/>
      <c r="R322" s="55"/>
      <c r="T322" s="37"/>
      <c r="W322" s="55"/>
      <c r="Y322" s="37"/>
      <c r="AB322" s="55"/>
      <c r="AD322" s="37"/>
      <c r="AG322" s="55"/>
      <c r="AI322" s="37"/>
      <c r="AL322" s="55"/>
    </row>
    <row r="323" spans="1:38" ht="12.75" customHeight="1">
      <c r="B323" s="221" t="s">
        <v>841</v>
      </c>
      <c r="F323" s="55"/>
      <c r="G323" s="55"/>
      <c r="H323" s="55"/>
      <c r="I323" s="55"/>
      <c r="J323" s="37"/>
      <c r="K323" s="55"/>
      <c r="L323" s="55"/>
      <c r="M323" s="55"/>
      <c r="O323" s="37"/>
      <c r="R323" s="55"/>
      <c r="T323" s="37"/>
      <c r="W323" s="55"/>
      <c r="Y323" s="37"/>
      <c r="AB323" s="55"/>
      <c r="AD323" s="37"/>
      <c r="AG323" s="55"/>
      <c r="AI323" s="37"/>
      <c r="AL323" s="55"/>
    </row>
    <row r="324" spans="1:38" ht="12.75" customHeight="1">
      <c r="A324" s="222"/>
      <c r="F324" s="55"/>
      <c r="G324" s="55"/>
      <c r="H324" s="55"/>
      <c r="I324" s="55"/>
      <c r="J324" s="37"/>
      <c r="K324" s="55"/>
      <c r="L324" s="55"/>
      <c r="M324" s="55"/>
      <c r="O324" s="37"/>
      <c r="R324" s="55"/>
      <c r="T324" s="37"/>
      <c r="W324" s="55"/>
      <c r="Y324" s="37"/>
      <c r="AB324" s="55"/>
      <c r="AD324" s="37"/>
      <c r="AG324" s="55"/>
      <c r="AI324" s="37"/>
      <c r="AL324" s="55"/>
    </row>
    <row r="325" spans="1:38" ht="12.75" customHeight="1">
      <c r="A325" s="222"/>
      <c r="F325" s="55"/>
      <c r="G325" s="55"/>
      <c r="H325" s="55"/>
      <c r="I325" s="55"/>
      <c r="J325" s="37"/>
      <c r="K325" s="55"/>
      <c r="L325" s="55"/>
      <c r="M325" s="55"/>
      <c r="O325" s="37"/>
      <c r="R325" s="55"/>
    </row>
    <row r="326" spans="1:38" ht="12.75" customHeight="1">
      <c r="A326" s="51"/>
      <c r="F326" s="55"/>
      <c r="G326" s="55"/>
      <c r="H326" s="55"/>
      <c r="I326" s="55"/>
      <c r="J326" s="37"/>
      <c r="K326" s="55"/>
      <c r="L326" s="55"/>
      <c r="M326" s="55"/>
      <c r="O326" s="37"/>
      <c r="R326" s="55"/>
    </row>
    <row r="327" spans="1:38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R327" s="55"/>
    </row>
    <row r="328" spans="1:38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R328" s="55"/>
    </row>
    <row r="329" spans="1:38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R329" s="55"/>
    </row>
    <row r="330" spans="1:38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R330" s="55"/>
    </row>
    <row r="331" spans="1:38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R331" s="55"/>
    </row>
    <row r="332" spans="1:38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R332" s="55"/>
    </row>
    <row r="333" spans="1:38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R333" s="55"/>
    </row>
    <row r="334" spans="1:38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R334" s="55"/>
    </row>
    <row r="335" spans="1:38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R335" s="55"/>
    </row>
    <row r="336" spans="1:38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R336" s="55"/>
    </row>
    <row r="337" spans="6:18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R337" s="55"/>
    </row>
    <row r="338" spans="6:18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R338" s="55"/>
    </row>
    <row r="339" spans="6:18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R339" s="55"/>
    </row>
    <row r="340" spans="6:18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R340" s="55"/>
    </row>
    <row r="341" spans="6:18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R341" s="55"/>
    </row>
    <row r="342" spans="6:18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R342" s="55"/>
    </row>
    <row r="343" spans="6:18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R343" s="55"/>
    </row>
    <row r="344" spans="6:18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R344" s="55"/>
    </row>
    <row r="345" spans="6:18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R345" s="55"/>
    </row>
    <row r="346" spans="6:18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R346" s="55"/>
    </row>
    <row r="347" spans="6:18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R347" s="55"/>
    </row>
    <row r="348" spans="6:18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R348" s="55"/>
    </row>
    <row r="349" spans="6:18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R349" s="55"/>
    </row>
    <row r="350" spans="6:18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R350" s="55"/>
    </row>
    <row r="351" spans="6:18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R351" s="55"/>
    </row>
    <row r="352" spans="6:18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R352" s="55"/>
    </row>
    <row r="353" spans="6:18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R353" s="55"/>
    </row>
    <row r="354" spans="6:18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R354" s="55"/>
    </row>
    <row r="355" spans="6:18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R355" s="55"/>
    </row>
    <row r="356" spans="6:18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R356" s="55"/>
    </row>
    <row r="357" spans="6:18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R357" s="55"/>
    </row>
    <row r="358" spans="6:18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R358" s="55"/>
    </row>
    <row r="359" spans="6:18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R359" s="55"/>
    </row>
    <row r="360" spans="6:18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R360" s="55"/>
    </row>
    <row r="361" spans="6:18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R361" s="55"/>
    </row>
    <row r="362" spans="6:18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R362" s="55"/>
    </row>
    <row r="363" spans="6:18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R363" s="55"/>
    </row>
    <row r="364" spans="6:18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R364" s="55"/>
    </row>
    <row r="365" spans="6:18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R365" s="55"/>
    </row>
    <row r="366" spans="6:18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R366" s="55"/>
    </row>
    <row r="367" spans="6:18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R367" s="55"/>
    </row>
    <row r="368" spans="6:18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R368" s="55"/>
    </row>
    <row r="369" spans="6:18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R369" s="55"/>
    </row>
    <row r="370" spans="6:18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R370" s="55"/>
    </row>
    <row r="371" spans="6:18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R371" s="55"/>
    </row>
    <row r="372" spans="6:18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R372" s="55"/>
    </row>
    <row r="373" spans="6:18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R373" s="55"/>
    </row>
    <row r="374" spans="6:18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R374" s="55"/>
    </row>
    <row r="375" spans="6:18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R375" s="55"/>
    </row>
    <row r="376" spans="6:18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R376" s="55"/>
    </row>
    <row r="377" spans="6:18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R377" s="55"/>
    </row>
    <row r="378" spans="6:18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R378" s="55"/>
    </row>
    <row r="379" spans="6:18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R379" s="55"/>
    </row>
    <row r="380" spans="6:18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R380" s="55"/>
    </row>
    <row r="381" spans="6:18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R381" s="55"/>
    </row>
    <row r="382" spans="6:18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R382" s="55"/>
    </row>
    <row r="383" spans="6:18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R383" s="55"/>
    </row>
    <row r="384" spans="6:18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R384" s="55"/>
    </row>
    <row r="385" spans="6:18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R385" s="55"/>
    </row>
    <row r="386" spans="6:18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R386" s="55"/>
    </row>
    <row r="387" spans="6:18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R387" s="55"/>
    </row>
    <row r="388" spans="6:18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R388" s="55"/>
    </row>
    <row r="389" spans="6:18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R389" s="55"/>
    </row>
    <row r="390" spans="6:18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R390" s="55"/>
    </row>
    <row r="391" spans="6:18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R391" s="55"/>
    </row>
    <row r="392" spans="6:18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R392" s="55"/>
    </row>
    <row r="393" spans="6:18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R393" s="55"/>
    </row>
    <row r="394" spans="6:18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R394" s="55"/>
    </row>
    <row r="395" spans="6:18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R395" s="55"/>
    </row>
    <row r="396" spans="6:18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R396" s="55"/>
    </row>
    <row r="397" spans="6:18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R397" s="55"/>
    </row>
    <row r="398" spans="6:18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R398" s="55"/>
    </row>
    <row r="399" spans="6:18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R399" s="55"/>
    </row>
    <row r="400" spans="6:18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R400" s="55"/>
    </row>
    <row r="401" spans="6:18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R401" s="55"/>
    </row>
    <row r="402" spans="6:18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R402" s="55"/>
    </row>
    <row r="403" spans="6:18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R403" s="55"/>
    </row>
    <row r="404" spans="6:18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R404" s="55"/>
    </row>
    <row r="405" spans="6:18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R405" s="55"/>
    </row>
    <row r="406" spans="6:18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R406" s="55"/>
    </row>
    <row r="407" spans="6:18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R407" s="55"/>
    </row>
    <row r="408" spans="6:18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R408" s="55"/>
    </row>
    <row r="409" spans="6:18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R409" s="55"/>
    </row>
    <row r="410" spans="6:18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R410" s="55"/>
    </row>
    <row r="411" spans="6:18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R411" s="55"/>
    </row>
    <row r="412" spans="6:18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R412" s="55"/>
    </row>
    <row r="413" spans="6:18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R413" s="55"/>
    </row>
    <row r="414" spans="6:18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R414" s="55"/>
    </row>
    <row r="415" spans="6:18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R415" s="55"/>
    </row>
    <row r="416" spans="6:18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R416" s="55"/>
    </row>
    <row r="417" spans="6:18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R417" s="55"/>
    </row>
    <row r="418" spans="6:18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R418" s="55"/>
    </row>
    <row r="419" spans="6:18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R419" s="55"/>
    </row>
    <row r="420" spans="6:18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R420" s="55"/>
    </row>
    <row r="421" spans="6:18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R421" s="55"/>
    </row>
    <row r="422" spans="6:18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R422" s="55"/>
    </row>
    <row r="423" spans="6:18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R423" s="55"/>
    </row>
    <row r="424" spans="6:18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R424" s="55"/>
    </row>
    <row r="425" spans="6:18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R425" s="55"/>
    </row>
    <row r="426" spans="6:18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R426" s="55"/>
    </row>
    <row r="427" spans="6:18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R427" s="55"/>
    </row>
    <row r="428" spans="6:18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R428" s="55"/>
    </row>
    <row r="429" spans="6:18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R429" s="55"/>
    </row>
    <row r="430" spans="6:18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R430" s="55"/>
    </row>
    <row r="431" spans="6:18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R431" s="55"/>
    </row>
    <row r="432" spans="6:18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R432" s="55"/>
    </row>
    <row r="433" spans="6:18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R433" s="55"/>
    </row>
    <row r="434" spans="6:18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R434" s="55"/>
    </row>
    <row r="435" spans="6:18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R435" s="55"/>
    </row>
    <row r="436" spans="6:18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R436" s="55"/>
    </row>
    <row r="437" spans="6:18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R437" s="55"/>
    </row>
    <row r="438" spans="6:18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R438" s="55"/>
    </row>
    <row r="439" spans="6:18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R439" s="55"/>
    </row>
    <row r="440" spans="6:18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R440" s="55"/>
    </row>
    <row r="441" spans="6:18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R441" s="55"/>
    </row>
    <row r="442" spans="6:18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R442" s="55"/>
    </row>
    <row r="443" spans="6:18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R443" s="55"/>
    </row>
    <row r="444" spans="6:18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R444" s="55"/>
    </row>
    <row r="445" spans="6:18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R445" s="55"/>
    </row>
    <row r="446" spans="6:18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R446" s="55"/>
    </row>
    <row r="447" spans="6:18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R447" s="55"/>
    </row>
    <row r="448" spans="6:18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R448" s="55"/>
    </row>
    <row r="449" spans="6:18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R449" s="55"/>
    </row>
    <row r="450" spans="6:18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R450" s="55"/>
    </row>
    <row r="451" spans="6:18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R451" s="55"/>
    </row>
    <row r="452" spans="6:18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R452" s="55"/>
    </row>
    <row r="453" spans="6:18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R453" s="55"/>
    </row>
    <row r="454" spans="6:18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R454" s="55"/>
    </row>
    <row r="455" spans="6:18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R455" s="55"/>
    </row>
    <row r="456" spans="6:18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R456" s="55"/>
    </row>
    <row r="457" spans="6:18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R457" s="55"/>
    </row>
    <row r="458" spans="6:18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R458" s="55"/>
    </row>
    <row r="459" spans="6:18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R459" s="55"/>
    </row>
    <row r="460" spans="6:18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R460" s="55"/>
    </row>
    <row r="461" spans="6:18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R461" s="55"/>
    </row>
    <row r="462" spans="6:18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R462" s="55"/>
    </row>
    <row r="463" spans="6:18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R463" s="55"/>
    </row>
    <row r="464" spans="6:18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R464" s="55"/>
    </row>
    <row r="465" spans="6:18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R465" s="55"/>
    </row>
    <row r="466" spans="6:18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R466" s="55"/>
    </row>
    <row r="467" spans="6:18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R467" s="55"/>
    </row>
    <row r="468" spans="6:18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R468" s="55"/>
    </row>
    <row r="469" spans="6:18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R469" s="55"/>
    </row>
    <row r="470" spans="6:18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R470" s="55"/>
    </row>
    <row r="471" spans="6:18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R471" s="55"/>
    </row>
    <row r="472" spans="6:18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R472" s="55"/>
    </row>
    <row r="473" spans="6:18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R473" s="55"/>
    </row>
    <row r="474" spans="6:18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R474" s="55"/>
    </row>
    <row r="475" spans="6:18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R475" s="55"/>
    </row>
    <row r="476" spans="6:18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R476" s="55"/>
    </row>
    <row r="477" spans="6:18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R477" s="55"/>
    </row>
    <row r="478" spans="6:18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R478" s="55"/>
    </row>
    <row r="479" spans="6:18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R479" s="55"/>
    </row>
    <row r="480" spans="6:18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R480" s="55"/>
    </row>
    <row r="481" spans="6:18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R481" s="55"/>
    </row>
    <row r="482" spans="6:18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R482" s="55"/>
    </row>
    <row r="483" spans="6:18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R483" s="55"/>
    </row>
    <row r="484" spans="6:18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R484" s="55"/>
    </row>
    <row r="485" spans="6:18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R485" s="55"/>
    </row>
    <row r="486" spans="6:18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R486" s="55"/>
    </row>
    <row r="487" spans="6:18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R487" s="55"/>
    </row>
    <row r="488" spans="6:18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R488" s="55"/>
    </row>
    <row r="489" spans="6:18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R489" s="55"/>
    </row>
    <row r="490" spans="6:18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R490" s="55"/>
    </row>
    <row r="491" spans="6:18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R491" s="55"/>
    </row>
    <row r="492" spans="6:18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R492" s="55"/>
    </row>
    <row r="493" spans="6:18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R493" s="55"/>
    </row>
    <row r="494" spans="6:18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R494" s="55"/>
    </row>
    <row r="495" spans="6:18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R495" s="55"/>
    </row>
    <row r="496" spans="6:18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R496" s="55"/>
    </row>
    <row r="497" spans="6:18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R497" s="55"/>
    </row>
    <row r="498" spans="6:18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R498" s="55"/>
    </row>
    <row r="499" spans="6:18" ht="15" customHeight="1">
      <c r="F499" s="55"/>
      <c r="G499" s="55"/>
      <c r="H499" s="55"/>
      <c r="I499" s="55"/>
      <c r="J499" s="37"/>
      <c r="K499" s="55"/>
      <c r="L499" s="55"/>
      <c r="M499" s="55"/>
      <c r="O499" s="37"/>
      <c r="R499" s="55"/>
    </row>
  </sheetData>
  <autoFilter ref="R1:R322"/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M88 M91:M99 M101:M102" formula="1"/>
    <ignoredError sqref="F80:F9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2023-09-21T02:45:11Z</dcterms:modified>
</cp:coreProperties>
</file>