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F&amp;O)'!$R$1:$R$340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7" i="6"/>
  <c r="K27"/>
  <c r="M27" s="1"/>
  <c r="L95"/>
  <c r="K95"/>
  <c r="L101"/>
  <c r="M101" s="1"/>
  <c r="K101"/>
  <c r="L99"/>
  <c r="K99"/>
  <c r="L97"/>
  <c r="M97" s="1"/>
  <c r="K97"/>
  <c r="L49"/>
  <c r="K49"/>
  <c r="M49" s="1"/>
  <c r="L23"/>
  <c r="K23"/>
  <c r="L25"/>
  <c r="H10"/>
  <c r="K130"/>
  <c r="M130" s="1"/>
  <c r="L96"/>
  <c r="K96"/>
  <c r="L91"/>
  <c r="K91"/>
  <c r="L84"/>
  <c r="K84"/>
  <c r="L88"/>
  <c r="K88"/>
  <c r="L52"/>
  <c r="K52"/>
  <c r="L48"/>
  <c r="K48"/>
  <c r="L44"/>
  <c r="K44"/>
  <c r="L53"/>
  <c r="K53"/>
  <c r="L15"/>
  <c r="K15"/>
  <c r="K25"/>
  <c r="L93"/>
  <c r="K93"/>
  <c r="L92"/>
  <c r="K92"/>
  <c r="K128"/>
  <c r="M128" s="1"/>
  <c r="K137"/>
  <c r="M137" s="1"/>
  <c r="K136"/>
  <c r="M136" s="1"/>
  <c r="K135"/>
  <c r="M135" s="1"/>
  <c r="K134"/>
  <c r="M134" s="1"/>
  <c r="L24"/>
  <c r="K24"/>
  <c r="L94"/>
  <c r="K94"/>
  <c r="L90"/>
  <c r="K90"/>
  <c r="K131"/>
  <c r="M131" s="1"/>
  <c r="K133"/>
  <c r="M133" s="1"/>
  <c r="K132"/>
  <c r="M132" s="1"/>
  <c r="K129"/>
  <c r="M129" s="1"/>
  <c r="K127"/>
  <c r="M127" s="1"/>
  <c r="K126"/>
  <c r="M126" s="1"/>
  <c r="K125"/>
  <c r="M125" s="1"/>
  <c r="K124"/>
  <c r="M124" s="1"/>
  <c r="K121"/>
  <c r="M121" s="1"/>
  <c r="L89"/>
  <c r="K89"/>
  <c r="L87"/>
  <c r="K87"/>
  <c r="M87" s="1"/>
  <c r="L22"/>
  <c r="K22"/>
  <c r="L51"/>
  <c r="K51"/>
  <c r="L50"/>
  <c r="K50"/>
  <c r="L85"/>
  <c r="K85"/>
  <c r="L86"/>
  <c r="K86"/>
  <c r="L75"/>
  <c r="K75"/>
  <c r="L82"/>
  <c r="K82"/>
  <c r="L83"/>
  <c r="K83"/>
  <c r="L43"/>
  <c r="K43"/>
  <c r="M95" l="1"/>
  <c r="M52"/>
  <c r="M99"/>
  <c r="M53"/>
  <c r="M88"/>
  <c r="M86"/>
  <c r="M23"/>
  <c r="M94"/>
  <c r="M84"/>
  <c r="M44"/>
  <c r="M91"/>
  <c r="M96"/>
  <c r="M48"/>
  <c r="M15"/>
  <c r="M25"/>
  <c r="M24"/>
  <c r="M93"/>
  <c r="M85"/>
  <c r="M92"/>
  <c r="M50"/>
  <c r="M75"/>
  <c r="M43"/>
  <c r="M90"/>
  <c r="M89"/>
  <c r="M51"/>
  <c r="M22"/>
  <c r="M83"/>
  <c r="M82"/>
  <c r="K120"/>
  <c r="M120" s="1"/>
  <c r="L76"/>
  <c r="K76"/>
  <c r="L81"/>
  <c r="K81"/>
  <c r="L11"/>
  <c r="K11"/>
  <c r="L20"/>
  <c r="K20"/>
  <c r="L80"/>
  <c r="K80"/>
  <c r="K119"/>
  <c r="M119" s="1"/>
  <c r="L79"/>
  <c r="K79"/>
  <c r="L78"/>
  <c r="K78"/>
  <c r="L77"/>
  <c r="K77"/>
  <c r="L47"/>
  <c r="K47"/>
  <c r="L74"/>
  <c r="K74"/>
  <c r="L46"/>
  <c r="K46"/>
  <c r="L45"/>
  <c r="K45"/>
  <c r="L69"/>
  <c r="K69"/>
  <c r="L70"/>
  <c r="K70"/>
  <c r="K118"/>
  <c r="M118" s="1"/>
  <c r="K114"/>
  <c r="M114" s="1"/>
  <c r="K117"/>
  <c r="M117" s="1"/>
  <c r="K73"/>
  <c r="L73"/>
  <c r="L71"/>
  <c r="K71"/>
  <c r="L72"/>
  <c r="K72"/>
  <c r="L18"/>
  <c r="K18"/>
  <c r="K116"/>
  <c r="M116" s="1"/>
  <c r="K115"/>
  <c r="M115" s="1"/>
  <c r="L17"/>
  <c r="K17"/>
  <c r="L16"/>
  <c r="K16"/>
  <c r="L67"/>
  <c r="K67"/>
  <c r="K113"/>
  <c r="M113" s="1"/>
  <c r="L42"/>
  <c r="K42"/>
  <c r="L41"/>
  <c r="K41"/>
  <c r="M17" l="1"/>
  <c r="M20"/>
  <c r="M81"/>
  <c r="M47"/>
  <c r="M76"/>
  <c r="M79"/>
  <c r="M11"/>
  <c r="M46"/>
  <c r="M80"/>
  <c r="M78"/>
  <c r="M77"/>
  <c r="M45"/>
  <c r="M74"/>
  <c r="M42"/>
  <c r="M16"/>
  <c r="M69"/>
  <c r="M70"/>
  <c r="M41"/>
  <c r="M71"/>
  <c r="M72"/>
  <c r="M67"/>
  <c r="M73"/>
  <c r="M18"/>
  <c r="L68"/>
  <c r="K68"/>
  <c r="K112"/>
  <c r="M112" s="1"/>
  <c r="K111"/>
  <c r="M111" s="1"/>
  <c r="K110"/>
  <c r="M110" s="1"/>
  <c r="L66"/>
  <c r="K66"/>
  <c r="L65"/>
  <c r="K65"/>
  <c r="K322"/>
  <c r="L322" s="1"/>
  <c r="L12"/>
  <c r="K12"/>
  <c r="L14"/>
  <c r="K14"/>
  <c r="M68" l="1"/>
  <c r="M65"/>
  <c r="M66"/>
  <c r="M12"/>
  <c r="M14"/>
  <c r="K332" l="1"/>
  <c r="L332" s="1"/>
  <c r="L10"/>
  <c r="K10"/>
  <c r="M10" l="1"/>
  <c r="H328" l="1"/>
  <c r="K328" l="1"/>
  <c r="L328" s="1"/>
  <c r="K317"/>
  <c r="L317" s="1"/>
  <c r="K307"/>
  <c r="L307" s="1"/>
  <c r="K323" l="1"/>
  <c r="L323" s="1"/>
  <c r="K324" l="1"/>
  <c r="L324" s="1"/>
  <c r="K321" l="1"/>
  <c r="L321" s="1"/>
  <c r="K300"/>
  <c r="L300" s="1"/>
  <c r="K320"/>
  <c r="L320" s="1"/>
  <c r="K319"/>
  <c r="L319" s="1"/>
  <c r="K318"/>
  <c r="L318" s="1"/>
  <c r="K315"/>
  <c r="L315" s="1"/>
  <c r="K314"/>
  <c r="L314" s="1"/>
  <c r="K313"/>
  <c r="L313" s="1"/>
  <c r="K312"/>
  <c r="L312" s="1"/>
  <c r="K311"/>
  <c r="L311" s="1"/>
  <c r="K310"/>
  <c r="L310" s="1"/>
  <c r="K309"/>
  <c r="L309" s="1"/>
  <c r="K308"/>
  <c r="L308" s="1"/>
  <c r="K306"/>
  <c r="L306" s="1"/>
  <c r="K305"/>
  <c r="L305" s="1"/>
  <c r="K304"/>
  <c r="L304" s="1"/>
  <c r="K303"/>
  <c r="L303" s="1"/>
  <c r="K302"/>
  <c r="L302" s="1"/>
  <c r="K301"/>
  <c r="L301" s="1"/>
  <c r="K299"/>
  <c r="L299" s="1"/>
  <c r="K298"/>
  <c r="L298" s="1"/>
  <c r="K297"/>
  <c r="L297" s="1"/>
  <c r="F296"/>
  <c r="K296" s="1"/>
  <c r="L296" s="1"/>
  <c r="K295"/>
  <c r="L295" s="1"/>
  <c r="K294"/>
  <c r="L294" s="1"/>
  <c r="K293"/>
  <c r="L293" s="1"/>
  <c r="K292"/>
  <c r="L292" s="1"/>
  <c r="K291"/>
  <c r="L291" s="1"/>
  <c r="F290"/>
  <c r="K290" s="1"/>
  <c r="L290" s="1"/>
  <c r="F289"/>
  <c r="K289" s="1"/>
  <c r="L289" s="1"/>
  <c r="K288"/>
  <c r="L288" s="1"/>
  <c r="F287"/>
  <c r="K287" s="1"/>
  <c r="L287" s="1"/>
  <c r="K286"/>
  <c r="L286" s="1"/>
  <c r="K285"/>
  <c r="L285" s="1"/>
  <c r="K284"/>
  <c r="L284" s="1"/>
  <c r="K283"/>
  <c r="L283" s="1"/>
  <c r="K282"/>
  <c r="L282" s="1"/>
  <c r="K281"/>
  <c r="L281" s="1"/>
  <c r="K280"/>
  <c r="L280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1"/>
  <c r="L271" s="1"/>
  <c r="K269"/>
  <c r="L269" s="1"/>
  <c r="K268"/>
  <c r="L268" s="1"/>
  <c r="F267"/>
  <c r="K267" s="1"/>
  <c r="L267" s="1"/>
  <c r="K266"/>
  <c r="L266" s="1"/>
  <c r="K263"/>
  <c r="L263" s="1"/>
  <c r="K262"/>
  <c r="L262" s="1"/>
  <c r="K261"/>
  <c r="L261" s="1"/>
  <c r="K258"/>
  <c r="L258" s="1"/>
  <c r="K257"/>
  <c r="L257" s="1"/>
  <c r="K256"/>
  <c r="L256" s="1"/>
  <c r="K255"/>
  <c r="L255" s="1"/>
  <c r="K254"/>
  <c r="L254" s="1"/>
  <c r="K253"/>
  <c r="L253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1"/>
  <c r="L241" s="1"/>
  <c r="K239"/>
  <c r="L239" s="1"/>
  <c r="K237"/>
  <c r="L237" s="1"/>
  <c r="K235"/>
  <c r="L235" s="1"/>
  <c r="K234"/>
  <c r="L234" s="1"/>
  <c r="K233"/>
  <c r="L233" s="1"/>
  <c r="K231"/>
  <c r="L231" s="1"/>
  <c r="K230"/>
  <c r="L230" s="1"/>
  <c r="K229"/>
  <c r="L229" s="1"/>
  <c r="K228"/>
  <c r="K227"/>
  <c r="L227" s="1"/>
  <c r="K226"/>
  <c r="L226" s="1"/>
  <c r="K224"/>
  <c r="L224" s="1"/>
  <c r="K223"/>
  <c r="L223" s="1"/>
  <c r="K222"/>
  <c r="L222" s="1"/>
  <c r="K221"/>
  <c r="L221" s="1"/>
  <c r="K220"/>
  <c r="L220" s="1"/>
  <c r="F219"/>
  <c r="K219" s="1"/>
  <c r="L219" s="1"/>
  <c r="H218"/>
  <c r="K218" s="1"/>
  <c r="L218" s="1"/>
  <c r="K215"/>
  <c r="L215" s="1"/>
  <c r="K214"/>
  <c r="L214" s="1"/>
  <c r="K213"/>
  <c r="L213" s="1"/>
  <c r="K212"/>
  <c r="L212" s="1"/>
  <c r="K211"/>
  <c r="L211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H184"/>
  <c r="K184" s="1"/>
  <c r="L184" s="1"/>
  <c r="F183"/>
  <c r="K183" s="1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M7"/>
  <c r="D7" i="5"/>
  <c r="K6" i="4"/>
  <c r="K6" i="3"/>
  <c r="L6" i="2"/>
</calcChain>
</file>

<file path=xl/sharedStrings.xml><?xml version="1.0" encoding="utf-8"?>
<sst xmlns="http://schemas.openxmlformats.org/spreadsheetml/2006/main" count="3406" uniqueCount="1257">
  <si>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</si>
  <si>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</si>
  <si>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</si>
  <si>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</si>
  <si>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</si>
  <si>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</si>
  <si>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</si>
  <si>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</si>
  <si>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</si>
  <si>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</si>
  <si>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</si>
  <si>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</si>
  <si>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</si>
  <si>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</si>
  <si>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</si>
  <si>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</si>
  <si>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</si>
  <si>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</si>
  <si>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</si>
  <si>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</si>
  <si>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</si>
  <si>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</si>
  <si>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</si>
  <si>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</si>
  <si>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</si>
  <si>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</si>
  <si>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</si>
  <si>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</si>
  <si>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</si>
  <si>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</si>
  <si>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</si>
  <si>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</si>
  <si>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</si>
  <si>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</si>
  <si>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</si>
  <si>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</si>
  <si>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</si>
  <si>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</si>
  <si>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</si>
  <si>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</si>
  <si>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</si>
  <si>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</si>
  <si>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</si>
  <si>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</si>
  <si>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</si>
  <si>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</si>
  <si>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</si>
  <si>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</si>
  <si>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</si>
  <si>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</si>
  <si>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</si>
  <si>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</si>
  <si>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</si>
  <si>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</si>
  <si>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</si>
  <si>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</si>
  <si>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</si>
  <si>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</si>
  <si>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</si>
  <si>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</si>
  <si>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</si>
  <si>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</si>
  <si>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</si>
  <si>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</si>
  <si>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</si>
  <si>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</si>
  <si>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</si>
  <si>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</si>
  <si>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</si>
  <si>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</si>
  <si>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</si>
  <si>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</si>
  <si>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</si>
  <si>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</si>
  <si>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</si>
  <si>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</si>
  <si>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</si>
  <si>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</si>
  <si>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</si>
  <si>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</si>
  <si>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</si>
  <si>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</si>
  <si>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</si>
  <si>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</si>
  <si>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</si>
  <si>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</si>
  <si>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</si>
  <si>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</si>
  <si>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</si>
  <si>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</si>
  <si>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</si>
  <si>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</si>
  <si>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</si>
  <si>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</si>
  <si>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</si>
  <si>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</si>
  <si>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</si>
  <si>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</si>
  <si>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</si>
  <si>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</si>
  <si>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</si>
  <si>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</si>
  <si>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</si>
  <si>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</si>
  <si>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</si>
  <si>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</si>
  <si>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</si>
  <si>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</si>
  <si>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</si>
  <si>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</si>
  <si>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</si>
  <si>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</si>
  <si>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</si>
  <si>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</si>
  <si>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</si>
  <si>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</si>
  <si>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</si>
  <si>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</si>
  <si>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</si>
  <si>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</si>
  <si>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</si>
  <si>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</si>
  <si>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</si>
  <si>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</si>
  <si>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</si>
  <si>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</si>
  <si>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</si>
  <si>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</si>
  <si>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</si>
  <si>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</si>
  <si>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</si>
  <si>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</si>
  <si>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</si>
  <si>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</si>
  <si>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</si>
  <si>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</si>
  <si>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</si>
  <si>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</si>
  <si>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</si>
  <si>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</si>
  <si>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</si>
  <si>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</si>
  <si>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</si>
  <si>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</si>
  <si>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</si>
  <si>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</si>
  <si>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</si>
  <si>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</si>
  <si>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</si>
  <si>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</si>
  <si>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</si>
  <si>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</si>
  <si>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</si>
  <si>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</si>
  <si>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</si>
  <si>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</si>
  <si>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</si>
  <si>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</si>
  <si>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</si>
  <si>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</si>
  <si>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</si>
  <si>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</si>
  <si>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</si>
  <si>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</si>
  <si>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</si>
  <si>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</si>
  <si>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</si>
  <si>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</si>
  <si>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</si>
  <si>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</si>
  <si>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</si>
  <si>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</si>
  <si>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</si>
  <si>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</si>
  <si>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</si>
  <si>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</si>
  <si>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</si>
  <si>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</si>
  <si>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</si>
  <si>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</si>
  <si>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</si>
  <si>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</si>
  <si>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</si>
  <si>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</si>
  <si>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</si>
  <si>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</si>
  <si>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</si>
  <si>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</si>
  <si>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</si>
  <si>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</si>
  <si>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</si>
  <si>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</si>
  <si>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</si>
  <si>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</si>
  <si>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</si>
  <si>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</si>
  <si>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</si>
  <si>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</si>
  <si>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</si>
  <si>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</si>
  <si>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</si>
  <si>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</si>
  <si>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</si>
  <si>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</si>
  <si>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</si>
  <si>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</si>
  <si>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</si>
  <si>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</si>
  <si>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</si>
  <si>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</si>
  <si>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</si>
  <si>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</si>
  <si>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</si>
  <si>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</si>
  <si>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</si>
  <si>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</si>
  <si>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</si>
  <si>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</si>
  <si>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</si>
  <si>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</si>
  <si>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</si>
  <si>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</si>
  <si>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</si>
  <si>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</si>
  <si>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</si>
  <si>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</si>
  <si>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</si>
  <si>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</si>
  <si>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</si>
  <si>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</si>
  <si>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</si>
  <si>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</si>
  <si>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</si>
  <si>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</si>
  <si>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</si>
  <si>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</si>
  <si>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</si>
  <si>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</si>
  <si>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</si>
  <si>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</si>
  <si>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</si>
  <si>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</si>
  <si>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</si>
  <si>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</si>
  <si>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</si>
  <si>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</si>
  <si>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</si>
  <si>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</si>
  <si>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</si>
  <si>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</si>
  <si>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</si>
  <si>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</si>
  <si>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</si>
  <si>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</si>
  <si>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</si>
  <si>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</si>
  <si>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</si>
  <si>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</si>
  <si>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</si>
  <si>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</si>
  <si>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</si>
  <si>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</si>
  <si>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</si>
  <si>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</si>
  <si>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</si>
  <si>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</si>
  <si>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</si>
  <si>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</si>
  <si>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</si>
  <si>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</si>
  <si>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</si>
  <si>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</si>
  <si>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</si>
  <si>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</si>
  <si>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</si>
  <si>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</si>
  <si>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</si>
  <si>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</si>
  <si>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</si>
  <si>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</si>
  <si>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</si>
  <si>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</si>
  <si>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</si>
  <si>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</si>
  <si>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</si>
  <si>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</si>
  <si>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</si>
  <si>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</si>
  <si>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</si>
  <si>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</si>
  <si>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</si>
  <si>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</si>
  <si>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</si>
  <si>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</si>
  <si>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</si>
  <si>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</si>
  <si>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</si>
  <si>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</si>
  <si>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</si>
  <si>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</si>
  <si>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</si>
  <si>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</si>
  <si>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</si>
  <si>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</si>
  <si>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</si>
  <si>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</si>
  <si>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</si>
  <si>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</si>
  <si>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</si>
  <si>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</si>
  <si>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</si>
  <si>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</si>
  <si>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</si>
  <si>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</si>
  <si>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</si>
  <si>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</si>
  <si>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</si>
  <si>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</si>
  <si>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</si>
  <si>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</si>
  <si>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</si>
  <si>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</si>
  <si>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</si>
  <si>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</si>
  <si>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</si>
  <si>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</si>
  <si>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</si>
  <si>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</si>
  <si>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</si>
  <si>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</si>
  <si>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</si>
  <si>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</si>
  <si>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</si>
  <si>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</si>
  <si>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</si>
  <si>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</si>
  <si>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</si>
  <si>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</si>
  <si>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</si>
  <si>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</si>
  <si>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</si>
  <si>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</si>
  <si>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</si>
  <si>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</si>
  <si>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</si>
  <si>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</si>
  <si>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</si>
  <si>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</si>
  <si>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</si>
  <si>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</si>
  <si>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</si>
  <si>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</si>
  <si>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</si>
  <si>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</si>
  <si>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</si>
  <si>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</si>
  <si>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</si>
  <si>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</si>
  <si>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</si>
  <si>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</si>
  <si>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</si>
  <si>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</si>
  <si>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</si>
  <si>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</si>
  <si>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</si>
  <si>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</si>
  <si>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</si>
  <si>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</si>
  <si>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</si>
  <si>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</si>
  <si>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</si>
  <si>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</si>
  <si>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</si>
  <si>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</si>
  <si>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</si>
  <si>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</si>
  <si>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</si>
  <si>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</si>
  <si>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</si>
  <si>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</si>
  <si>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</si>
  <si>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</si>
  <si>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</si>
  <si>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</si>
  <si>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</si>
  <si>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</si>
  <si>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</si>
  <si>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</si>
  <si>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</si>
  <si>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</si>
  <si>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</si>
  <si>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</si>
  <si>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</si>
  <si>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</si>
  <si>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</si>
  <si>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</si>
  <si>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</si>
  <si>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</si>
  <si>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</si>
  <si>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</si>
  <si>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</si>
  <si>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</si>
  <si>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</si>
  <si>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</si>
  <si>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</si>
  <si>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</si>
  <si>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</si>
  <si>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</si>
  <si>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</si>
  <si>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</si>
  <si>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</si>
  <si>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</si>
  <si>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</si>
  <si>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</si>
  <si>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</si>
  <si>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</si>
  <si>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</si>
  <si>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</si>
  <si>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</si>
  <si>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</si>
  <si>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</si>
  <si>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</si>
  <si>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</si>
  <si>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</si>
  <si>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</si>
  <si>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</si>
  <si>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</si>
  <si>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</si>
  <si>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</si>
  <si>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</si>
  <si>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</si>
  <si>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</si>
  <si>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</si>
  <si>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</si>
  <si>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</si>
  <si>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</si>
  <si>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</si>
  <si>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</si>
  <si>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</si>
  <si>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</si>
  <si>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</si>
  <si>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</si>
  <si>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</si>
  <si>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</si>
  <si>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</si>
  <si>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</si>
  <si>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</si>
  <si>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</si>
  <si>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</si>
  <si>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</si>
  <si>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</si>
  <si>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</si>
  <si>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</si>
  <si>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</si>
  <si>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</si>
  <si>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</si>
  <si>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</si>
  <si>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</si>
  <si>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</si>
  <si>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</si>
  <si>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</si>
  <si>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</si>
  <si>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</si>
  <si>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</si>
  <si>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</si>
  <si>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</si>
  <si>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</si>
  <si>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</si>
  <si>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</si>
  <si>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</si>
  <si>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</si>
  <si>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</si>
  <si>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</si>
  <si>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</si>
  <si>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</si>
  <si>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</si>
  <si>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</si>
  <si>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</si>
  <si>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</si>
  <si>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</si>
  <si>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</si>
  <si>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</si>
  <si>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</si>
  <si>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</si>
  <si>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</si>
  <si>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</si>
  <si>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</si>
  <si>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</si>
  <si>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</si>
  <si>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</si>
  <si>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</si>
  <si>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</si>
  <si>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</si>
  <si>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</si>
  <si>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</si>
  <si>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</si>
  <si>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</si>
  <si>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</si>
  <si>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</si>
  <si>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</si>
  <si>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</si>
  <si>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</si>
  <si>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</si>
  <si>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</si>
  <si>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</si>
  <si>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</si>
  <si>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</si>
  <si>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</si>
  <si>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</si>
  <si>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</si>
  <si>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</si>
  <si>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</si>
  <si>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</si>
  <si>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</si>
  <si>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</si>
  <si>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</si>
  <si>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</si>
  <si>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</si>
  <si>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</si>
  <si>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</si>
  <si>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</si>
  <si>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</si>
  <si>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</si>
  <si>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</si>
  <si>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</si>
  <si>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</si>
  <si>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</si>
  <si>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</si>
  <si>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</si>
  <si>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</si>
  <si>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</si>
  <si>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</si>
  <si>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</si>
  <si>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</si>
  <si>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</si>
  <si>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</si>
  <si>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</si>
  <si>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</si>
  <si>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</si>
  <si>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</si>
  <si>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</si>
  <si>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</si>
  <si>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</si>
  <si>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</si>
  <si>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</si>
  <si>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</si>
  <si>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</si>
  <si>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</si>
  <si>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</si>
  <si>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</si>
  <si>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</si>
  <si>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</si>
  <si>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</si>
  <si>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</si>
  <si>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</si>
  <si>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</si>
  <si>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</si>
  <si>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</si>
  <si>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</si>
  <si>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</si>
  <si>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</si>
  <si>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</si>
  <si>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</si>
  <si>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</si>
  <si>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</si>
  <si>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</si>
  <si>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</si>
  <si>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</si>
  <si>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</si>
  <si>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</si>
  <si>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</si>
  <si>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</si>
  <si>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</si>
  <si>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</si>
  <si>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</si>
  <si>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</si>
  <si>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</si>
  <si>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</si>
  <si>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</si>
  <si>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</si>
  <si>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</si>
  <si>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</si>
  <si>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</si>
  <si>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</si>
  <si>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</si>
  <si>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</si>
  <si>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</si>
  <si>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</si>
  <si>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</si>
  <si>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</si>
  <si>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</si>
  <si>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</si>
  <si>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</si>
  <si>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</si>
  <si>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</si>
  <si>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</si>
  <si>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</si>
  <si>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</si>
  <si>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</si>
  <si>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</si>
  <si>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</si>
  <si>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</si>
  <si>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</si>
  <si>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</si>
  <si>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</si>
  <si>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</si>
  <si>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</si>
  <si>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</si>
  <si>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</si>
  <si>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</si>
  <si>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</si>
  <si>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</si>
  <si>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</si>
  <si>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</si>
  <si>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</si>
  <si>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</si>
  <si>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</si>
  <si>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</si>
  <si>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</si>
  <si>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</si>
  <si>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</si>
  <si>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</si>
  <si>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</si>
  <si>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</si>
  <si>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</si>
  <si>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</si>
  <si>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</si>
  <si>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</si>
  <si>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</si>
  <si>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</si>
  <si>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</si>
  <si>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</si>
  <si>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</si>
  <si>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</si>
  <si>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</si>
  <si>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</si>
  <si>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</si>
  <si>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</si>
  <si>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</si>
  <si>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</si>
  <si>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</si>
  <si>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</si>
  <si>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</si>
  <si>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</si>
  <si>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</si>
  <si>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</si>
  <si>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</si>
  <si>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</si>
  <si>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</si>
  <si>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</si>
  <si>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</si>
  <si>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</si>
  <si>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</si>
  <si>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</si>
  <si>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</si>
  <si>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</si>
  <si>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</si>
  <si>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</si>
  <si>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</si>
  <si>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</si>
  <si>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</si>
  <si>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</si>
  <si>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</si>
  <si>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</si>
  <si>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</si>
  <si>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</si>
  <si>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</si>
  <si>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</si>
  <si>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</si>
  <si>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</si>
  <si>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</si>
  <si>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</si>
  <si>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</si>
  <si>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</si>
  <si>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</si>
  <si>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</si>
  <si>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</si>
  <si>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</si>
  <si>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</si>
  <si>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</si>
  <si>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</si>
  <si>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</si>
  <si>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</si>
  <si>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</si>
  <si>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</si>
  <si>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</si>
  <si>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</si>
  <si>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</si>
  <si>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</si>
  <si>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</si>
  <si>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</si>
  <si>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</si>
  <si>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</si>
  <si>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</si>
  <si>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</si>
  <si>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</si>
  <si>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</si>
  <si>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</si>
  <si>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</si>
  <si>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</si>
  <si>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</si>
  <si>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</si>
  <si>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</si>
  <si>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</si>
  <si>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</si>
  <si>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</si>
  <si>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</si>
  <si>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</si>
  <si>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</si>
  <si>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</si>
  <si>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</si>
  <si>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</si>
  <si>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</si>
  <si>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</si>
  <si>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</si>
  <si>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</si>
  <si>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</si>
  <si>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</si>
  <si>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</si>
  <si>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</si>
  <si>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</si>
  <si>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</si>
  <si>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</si>
  <si>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</si>
  <si>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</si>
  <si>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</si>
  <si>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</si>
  <si>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</si>
  <si>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</si>
  <si>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</si>
  <si>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</si>
  <si>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</si>
  <si>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</si>
  <si>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</si>
  <si>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</si>
  <si>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</si>
  <si>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</si>
  <si>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</si>
  <si>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</si>
  <si>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</si>
  <si>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</si>
  <si>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</si>
  <si>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</si>
  <si>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</si>
  <si>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</si>
  <si>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</si>
  <si>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</si>
  <si>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</si>
  <si>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</si>
  <si>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</si>
  <si>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</si>
  <si>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</si>
  <si>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</si>
  <si>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</si>
  <si>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</si>
  <si>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</si>
  <si>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</si>
  <si>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</si>
  <si>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</si>
  <si>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</si>
  <si>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</si>
  <si>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</si>
  <si>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</si>
  <si>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</si>
  <si>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</si>
  <si>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</si>
  <si>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</si>
  <si>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</si>
  <si>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</si>
  <si>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</si>
  <si>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</si>
  <si>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</si>
  <si>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</si>
  <si>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</si>
  <si>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</si>
  <si>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</si>
  <si>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</si>
  <si>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</si>
  <si>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</si>
  <si>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</si>
  <si>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</si>
  <si>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</si>
  <si>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</si>
  <si>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</si>
  <si>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</si>
  <si>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</si>
  <si>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</si>
  <si>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</si>
  <si>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</si>
  <si>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</si>
  <si>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</si>
  <si>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</si>
  <si>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</si>
  <si>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</si>
  <si>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</si>
  <si>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</si>
  <si>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</si>
  <si>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</si>
  <si>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</si>
  <si>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</si>
  <si>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</si>
  <si>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</si>
  <si>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</si>
  <si>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</si>
  <si>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</si>
  <si>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</si>
  <si>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</si>
  <si>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</si>
  <si>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</si>
  <si>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</si>
  <si>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</si>
  <si>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</si>
  <si>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</si>
  <si>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</si>
  <si>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</si>
  <si>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</si>
  <si>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</si>
  <si>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</si>
  <si>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</si>
  <si>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</si>
  <si>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</si>
  <si>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</si>
  <si>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</si>
  <si>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</si>
  <si>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</si>
  <si>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</si>
  <si>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</si>
  <si>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</si>
  <si>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</si>
  <si>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</si>
  <si>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</si>
  <si>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</si>
  <si>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</si>
  <si>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</si>
  <si>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</si>
  <si>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</si>
  <si>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</si>
  <si>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</si>
  <si>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</si>
  <si>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</si>
  <si>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</si>
  <si>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</si>
  <si>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</si>
  <si>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</si>
  <si>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</si>
  <si>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</si>
  <si>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</si>
  <si>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</si>
  <si>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</si>
  <si>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</si>
  <si>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</si>
  <si>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</si>
  <si>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</si>
  <si>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</si>
  <si>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</si>
  <si>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</si>
  <si>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</si>
  <si>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</si>
  <si>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</si>
  <si>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</si>
  <si>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</si>
  <si>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</si>
  <si>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</si>
  <si>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</si>
  <si>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31-31.5</t>
  </si>
  <si>
    <t>ALOKINDS</t>
  </si>
  <si>
    <t>MULTIPLIER SHARE &amp; STOCK ADVISORS PRIVATE LIMITED</t>
  </si>
  <si>
    <t>2100-2200</t>
  </si>
  <si>
    <t>GRAVITON RESEARCH CAPITAL LLP</t>
  </si>
  <si>
    <t>270-280</t>
  </si>
  <si>
    <t>360-390</t>
  </si>
  <si>
    <t xml:space="preserve">RELIANCE </t>
  </si>
  <si>
    <t>2580-2610</t>
  </si>
  <si>
    <t>2750-2800</t>
  </si>
  <si>
    <t>2080-2120</t>
  </si>
  <si>
    <t>440-460</t>
  </si>
  <si>
    <t>GSPL SEPT FUT</t>
  </si>
  <si>
    <t>246-250</t>
  </si>
  <si>
    <t>740-750</t>
  </si>
  <si>
    <t>Profit of Rs 11.5/-</t>
  </si>
  <si>
    <t>200-250</t>
  </si>
  <si>
    <t>840-850</t>
  </si>
  <si>
    <t>1770-1850</t>
  </si>
  <si>
    <t>165-170</t>
  </si>
  <si>
    <t>BHARTIARTL SEP FUT</t>
  </si>
  <si>
    <t>ICICIBANK SEP FUT</t>
  </si>
  <si>
    <t>3700-3800</t>
  </si>
  <si>
    <t>BANKNIFTY 39700 CE 8 SEP</t>
  </si>
  <si>
    <t>600-700</t>
  </si>
  <si>
    <t>MINDAIND</t>
  </si>
  <si>
    <t>890-895</t>
  </si>
  <si>
    <t>CONCOR SEP FUT</t>
  </si>
  <si>
    <t>715-720</t>
  </si>
  <si>
    <t>HDFCAMC SEPT FUT</t>
  </si>
  <si>
    <t>2140-2180</t>
  </si>
  <si>
    <t>400-410</t>
  </si>
  <si>
    <t>Profit of Rs 10.5/-</t>
  </si>
  <si>
    <t>Loss of Rs.110/-</t>
  </si>
  <si>
    <t>BANKNIFTY 39500 CE 1-SEP</t>
  </si>
  <si>
    <t>250-300</t>
  </si>
  <si>
    <t>Profit of Rs 6/-</t>
  </si>
  <si>
    <t>Retail Research Technical Calls &amp; Fundamental Performance Report for the month of Sep-2022</t>
  </si>
  <si>
    <t>RIIL</t>
  </si>
  <si>
    <t>Reliance Indl Infra Ltd</t>
  </si>
  <si>
    <t>230-235</t>
  </si>
  <si>
    <t>Profit of Rs.19/-</t>
  </si>
  <si>
    <t>NIFTY 17400 PE 8 SEP</t>
  </si>
  <si>
    <t>120-160</t>
  </si>
  <si>
    <t>Profit of Rs.40.5/-</t>
  </si>
  <si>
    <t>BANKNIFTY 40000 CE 8 SEP</t>
  </si>
  <si>
    <t>Sell</t>
  </si>
  <si>
    <t>140-160</t>
  </si>
  <si>
    <t>500-600</t>
  </si>
  <si>
    <t>TATACOMM 1320 CE SEP</t>
  </si>
  <si>
    <t xml:space="preserve">BANKNIFTY 39300 PE 8 SEP </t>
  </si>
  <si>
    <t>10.0-5</t>
  </si>
  <si>
    <t>Loss of Rs 11.5/-</t>
  </si>
  <si>
    <t>SBIN SEPT FUT</t>
  </si>
  <si>
    <t>520-510</t>
  </si>
  <si>
    <t>Profit of Rs.23.5/-</t>
  </si>
  <si>
    <t>ZYDUSLIFE SEPT FUT</t>
  </si>
  <si>
    <t>380-385</t>
  </si>
  <si>
    <t>Profit of Rs.125/-</t>
  </si>
  <si>
    <t>Profit of Rs.1.5/-</t>
  </si>
  <si>
    <t>Loss of Rs.32.5/-</t>
  </si>
  <si>
    <t>Loss of Rs.105/-</t>
  </si>
  <si>
    <t>Loss of Rs.9/-</t>
  </si>
  <si>
    <t>NIFTY 17500 PE 8 SEP</t>
  </si>
  <si>
    <t>550-580</t>
  </si>
  <si>
    <t>Profit of Rs 4.5/-</t>
  </si>
  <si>
    <t>PFC SEPT FUT</t>
  </si>
  <si>
    <t>Loss of Rs 5/-</t>
  </si>
  <si>
    <t>Profit of Rs 1.5/-</t>
  </si>
  <si>
    <t>157-160</t>
  </si>
  <si>
    <t>Loss of Rs.170/-</t>
  </si>
  <si>
    <t>Loss of Rs 9/-</t>
  </si>
  <si>
    <t>Loss of Rs 70/-</t>
  </si>
  <si>
    <t>2050-2100</t>
  </si>
  <si>
    <t>Profit of Rs.33/-</t>
  </si>
  <si>
    <t>250-255</t>
  </si>
  <si>
    <t>1610-1640</t>
  </si>
  <si>
    <t>1750-1800</t>
  </si>
  <si>
    <t>TATACONSUM SEPT FUT</t>
  </si>
  <si>
    <t>840-855</t>
  </si>
  <si>
    <t>Profit of Rs.4.5/-</t>
  </si>
  <si>
    <t>2060-2100</t>
  </si>
  <si>
    <t>HINDUNILVR SEPT FUT</t>
  </si>
  <si>
    <t>2630-2670</t>
  </si>
  <si>
    <t>BHARTIARTL SEPT FUT</t>
  </si>
  <si>
    <t>770-780</t>
  </si>
  <si>
    <t>TECHM SEPT FUT</t>
  </si>
  <si>
    <t>1090-1100</t>
  </si>
  <si>
    <t>HCLTECH SEPT FUT</t>
  </si>
  <si>
    <t>950-960</t>
  </si>
  <si>
    <t>Profit of Rs.8/-</t>
  </si>
  <si>
    <t>4800-5000</t>
  </si>
  <si>
    <t>Profit of Rs 5/-</t>
  </si>
  <si>
    <t>Profit of Rs 10/-</t>
  </si>
  <si>
    <t>Profit of Rs 17/-</t>
  </si>
  <si>
    <t>Profit of Rs 9/-</t>
  </si>
  <si>
    <t>BANKNIFTY 39900 PE 8 SEP</t>
  </si>
  <si>
    <t>530-520</t>
  </si>
  <si>
    <t>955-965</t>
  </si>
  <si>
    <t>BALKRISIND 2050 CE SEP</t>
  </si>
  <si>
    <t>65-80</t>
  </si>
  <si>
    <t>70.5-71.5</t>
  </si>
  <si>
    <t>80-82</t>
  </si>
  <si>
    <t>Loss of Rs 6/-</t>
  </si>
  <si>
    <t>Profit of Rs.262.5/-</t>
  </si>
  <si>
    <t>Profit of Rs 34/-</t>
  </si>
  <si>
    <t>560-568</t>
  </si>
  <si>
    <t>2050-2150</t>
  </si>
  <si>
    <t>1550-1650</t>
  </si>
  <si>
    <t>205-215</t>
  </si>
  <si>
    <t>ACC SEPT FUT</t>
  </si>
  <si>
    <t>2360-2320</t>
  </si>
  <si>
    <t>Loss of Rs 45/-</t>
  </si>
  <si>
    <t>Profit of Rs 5.5/-</t>
  </si>
  <si>
    <t>2650-2690</t>
  </si>
  <si>
    <t xml:space="preserve">HDFCBANK SEPT FUT </t>
  </si>
  <si>
    <t>1525-1545</t>
  </si>
  <si>
    <t>BAJAJFINSV SEPT FUT</t>
  </si>
  <si>
    <t>Profit of Rs.31/-</t>
  </si>
  <si>
    <t>SBIN 580 CE SEP</t>
  </si>
  <si>
    <t>9-11.0</t>
  </si>
  <si>
    <t>AMARAJABAT 555 CE SEP</t>
  </si>
  <si>
    <t>AMARAJABAT 570 CE SEP</t>
  </si>
  <si>
    <t>12-13.0</t>
  </si>
  <si>
    <t>7.50-8.0</t>
  </si>
  <si>
    <t>BRANDBUCKT</t>
  </si>
  <si>
    <t>OLATECH</t>
  </si>
  <si>
    <t>Profit of Rs 11/-</t>
  </si>
  <si>
    <t>Profit of Rs 42/-</t>
  </si>
  <si>
    <t>Profit of Rs 15.5/-</t>
  </si>
  <si>
    <t>1060-1100</t>
  </si>
  <si>
    <t xml:space="preserve"> ZEEL</t>
  </si>
  <si>
    <t>280-282</t>
  </si>
  <si>
    <t>Profit of Rs.14.5/-</t>
  </si>
  <si>
    <t>MINDTREE SEPT FUT</t>
  </si>
  <si>
    <t>3450-3500</t>
  </si>
  <si>
    <t>AMARAJABAT SEPT FUT</t>
  </si>
  <si>
    <t>565-575</t>
  </si>
  <si>
    <t>980-990</t>
  </si>
  <si>
    <t>830-850</t>
  </si>
  <si>
    <t>1750-1770</t>
  </si>
  <si>
    <t>NIFTY 17900 PE 15 SEP</t>
  </si>
  <si>
    <t>65-70</t>
  </si>
  <si>
    <t>AXISBANK 820 CE SEP</t>
  </si>
  <si>
    <t>17-22</t>
  </si>
  <si>
    <t>BHARTIARTL 790 CE SEP</t>
  </si>
  <si>
    <t>18-22</t>
  </si>
  <si>
    <t>Part profit of Rs.80/-</t>
  </si>
  <si>
    <t>SHAIBAL GHOSH</t>
  </si>
  <si>
    <t>SOFCOM</t>
  </si>
  <si>
    <t>KISHORE MEHTA</t>
  </si>
  <si>
    <t>VEERHEALTH</t>
  </si>
  <si>
    <t>RISHABH FINTRADE LIMITED</t>
  </si>
  <si>
    <t>TOPGAIN FINANCE PRIVATE LIMITED</t>
  </si>
  <si>
    <t>Loss of Rs 19/-</t>
  </si>
  <si>
    <t>Profit of Rs.1.25/-</t>
  </si>
  <si>
    <t>Loss of Rs.14/-</t>
  </si>
  <si>
    <t>Profit of Rs.2/-</t>
  </si>
  <si>
    <t>Profit of Rs.3.25/-</t>
  </si>
  <si>
    <t>OBEROIRLTY 1140 CE SEP</t>
  </si>
  <si>
    <t>30-35</t>
  </si>
  <si>
    <t>Profit of Rs.3.5/-</t>
  </si>
  <si>
    <t xml:space="preserve">INFY 1500 CE SEP </t>
  </si>
  <si>
    <t>45-60</t>
  </si>
  <si>
    <t>NIFTY 18000 PE 15-SEP</t>
  </si>
  <si>
    <t>120-150</t>
  </si>
  <si>
    <t>BANKNIFTY 41500 CE 15-SEP</t>
  </si>
  <si>
    <t>350-450</t>
  </si>
  <si>
    <t>Loss of Rs.60/-</t>
  </si>
  <si>
    <t>Neutal</t>
  </si>
  <si>
    <t>INDIACEM SEPT FUT</t>
  </si>
  <si>
    <t>1680-1700</t>
  </si>
  <si>
    <t xml:space="preserve">TATASTEEL SEPT FUT </t>
  </si>
  <si>
    <t>GUJGASLTD SEPT FUT</t>
  </si>
  <si>
    <t>525-535</t>
  </si>
  <si>
    <t>115-117</t>
  </si>
  <si>
    <t>BEL SEPT FUT</t>
  </si>
  <si>
    <t xml:space="preserve">COLPAL SEPT FUT </t>
  </si>
  <si>
    <t>Profit of Rs.25.5/-</t>
  </si>
  <si>
    <t>EARUM</t>
  </si>
  <si>
    <t>XTX MARKETS LLP</t>
  </si>
  <si>
    <t>HRTI PRIVATE LIMITED</t>
  </si>
  <si>
    <t>NIFTY 18050 PE 15-SEP</t>
  </si>
  <si>
    <t>90-120</t>
  </si>
  <si>
    <t>BANKNIFTY 41300 CE 15-SEP</t>
  </si>
  <si>
    <t>250-330</t>
  </si>
  <si>
    <t>Profit of Rs.50/-</t>
  </si>
  <si>
    <t>70-80</t>
  </si>
  <si>
    <t>Profit of Rs.11.5/-</t>
  </si>
  <si>
    <t>Profit of Rs.2.5/-</t>
  </si>
  <si>
    <t>Profit of Rs.39/-</t>
  </si>
  <si>
    <t>Loss of Rs 2.75/-</t>
  </si>
  <si>
    <t>Profit of Rs 8/-</t>
  </si>
  <si>
    <t>370-390</t>
  </si>
  <si>
    <t>PROFINC</t>
  </si>
  <si>
    <t>Profit of Rs.15/-</t>
  </si>
  <si>
    <t>Profit of Rs.6.5/-</t>
  </si>
  <si>
    <t>Loss of Rs.11/-</t>
  </si>
  <si>
    <t>Loss of Rs.65/-</t>
  </si>
  <si>
    <t>Loss of Rs.25/-</t>
  </si>
  <si>
    <t>Loss of Rs 13/-</t>
  </si>
  <si>
    <t>Loss of Rs 38/-</t>
  </si>
  <si>
    <t>APOLLOHOSP SEPT FUT</t>
  </si>
  <si>
    <t>4500-4550</t>
  </si>
  <si>
    <t xml:space="preserve">BALKRISIND SEPT FUT </t>
  </si>
  <si>
    <t>2070-2100</t>
  </si>
  <si>
    <t>Loss of Rs 50/-</t>
  </si>
  <si>
    <t>Loss of Rs.16.5/-</t>
  </si>
  <si>
    <t>525-530</t>
  </si>
  <si>
    <t>570-590</t>
  </si>
  <si>
    <t>2900-3000</t>
  </si>
  <si>
    <t>EPBIO</t>
  </si>
  <si>
    <t>OSIAJEE</t>
  </si>
  <si>
    <t>VAL</t>
  </si>
  <si>
    <t>MANGLMCEM</t>
  </si>
  <si>
    <t>Mangalam Cement Ltd</t>
  </si>
  <si>
    <t>MARSHALL</t>
  </si>
  <si>
    <t>Marshall Machines Ltd</t>
  </si>
  <si>
    <t>GAURAV SARUP</t>
  </si>
  <si>
    <t>Profit of Rs.8.75/-</t>
  </si>
  <si>
    <t>Profit of Rs.19.5/-</t>
  </si>
  <si>
    <t>Loss of Rs.90/-</t>
  </si>
  <si>
    <t>Loss of Rs.-7/-</t>
  </si>
  <si>
    <t>846-850</t>
  </si>
  <si>
    <t>880-900</t>
  </si>
  <si>
    <t>AXISBANK SEPT FUT</t>
  </si>
  <si>
    <t>785-775</t>
  </si>
  <si>
    <t xml:space="preserve">GRASIM SEPT FUT </t>
  </si>
  <si>
    <t>1750-1755</t>
  </si>
  <si>
    <t>1780-1810</t>
  </si>
  <si>
    <t>560-570</t>
  </si>
  <si>
    <t>610-630</t>
  </si>
  <si>
    <t>1900-1930</t>
  </si>
  <si>
    <t>AMITINT</t>
  </si>
  <si>
    <t>ALKA NIKHIL SHAH</t>
  </si>
  <si>
    <t>FABINO</t>
  </si>
  <si>
    <t>ARYAMAN BROKING LIMITED</t>
  </si>
  <si>
    <t>LESHAIND</t>
  </si>
  <si>
    <t>ZENAB AIYUB YACOOBALI</t>
  </si>
  <si>
    <t>MANISHA KHEMKA</t>
  </si>
  <si>
    <t>ROCKY RASIKLAL VORA</t>
  </si>
  <si>
    <t>RHETAN</t>
  </si>
  <si>
    <t>RIDINGS</t>
  </si>
  <si>
    <t>SYLPH</t>
  </si>
  <si>
    <t>GHANSHYAM SONI</t>
  </si>
  <si>
    <t>TTIL</t>
  </si>
  <si>
    <t>KALPESHKUMAR CHANDUBHAI PATEL</t>
  </si>
  <si>
    <t>SMITA SUHAGBHAI MANIAR</t>
  </si>
  <si>
    <t>WELCURE</t>
  </si>
  <si>
    <t>SUNIL BHANDARI</t>
  </si>
  <si>
    <t>AJOONI</t>
  </si>
  <si>
    <t>Ajooni Biotech Limited</t>
  </si>
  <si>
    <t>HARSHA ISHVARBHAI SOLANKI</t>
  </si>
  <si>
    <t>M/S. PRARTHANA ENTERPRISES</t>
  </si>
  <si>
    <t>PARTH INFIN BROKERS PVT LTD</t>
  </si>
  <si>
    <t>VEEKAYEM</t>
  </si>
  <si>
    <t>Veekayem Fash &amp; App Ltd</t>
  </si>
  <si>
    <t>HILTON</t>
  </si>
  <si>
    <t>Hilton Metal Forging Limi</t>
  </si>
  <si>
    <t>KSHITIJPOL</t>
  </si>
  <si>
    <t>Kshitij Polyline Limited</t>
  </si>
  <si>
    <t>SCAPDVR</t>
  </si>
  <si>
    <t>Stampede Capital Limited</t>
  </si>
  <si>
    <t>NIFTY 17700 PE 22-SEP</t>
  </si>
  <si>
    <t>73-77</t>
  </si>
  <si>
    <t>120-140</t>
  </si>
  <si>
    <t>CROMPTON SEPT FUT</t>
  </si>
  <si>
    <t>410-418</t>
  </si>
  <si>
    <t>Loss of Rs 11/-</t>
  </si>
  <si>
    <t>Profit of Rs.7/-</t>
  </si>
  <si>
    <t>VOLTAS SEPT FUT</t>
  </si>
  <si>
    <t>918-920</t>
  </si>
  <si>
    <t>900-880</t>
  </si>
  <si>
    <t>PIIND SEPT FUT</t>
  </si>
  <si>
    <t>3220-3250</t>
  </si>
  <si>
    <t>SIEMENS SEPT FUT</t>
  </si>
  <si>
    <t>2975-2985</t>
  </si>
  <si>
    <t>3050-3080</t>
  </si>
  <si>
    <t>INFY 1420 CE SEP</t>
  </si>
  <si>
    <t>26-28</t>
  </si>
  <si>
    <t>3150-3190</t>
  </si>
  <si>
    <t>3400-3600</t>
  </si>
  <si>
    <t>211-215</t>
  </si>
  <si>
    <t>230-240</t>
  </si>
  <si>
    <t>Part profit of Rs.115/-</t>
  </si>
  <si>
    <t>Profit of Rs.5/-</t>
  </si>
  <si>
    <t>579-582</t>
  </si>
  <si>
    <t>610-620</t>
  </si>
  <si>
    <t>KAVITA MAYANK VARIA</t>
  </si>
  <si>
    <t>BDH</t>
  </si>
  <si>
    <t>NILESHKUMAR SAVJIBHAI PATEL</t>
  </si>
  <si>
    <t>BESTAGRO</t>
  </si>
  <si>
    <t>QUANT MUTUAL FUND</t>
  </si>
  <si>
    <t>RAJ KUMAR</t>
  </si>
  <si>
    <t>SUCHI NAHATA</t>
  </si>
  <si>
    <t>CHEMOPH</t>
  </si>
  <si>
    <t>NITIN VISHWANATH DHARESHWAR</t>
  </si>
  <si>
    <t>ETIL</t>
  </si>
  <si>
    <t>NITIN BAKSHI</t>
  </si>
  <si>
    <t>VENKATESHWARA INDUSTRIAL PROMOTION CO LIMITED</t>
  </si>
  <si>
    <t>VARSHA DUDHERIA</t>
  </si>
  <si>
    <t>GNRL</t>
  </si>
  <si>
    <t>RAJASTHAN GASES LIMITED</t>
  </si>
  <si>
    <t>GOYALALUM</t>
  </si>
  <si>
    <t>BHAMINI KAMAL PAREKH</t>
  </si>
  <si>
    <t>PRABHULAL LALLUBHAI PAREKH</t>
  </si>
  <si>
    <t>PURE BROKING PRIVATE LIMITED</t>
  </si>
  <si>
    <t>HPAL</t>
  </si>
  <si>
    <t>3 SIGMA GLOBAL FUND</t>
  </si>
  <si>
    <t>KBSINDIA</t>
  </si>
  <si>
    <t>NAKSHATRA GARMENTS PRIVATE LIMITED</t>
  </si>
  <si>
    <t>KCP RETAIL PRIVATE LIMITED</t>
  </si>
  <si>
    <t>NCLRESE</t>
  </si>
  <si>
    <t>PMC FINCORP LIMITED</t>
  </si>
  <si>
    <t>BIMLA RAGHUBIRSINGH PARMAR</t>
  </si>
  <si>
    <t>OPTIFIN</t>
  </si>
  <si>
    <t>VEAM CAPITALS PRIVATE LIMITED</t>
  </si>
  <si>
    <t>BHAVISHYA ECOMMERCE PRIVATE LIMITED</t>
  </si>
  <si>
    <t>KBN INVESTMENTS PVT. LTD.</t>
  </si>
  <si>
    <t>SHETH BROTHER</t>
  </si>
  <si>
    <t>SHREEJI CAPITAL AND FINANCE LIMITED</t>
  </si>
  <si>
    <t>NIRAJ HARSUKHLAL SANGHAVI</t>
  </si>
  <si>
    <t>ISHAN BAVEJA</t>
  </si>
  <si>
    <t>RISHILASE</t>
  </si>
  <si>
    <t>KIRIT DHIRAJLAL VADALIA</t>
  </si>
  <si>
    <t>RAJ KUMAR LOHIA</t>
  </si>
  <si>
    <t>DHEERAJ KUMAR LOHIA</t>
  </si>
  <si>
    <t>SADHNA</t>
  </si>
  <si>
    <t>SUDTIND-B</t>
  </si>
  <si>
    <t>NIKHIL VORA</t>
  </si>
  <si>
    <t>CRONY VYAPAR PVT LTD</t>
  </si>
  <si>
    <t>HANSRAJ COMMOSALES LLP</t>
  </si>
  <si>
    <t>TFCILTD</t>
  </si>
  <si>
    <t>GEETA CHETAN SHAH</t>
  </si>
  <si>
    <t>CITRINE FUND LIMITED</t>
  </si>
  <si>
    <t>GIR DAIRY FARMING PRODUCTS PRIVATE LIMITED</t>
  </si>
  <si>
    <t>SAHASTRAA ADVISORS PRIVATE LIMITED</t>
  </si>
  <si>
    <t>SETU SECURITIES PVT LTD</t>
  </si>
  <si>
    <t>MANSI SHARE &amp; STOCK ADVISORS PRIVATE LIMITED</t>
  </si>
  <si>
    <t>EPITOME TRADING AND INVESTMENTS</t>
  </si>
  <si>
    <t>CHETAN RASIKLAL SHAH</t>
  </si>
  <si>
    <t>TAMAKA CAPITAL (MAURITIUS) LIMITED</t>
  </si>
  <si>
    <t>INDIA OPPORTUNITIES III PTE. LIMITED</t>
  </si>
  <si>
    <t>YELLOWSTONE VENTURES LLP</t>
  </si>
  <si>
    <t>GRISHMA DEVENDRA SHAH</t>
  </si>
  <si>
    <t>DEEPAL PRAVINBHAI SHAH HUF</t>
  </si>
  <si>
    <t>VERITAS</t>
  </si>
  <si>
    <t>SWAN ENERGY LIMITED</t>
  </si>
  <si>
    <t>NITI NITINKUMAR DIDWANIA</t>
  </si>
  <si>
    <t>VOEPL</t>
  </si>
  <si>
    <t>QE SECURITIES</t>
  </si>
  <si>
    <t>SKSE SECURITIES LTD</t>
  </si>
  <si>
    <t>HENSEX SECURITIES PRIVATE LIMITED</t>
  </si>
  <si>
    <t>AMIT BABULAL KHALAS</t>
  </si>
  <si>
    <t>Best Agrolife Limited</t>
  </si>
  <si>
    <t>BFUTILITIE</t>
  </si>
  <si>
    <t>BF Utilities Limited</t>
  </si>
  <si>
    <t>BOMDYEING</t>
  </si>
  <si>
    <t>Bombay Dyeing &amp; Mfg Co.</t>
  </si>
  <si>
    <t>Can Fin Homes Ltd</t>
  </si>
  <si>
    <t>DIL</t>
  </si>
  <si>
    <t>Debock Industries Limited</t>
  </si>
  <si>
    <t>KAKATCEM</t>
  </si>
  <si>
    <t>Kakatiya Cements Ltd</t>
  </si>
  <si>
    <t>KRONE INVESTMENTS</t>
  </si>
  <si>
    <t>WEALTH FIRST PORTFOLIO MANAGERS PVT LTD</t>
  </si>
  <si>
    <t>KORE</t>
  </si>
  <si>
    <t>Jay Jalaram Techno Ltd</t>
  </si>
  <si>
    <t>GOENKA BUSINESS &amp; FINANCE LIMITED</t>
  </si>
  <si>
    <t>ORTINLAB</t>
  </si>
  <si>
    <t>Ortin Laboratories Ltd</t>
  </si>
  <si>
    <t>NK SECURITIES RESEARCH PRIVATE LIMITED</t>
  </si>
  <si>
    <t>AAKRAYA RESEARCH LLP</t>
  </si>
  <si>
    <t>MATHISYS ADVISORS LLP</t>
  </si>
  <si>
    <t>JINESH ASHWIN MATALIA</t>
  </si>
  <si>
    <t>Tourism Finance Corp</t>
  </si>
  <si>
    <t>RAJASTHAN GLOBAL SECURITIES PVT LTD</t>
  </si>
  <si>
    <t>WEIZMANIND</t>
  </si>
  <si>
    <t>Weizmann Ltd</t>
  </si>
  <si>
    <t>VEENA RAJESH SHAH</t>
  </si>
  <si>
    <t>ARTNIRMAN</t>
  </si>
  <si>
    <t>Art Nirman Limited</t>
  </si>
  <si>
    <t>SHAKKARBHAI DESAI AMRATBHAI</t>
  </si>
  <si>
    <t>AVSL</t>
  </si>
  <si>
    <t>AVSL Industries Limited</t>
  </si>
  <si>
    <t>SATYA PRAKASH MITTAL</t>
  </si>
  <si>
    <t>DUBASH RADHIKA</t>
  </si>
  <si>
    <t>JITAL MUKESH SHAH HUF</t>
  </si>
  <si>
    <t>SHALABH  JALAN HUF</t>
  </si>
  <si>
    <t>UMANG COMMERCIAL COMPANY PVT LTD</t>
  </si>
  <si>
    <t>JAY CHLORO CHEM PRIVATE LIMITED</t>
  </si>
  <si>
    <t>Profit of Rs.12/-</t>
  </si>
  <si>
    <t>Profit of Rs.42.50/-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</si>
</sst>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rgb="FF92D05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87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9" fillId="13" borderId="20" xfId="0" applyFont="1" applyFill="1" applyBorder="1" applyAlignment="1"/>
    <xf numFmtId="0" fontId="31" fillId="13" borderId="20" xfId="0" applyFont="1" applyFill="1" applyBorder="1" applyAlignment="1">
      <alignment horizontal="left" vertical="center"/>
    </xf>
    <xf numFmtId="0" fontId="32" fillId="13" borderId="20" xfId="0" applyFont="1" applyFill="1" applyBorder="1" applyAlignment="1">
      <alignment horizontal="center" vertical="center"/>
    </xf>
    <xf numFmtId="17" fontId="32" fillId="13" borderId="20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0" fontId="0" fillId="0" borderId="21" xfId="0" applyFont="1" applyBorder="1" applyAlignment="1"/>
    <xf numFmtId="0" fontId="1" fillId="0" borderId="22" xfId="0" applyFont="1" applyBorder="1"/>
    <xf numFmtId="165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0" fontId="31" fillId="11" borderId="20" xfId="0" applyFont="1" applyFill="1" applyBorder="1"/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3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16" fontId="31" fillId="12" borderId="23" xfId="0" applyNumberFormat="1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left"/>
    </xf>
    <xf numFmtId="0" fontId="31" fillId="12" borderId="23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2" fontId="32" fillId="14" borderId="23" xfId="0" applyNumberFormat="1" applyFont="1" applyFill="1" applyBorder="1" applyAlignment="1">
      <alignment horizontal="center" vertical="center"/>
    </xf>
    <xf numFmtId="10" fontId="32" fillId="14" borderId="23" xfId="0" applyNumberFormat="1" applyFont="1" applyFill="1" applyBorder="1" applyAlignment="1">
      <alignment horizontal="center" vertical="center" wrapText="1"/>
    </xf>
    <xf numFmtId="16" fontId="32" fillId="14" borderId="23" xfId="0" applyNumberFormat="1" applyFont="1" applyFill="1" applyBorder="1" applyAlignment="1">
      <alignment horizontal="center" vertical="center"/>
    </xf>
    <xf numFmtId="0" fontId="1" fillId="12" borderId="24" xfId="0" applyFont="1" applyFill="1" applyBorder="1"/>
    <xf numFmtId="0" fontId="1" fillId="12" borderId="23" xfId="0" applyFont="1" applyFill="1" applyBorder="1"/>
    <xf numFmtId="0" fontId="0" fillId="13" borderId="23" xfId="0" applyFont="1" applyFill="1" applyBorder="1" applyAlignment="1"/>
    <xf numFmtId="15" fontId="31" fillId="12" borderId="23" xfId="0" applyNumberFormat="1" applyFont="1" applyFill="1" applyBorder="1" applyAlignment="1">
      <alignment horizontal="center" vertical="center"/>
    </xf>
    <xf numFmtId="0" fontId="32" fillId="12" borderId="23" xfId="0" applyFont="1" applyFill="1" applyBorder="1"/>
    <xf numFmtId="43" fontId="31" fillId="12" borderId="23" xfId="0" applyNumberFormat="1" applyFont="1" applyFill="1" applyBorder="1" applyAlignment="1">
      <alignment horizontal="center" vertical="top"/>
    </xf>
    <xf numFmtId="0" fontId="31" fillId="12" borderId="23" xfId="0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center"/>
    </xf>
    <xf numFmtId="0" fontId="1" fillId="18" borderId="23" xfId="0" applyFont="1" applyFill="1" applyBorder="1"/>
    <xf numFmtId="0" fontId="0" fillId="19" borderId="23" xfId="0" applyFont="1" applyFill="1" applyBorder="1" applyAlignment="1"/>
    <xf numFmtId="0" fontId="0" fillId="0" borderId="20" xfId="0" applyBorder="1" applyAlignment="1">
      <alignment horizontal="center"/>
    </xf>
    <xf numFmtId="0" fontId="0" fillId="0" borderId="20" xfId="0" applyBorder="1" applyAlignment="1"/>
    <xf numFmtId="0" fontId="32" fillId="21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0" fillId="13" borderId="20" xfId="0" applyFont="1" applyFill="1" applyBorder="1" applyAlignment="1"/>
    <xf numFmtId="165" fontId="40" fillId="12" borderId="20" xfId="0" applyNumberFormat="1" applyFont="1" applyFill="1" applyBorder="1" applyAlignment="1">
      <alignment horizontal="center" vertical="center"/>
    </xf>
    <xf numFmtId="0" fontId="40" fillId="12" borderId="20" xfId="0" applyFont="1" applyFill="1" applyBorder="1"/>
    <xf numFmtId="0" fontId="40" fillId="12" borderId="20" xfId="0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0" fontId="1" fillId="18" borderId="0" xfId="0" applyFont="1" applyFill="1" applyBorder="1"/>
    <xf numFmtId="0" fontId="0" fillId="19" borderId="0" xfId="0" applyFont="1" applyFill="1" applyAlignment="1"/>
    <xf numFmtId="0" fontId="31" fillId="17" borderId="20" xfId="0" applyFont="1" applyFill="1" applyBorder="1" applyAlignment="1">
      <alignment horizontal="center" vertical="center"/>
    </xf>
    <xf numFmtId="0" fontId="39" fillId="17" borderId="20" xfId="0" applyFont="1" applyFill="1" applyBorder="1" applyAlignment="1"/>
    <xf numFmtId="0" fontId="31" fillId="17" borderId="20" xfId="0" applyFont="1" applyFill="1" applyBorder="1" applyAlignment="1">
      <alignment horizontal="left" vertical="center"/>
    </xf>
    <xf numFmtId="0" fontId="32" fillId="17" borderId="20" xfId="0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0" fontId="39" fillId="24" borderId="20" xfId="0" applyFont="1" applyFill="1" applyBorder="1" applyAlignment="1"/>
    <xf numFmtId="0" fontId="31" fillId="24" borderId="20" xfId="0" applyFont="1" applyFill="1" applyBorder="1" applyAlignment="1">
      <alignment horizontal="left" vertical="center"/>
    </xf>
    <xf numFmtId="0" fontId="32" fillId="24" borderId="20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0" fontId="32" fillId="17" borderId="20" xfId="0" applyNumberFormat="1" applyFont="1" applyFill="1" applyBorder="1" applyAlignment="1">
      <alignment horizontal="center" vertical="center"/>
    </xf>
    <xf numFmtId="0" fontId="32" fillId="23" borderId="20" xfId="0" applyFont="1" applyFill="1" applyBorder="1" applyAlignment="1">
      <alignment horizontal="center" vertical="center"/>
    </xf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16" fontId="32" fillId="23" borderId="20" xfId="0" applyNumberFormat="1" applyFont="1" applyFill="1" applyBorder="1" applyAlignment="1">
      <alignment horizontal="center" vertical="center"/>
    </xf>
    <xf numFmtId="0" fontId="31" fillId="22" borderId="23" xfId="0" applyFont="1" applyFill="1" applyBorder="1" applyAlignment="1">
      <alignment horizontal="center" vertical="center"/>
    </xf>
    <xf numFmtId="15" fontId="31" fillId="22" borderId="23" xfId="0" applyNumberFormat="1" applyFont="1" applyFill="1" applyBorder="1" applyAlignment="1">
      <alignment horizontal="center" vertical="center"/>
    </xf>
    <xf numFmtId="0" fontId="32" fillId="22" borderId="23" xfId="0" applyFont="1" applyFill="1" applyBorder="1"/>
    <xf numFmtId="43" fontId="31" fillId="22" borderId="23" xfId="0" applyNumberFormat="1" applyFont="1" applyFill="1" applyBorder="1" applyAlignment="1">
      <alignment horizontal="center" vertical="top"/>
    </xf>
    <xf numFmtId="0" fontId="31" fillId="22" borderId="23" xfId="0" applyFont="1" applyFill="1" applyBorder="1" applyAlignment="1">
      <alignment horizontal="center" vertical="top"/>
    </xf>
    <xf numFmtId="0" fontId="31" fillId="0" borderId="20" xfId="0" applyFont="1" applyFill="1" applyBorder="1" applyAlignment="1">
      <alignment horizontal="center" vertical="center"/>
    </xf>
    <xf numFmtId="165" fontId="31" fillId="0" borderId="20" xfId="0" applyNumberFormat="1" applyFont="1" applyFill="1" applyBorder="1" applyAlignment="1">
      <alignment horizontal="center" vertical="center"/>
    </xf>
    <xf numFmtId="0" fontId="39" fillId="0" borderId="20" xfId="0" applyFont="1" applyFill="1" applyBorder="1" applyAlignment="1"/>
    <xf numFmtId="0" fontId="31" fillId="0" borderId="20" xfId="0" applyFont="1" applyFill="1" applyBorder="1" applyAlignment="1">
      <alignment horizontal="left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0" xfId="0" applyNumberFormat="1" applyFont="1" applyFill="1" applyBorder="1" applyAlignment="1">
      <alignment horizontal="center" vertical="center"/>
    </xf>
    <xf numFmtId="2" fontId="32" fillId="0" borderId="20" xfId="0" applyNumberFormat="1" applyFont="1" applyFill="1" applyBorder="1" applyAlignment="1">
      <alignment horizontal="center" vertical="center"/>
    </xf>
    <xf numFmtId="166" fontId="32" fillId="0" borderId="20" xfId="0" applyNumberFormat="1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0" fontId="32" fillId="24" borderId="20" xfId="0" applyNumberFormat="1" applyFont="1" applyFill="1" applyBorder="1" applyAlignment="1">
      <alignment horizontal="center" vertical="center"/>
    </xf>
    <xf numFmtId="1" fontId="31" fillId="11" borderId="20" xfId="0" applyNumberFormat="1" applyFont="1" applyFill="1" applyBorder="1" applyAlignment="1">
      <alignment horizontal="center" vertical="center"/>
    </xf>
    <xf numFmtId="16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left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65" fontId="40" fillId="11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0" borderId="20" xfId="0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5" fontId="31" fillId="11" borderId="23" xfId="0" applyNumberFormat="1" applyFont="1" applyFill="1" applyBorder="1" applyAlignment="1">
      <alignment horizontal="center" vertical="center"/>
    </xf>
    <xf numFmtId="0" fontId="32" fillId="11" borderId="23" xfId="0" applyFont="1" applyFill="1" applyBorder="1"/>
    <xf numFmtId="43" fontId="31" fillId="11" borderId="23" xfId="0" applyNumberFormat="1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top"/>
    </xf>
    <xf numFmtId="1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/>
    <xf numFmtId="43" fontId="31" fillId="11" borderId="20" xfId="0" applyNumberFormat="1" applyFont="1" applyFill="1" applyBorder="1" applyAlignment="1">
      <alignment horizontal="center" vertical="top"/>
    </xf>
    <xf numFmtId="0" fontId="31" fillId="11" borderId="20" xfId="0" applyFont="1" applyFill="1" applyBorder="1" applyAlignment="1">
      <alignment horizontal="center" vertical="top"/>
    </xf>
    <xf numFmtId="0" fontId="31" fillId="25" borderId="23" xfId="0" applyFont="1" applyFill="1" applyBorder="1" applyAlignment="1">
      <alignment horizontal="center" vertical="center"/>
    </xf>
    <xf numFmtId="165" fontId="31" fillId="25" borderId="23" xfId="0" applyNumberFormat="1" applyFont="1" applyFill="1" applyBorder="1" applyAlignment="1">
      <alignment horizontal="center" vertical="center"/>
    </xf>
    <xf numFmtId="15" fontId="31" fillId="25" borderId="23" xfId="0" applyNumberFormat="1" applyFont="1" applyFill="1" applyBorder="1" applyAlignment="1">
      <alignment horizontal="center" vertical="center"/>
    </xf>
    <xf numFmtId="0" fontId="32" fillId="25" borderId="23" xfId="0" applyFont="1" applyFill="1" applyBorder="1"/>
    <xf numFmtId="43" fontId="31" fillId="25" borderId="23" xfId="0" applyNumberFormat="1" applyFont="1" applyFill="1" applyBorder="1" applyAlignment="1">
      <alignment horizontal="center" vertical="top"/>
    </xf>
    <xf numFmtId="0" fontId="31" fillId="25" borderId="23" xfId="0" applyFont="1" applyFill="1" applyBorder="1" applyAlignment="1">
      <alignment horizontal="center" vertical="top"/>
    </xf>
    <xf numFmtId="0" fontId="32" fillId="26" borderId="20" xfId="0" applyFont="1" applyFill="1" applyBorder="1" applyAlignment="1">
      <alignment horizontal="center" vertical="center"/>
    </xf>
    <xf numFmtId="2" fontId="32" fillId="26" borderId="20" xfId="0" applyNumberFormat="1" applyFont="1" applyFill="1" applyBorder="1" applyAlignment="1">
      <alignment horizontal="center" vertical="center"/>
    </xf>
    <xf numFmtId="10" fontId="32" fillId="26" borderId="20" xfId="0" applyNumberFormat="1" applyFont="1" applyFill="1" applyBorder="1" applyAlignment="1">
      <alignment horizontal="center" vertical="center" wrapText="1"/>
    </xf>
    <xf numFmtId="16" fontId="32" fillId="26" borderId="20" xfId="0" applyNumberFormat="1" applyFont="1" applyFill="1" applyBorder="1" applyAlignment="1">
      <alignment horizontal="center" vertical="center"/>
    </xf>
    <xf numFmtId="16" fontId="32" fillId="24" borderId="20" xfId="0" applyNumberFormat="1" applyFont="1" applyFill="1" applyBorder="1" applyAlignment="1">
      <alignment horizontal="center" vertical="center"/>
    </xf>
    <xf numFmtId="1" fontId="31" fillId="11" borderId="23" xfId="0" applyNumberFormat="1" applyFont="1" applyFill="1" applyBorder="1" applyAlignment="1">
      <alignment horizontal="center" vertical="center"/>
    </xf>
    <xf numFmtId="165" fontId="40" fillId="11" borderId="23" xfId="0" applyNumberFormat="1" applyFont="1" applyFill="1" applyBorder="1" applyAlignment="1">
      <alignment horizontal="center" vertical="center"/>
    </xf>
    <xf numFmtId="16" fontId="31" fillId="11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left"/>
    </xf>
    <xf numFmtId="17" fontId="31" fillId="0" borderId="20" xfId="0" applyNumberFormat="1" applyFont="1" applyFill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0" fillId="0" borderId="0" xfId="0"/>
    <xf numFmtId="165" fontId="31" fillId="0" borderId="23" xfId="0" applyNumberFormat="1" applyFont="1" applyFill="1" applyBorder="1" applyAlignment="1">
      <alignment horizontal="center" vertical="center"/>
    </xf>
    <xf numFmtId="1" fontId="31" fillId="22" borderId="23" xfId="0" applyNumberFormat="1" applyFont="1" applyFill="1" applyBorder="1" applyAlignment="1">
      <alignment horizontal="center" vertical="center"/>
    </xf>
    <xf numFmtId="165" fontId="31" fillId="27" borderId="23" xfId="0" applyNumberFormat="1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5" xfId="0" applyNumberFormat="1" applyFont="1" applyFill="1" applyBorder="1" applyAlignment="1">
      <alignment horizontal="center" vertical="center" wrapText="1"/>
    </xf>
    <xf numFmtId="0" fontId="32" fillId="6" borderId="21" xfId="0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65" fontId="31" fillId="24" borderId="23" xfId="0" applyNumberFormat="1" applyFont="1" applyFill="1" applyBorder="1" applyAlignment="1">
      <alignment horizontal="center" vertical="center"/>
    </xf>
    <xf numFmtId="0" fontId="31" fillId="24" borderId="23" xfId="0" applyFont="1" applyFill="1" applyBorder="1" applyAlignment="1">
      <alignment horizontal="center" vertical="center"/>
    </xf>
    <xf numFmtId="0" fontId="31" fillId="17" borderId="23" xfId="0" applyFont="1" applyFill="1" applyBorder="1" applyAlignment="1">
      <alignment horizontal="center" vertical="center"/>
    </xf>
    <xf numFmtId="165" fontId="31" fillId="17" borderId="23" xfId="0" applyNumberFormat="1" applyFont="1" applyFill="1" applyBorder="1" applyAlignment="1">
      <alignment horizontal="center" vertical="center"/>
    </xf>
    <xf numFmtId="16" fontId="32" fillId="17" borderId="20" xfId="0" applyNumberFormat="1" applyFont="1" applyFill="1" applyBorder="1" applyAlignment="1">
      <alignment horizontal="center" vertical="center"/>
    </xf>
    <xf numFmtId="0" fontId="31" fillId="28" borderId="23" xfId="0" applyFont="1" applyFill="1" applyBorder="1" applyAlignment="1">
      <alignment horizontal="center" vertical="center"/>
    </xf>
    <xf numFmtId="165" fontId="31" fillId="28" borderId="23" xfId="0" applyNumberFormat="1" applyFont="1" applyFill="1" applyBorder="1" applyAlignment="1">
      <alignment horizontal="center" vertical="center"/>
    </xf>
    <xf numFmtId="0" fontId="39" fillId="28" borderId="20" xfId="0" applyFont="1" applyFill="1" applyBorder="1" applyAlignment="1"/>
    <xf numFmtId="0" fontId="31" fillId="28" borderId="20" xfId="0" applyFont="1" applyFill="1" applyBorder="1" applyAlignment="1">
      <alignment horizontal="left" vertical="center"/>
    </xf>
    <xf numFmtId="0" fontId="31" fillId="28" borderId="20" xfId="0" applyFont="1" applyFill="1" applyBorder="1" applyAlignment="1">
      <alignment horizontal="center" vertical="center"/>
    </xf>
    <xf numFmtId="0" fontId="32" fillId="28" borderId="20" xfId="0" applyFont="1" applyFill="1" applyBorder="1" applyAlignment="1">
      <alignment horizontal="center" vertical="center"/>
    </xf>
    <xf numFmtId="0" fontId="32" fillId="28" borderId="20" xfId="0" applyNumberFormat="1" applyFont="1" applyFill="1" applyBorder="1" applyAlignment="1">
      <alignment horizontal="center" vertical="center"/>
    </xf>
    <xf numFmtId="0" fontId="32" fillId="28" borderId="23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66" fontId="32" fillId="25" borderId="20" xfId="0" applyNumberFormat="1" applyFont="1" applyFill="1" applyBorder="1" applyAlignment="1">
      <alignment horizontal="center" vertical="center"/>
    </xf>
    <xf numFmtId="165" fontId="31" fillId="25" borderId="20" xfId="0" applyNumberFormat="1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165" fontId="31" fillId="0" borderId="23" xfId="0" applyNumberFormat="1" applyFont="1" applyFill="1" applyBorder="1" applyAlignment="1">
      <alignment horizontal="center" vertical="center"/>
    </xf>
    <xf numFmtId="0" fontId="31" fillId="0" borderId="23" xfId="0" applyFont="1" applyFill="1" applyBorder="1" applyAlignment="1">
      <alignment horizontal="center" vertical="center"/>
    </xf>
    <xf numFmtId="0" fontId="40" fillId="20" borderId="23" xfId="0" applyFont="1" applyFill="1" applyBorder="1" applyAlignment="1">
      <alignment horizontal="center" vertical="center"/>
    </xf>
    <xf numFmtId="165" fontId="40" fillId="20" borderId="20" xfId="0" applyNumberFormat="1" applyFont="1" applyFill="1" applyBorder="1" applyAlignment="1">
      <alignment horizontal="center" vertical="center"/>
    </xf>
    <xf numFmtId="0" fontId="40" fillId="20" borderId="20" xfId="0" applyFont="1" applyFill="1" applyBorder="1"/>
    <xf numFmtId="0" fontId="40" fillId="20" borderId="20" xfId="0" applyFont="1" applyFill="1" applyBorder="1" applyAlignment="1">
      <alignment horizontal="center" vertical="center"/>
    </xf>
    <xf numFmtId="165" fontId="31" fillId="0" borderId="23" xfId="0" applyNumberFormat="1" applyFont="1" applyFill="1" applyBorder="1" applyAlignment="1">
      <alignment horizontal="center" vertical="center"/>
    </xf>
    <xf numFmtId="1" fontId="31" fillId="20" borderId="23" xfId="0" applyNumberFormat="1" applyFont="1" applyFill="1" applyBorder="1" applyAlignment="1">
      <alignment horizontal="center" vertical="center"/>
    </xf>
    <xf numFmtId="16" fontId="31" fillId="20" borderId="23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left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165" fontId="31" fillId="0" borderId="23" xfId="0" applyNumberFormat="1" applyFont="1" applyFill="1" applyBorder="1" applyAlignment="1">
      <alignment horizontal="center" vertical="center"/>
    </xf>
    <xf numFmtId="15" fontId="31" fillId="25" borderId="20" xfId="0" applyNumberFormat="1" applyFont="1" applyFill="1" applyBorder="1" applyAlignment="1">
      <alignment horizontal="center" vertical="center"/>
    </xf>
    <xf numFmtId="0" fontId="32" fillId="25" borderId="20" xfId="0" applyFont="1" applyFill="1" applyBorder="1"/>
    <xf numFmtId="43" fontId="31" fillId="25" borderId="20" xfId="0" applyNumberFormat="1" applyFont="1" applyFill="1" applyBorder="1" applyAlignment="1">
      <alignment horizontal="center" vertical="top"/>
    </xf>
    <xf numFmtId="0" fontId="31" fillId="25" borderId="20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top"/>
    </xf>
    <xf numFmtId="15" fontId="31" fillId="20" borderId="23" xfId="0" applyNumberFormat="1" applyFont="1" applyFill="1" applyBorder="1" applyAlignment="1">
      <alignment horizontal="center" vertical="center"/>
    </xf>
    <xf numFmtId="0" fontId="32" fillId="20" borderId="23" xfId="0" applyFont="1" applyFill="1" applyBorder="1"/>
    <xf numFmtId="43" fontId="31" fillId="20" borderId="23" xfId="0" applyNumberFormat="1" applyFont="1" applyFill="1" applyBorder="1" applyAlignment="1">
      <alignment horizontal="center" vertical="top"/>
    </xf>
    <xf numFmtId="0" fontId="31" fillId="20" borderId="23" xfId="0" applyFont="1" applyFill="1" applyBorder="1" applyAlignment="1">
      <alignment horizontal="center" vertical="top"/>
    </xf>
    <xf numFmtId="0" fontId="32" fillId="21" borderId="23" xfId="0" applyFont="1" applyFill="1" applyBorder="1" applyAlignment="1">
      <alignment horizontal="center" vertical="center"/>
    </xf>
    <xf numFmtId="1" fontId="31" fillId="18" borderId="23" xfId="0" applyNumberFormat="1" applyFont="1" applyFill="1" applyBorder="1" applyAlignment="1">
      <alignment horizontal="center" vertical="center"/>
    </xf>
    <xf numFmtId="165" fontId="31" fillId="18" borderId="23" xfId="0" applyNumberFormat="1" applyFont="1" applyFill="1" applyBorder="1" applyAlignment="1">
      <alignment horizontal="center" vertical="center"/>
    </xf>
    <xf numFmtId="16" fontId="31" fillId="18" borderId="23" xfId="0" applyNumberFormat="1" applyFont="1" applyFill="1" applyBorder="1" applyAlignment="1">
      <alignment horizontal="center" vertical="center"/>
    </xf>
    <xf numFmtId="0" fontId="31" fillId="18" borderId="23" xfId="0" applyFont="1" applyFill="1" applyBorder="1" applyAlignment="1">
      <alignment horizontal="left"/>
    </xf>
    <xf numFmtId="0" fontId="31" fillId="18" borderId="23" xfId="0" applyFont="1" applyFill="1" applyBorder="1" applyAlignment="1">
      <alignment horizontal="center" vertical="center"/>
    </xf>
    <xf numFmtId="0" fontId="32" fillId="29" borderId="20" xfId="0" applyFont="1" applyFill="1" applyBorder="1" applyAlignment="1">
      <alignment horizontal="center" vertical="center"/>
    </xf>
    <xf numFmtId="2" fontId="32" fillId="29" borderId="20" xfId="0" applyNumberFormat="1" applyFont="1" applyFill="1" applyBorder="1" applyAlignment="1">
      <alignment horizontal="center" vertical="center"/>
    </xf>
    <xf numFmtId="10" fontId="32" fillId="29" borderId="20" xfId="0" applyNumberFormat="1" applyFont="1" applyFill="1" applyBorder="1" applyAlignment="1">
      <alignment horizontal="center" vertical="center" wrapText="1"/>
    </xf>
    <xf numFmtId="16" fontId="32" fillId="29" borderId="20" xfId="0" applyNumberFormat="1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165" fontId="31" fillId="0" borderId="23" xfId="0" applyNumberFormat="1" applyFont="1" applyFill="1" applyBorder="1" applyAlignment="1">
      <alignment horizontal="center" vertical="center"/>
    </xf>
    <xf numFmtId="0" fontId="31" fillId="0" borderId="23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2" fillId="0" borderId="21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165" fontId="31" fillId="0" borderId="21" xfId="0" applyNumberFormat="1" applyFont="1" applyFill="1" applyBorder="1" applyAlignment="1">
      <alignment horizontal="center" vertical="center"/>
    </xf>
    <xf numFmtId="165" fontId="31" fillId="0" borderId="23" xfId="0" applyNumberFormat="1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/>
    </xf>
    <xf numFmtId="0" fontId="31" fillId="0" borderId="23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214</xdr:row>
      <xdr:rowOff>0</xdr:rowOff>
    </xdr:from>
    <xdr:to>
      <xdr:col>11</xdr:col>
      <xdr:colOff>123825</xdr:colOff>
      <xdr:row>228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513</xdr:row>
      <xdr:rowOff>4482</xdr:rowOff>
    </xdr:from>
    <xdr:to>
      <xdr:col>12</xdr:col>
      <xdr:colOff>208430</xdr:colOff>
      <xdr:row>522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19" sqref="B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44825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79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79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80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79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79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C11" sqref="C11:P208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82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44825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71" t="s">
        <v>16</v>
      </c>
      <c r="B9" s="473" t="s">
        <v>17</v>
      </c>
      <c r="C9" s="473" t="s">
        <v>18</v>
      </c>
      <c r="D9" s="473" t="s">
        <v>19</v>
      </c>
      <c r="E9" s="23" t="s">
        <v>20</v>
      </c>
      <c r="F9" s="23" t="s">
        <v>21</v>
      </c>
      <c r="G9" s="468" t="s">
        <v>22</v>
      </c>
      <c r="H9" s="469"/>
      <c r="I9" s="470"/>
      <c r="J9" s="468" t="s">
        <v>23</v>
      </c>
      <c r="K9" s="469"/>
      <c r="L9" s="470"/>
      <c r="M9" s="23"/>
      <c r="N9" s="24"/>
      <c r="O9" s="24"/>
      <c r="P9" s="24"/>
    </row>
    <row r="10" spans="1:16" ht="59.25" customHeight="1">
      <c r="A10" s="472"/>
      <c r="B10" s="474"/>
      <c r="C10" s="474"/>
      <c r="D10" s="474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44833</v>
      </c>
      <c r="E11" s="32">
        <v>17825.650000000001</v>
      </c>
      <c r="F11" s="32">
        <v>17841.583333333332</v>
      </c>
      <c r="G11" s="33">
        <v>17740.066666666666</v>
      </c>
      <c r="H11" s="33">
        <v>17654.483333333334</v>
      </c>
      <c r="I11" s="33">
        <v>17552.966666666667</v>
      </c>
      <c r="J11" s="33">
        <v>17927.166666666664</v>
      </c>
      <c r="K11" s="33">
        <v>18028.683333333334</v>
      </c>
      <c r="L11" s="33">
        <v>18114.266666666663</v>
      </c>
      <c r="M11" s="34">
        <v>17943.099999999999</v>
      </c>
      <c r="N11" s="34">
        <v>17756</v>
      </c>
      <c r="O11" s="35">
        <v>12533850</v>
      </c>
      <c r="P11" s="36">
        <v>-3.1753818105972234E-2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44833</v>
      </c>
      <c r="E12" s="37">
        <v>41494.800000000003</v>
      </c>
      <c r="F12" s="37">
        <v>41491.4</v>
      </c>
      <c r="G12" s="38">
        <v>41258.550000000003</v>
      </c>
      <c r="H12" s="38">
        <v>41022.300000000003</v>
      </c>
      <c r="I12" s="38">
        <v>40789.450000000004</v>
      </c>
      <c r="J12" s="38">
        <v>41727.65</v>
      </c>
      <c r="K12" s="38">
        <v>41960.499999999993</v>
      </c>
      <c r="L12" s="38">
        <v>42196.75</v>
      </c>
      <c r="M12" s="28">
        <v>41724.25</v>
      </c>
      <c r="N12" s="28">
        <v>41255.15</v>
      </c>
      <c r="O12" s="39">
        <v>2454200</v>
      </c>
      <c r="P12" s="40">
        <v>1.4404695476057619E-2</v>
      </c>
    </row>
    <row r="13" spans="1:16" ht="12.75" customHeight="1">
      <c r="A13" s="28">
        <v>3</v>
      </c>
      <c r="B13" s="29" t="s">
        <v>35</v>
      </c>
      <c r="C13" s="30" t="s">
        <v>790</v>
      </c>
      <c r="D13" s="31">
        <v>44831</v>
      </c>
      <c r="E13" s="37">
        <v>18751.599999999999</v>
      </c>
      <c r="F13" s="37">
        <v>18735.483333333334</v>
      </c>
      <c r="G13" s="38">
        <v>18621.016666666666</v>
      </c>
      <c r="H13" s="38">
        <v>18490.433333333334</v>
      </c>
      <c r="I13" s="38">
        <v>18375.966666666667</v>
      </c>
      <c r="J13" s="38">
        <v>18866.066666666666</v>
      </c>
      <c r="K13" s="38">
        <v>18980.533333333333</v>
      </c>
      <c r="L13" s="38">
        <v>19111.116666666665</v>
      </c>
      <c r="M13" s="28">
        <v>18849.95</v>
      </c>
      <c r="N13" s="28">
        <v>18604.900000000001</v>
      </c>
      <c r="O13" s="39">
        <v>4600</v>
      </c>
      <c r="P13" s="40">
        <v>-4.1666666666666664E-2</v>
      </c>
    </row>
    <row r="14" spans="1:16" ht="12.75" customHeight="1">
      <c r="A14" s="28">
        <v>4</v>
      </c>
      <c r="B14" s="29" t="s">
        <v>35</v>
      </c>
      <c r="C14" s="30" t="s">
        <v>819</v>
      </c>
      <c r="D14" s="31">
        <v>44831</v>
      </c>
      <c r="E14" s="37">
        <v>7500</v>
      </c>
      <c r="F14" s="37">
        <v>2500</v>
      </c>
      <c r="G14" s="38">
        <v>5000</v>
      </c>
      <c r="H14" s="38">
        <v>2500</v>
      </c>
      <c r="I14" s="38">
        <v>5000</v>
      </c>
      <c r="J14" s="38">
        <v>5000</v>
      </c>
      <c r="K14" s="38">
        <v>2500</v>
      </c>
      <c r="L14" s="38">
        <v>5000</v>
      </c>
      <c r="M14" s="28">
        <v>0</v>
      </c>
      <c r="N14" s="28">
        <v>0</v>
      </c>
      <c r="O14" s="39">
        <v>525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44833</v>
      </c>
      <c r="E15" s="37">
        <v>878.7</v>
      </c>
      <c r="F15" s="37">
        <v>884.98333333333323</v>
      </c>
      <c r="G15" s="38">
        <v>868.01666666666642</v>
      </c>
      <c r="H15" s="38">
        <v>857.33333333333314</v>
      </c>
      <c r="I15" s="38">
        <v>840.36666666666633</v>
      </c>
      <c r="J15" s="38">
        <v>895.66666666666652</v>
      </c>
      <c r="K15" s="38">
        <v>912.63333333333344</v>
      </c>
      <c r="L15" s="38">
        <v>923.31666666666661</v>
      </c>
      <c r="M15" s="28">
        <v>901.95</v>
      </c>
      <c r="N15" s="28">
        <v>874.3</v>
      </c>
      <c r="O15" s="39">
        <v>3070200</v>
      </c>
      <c r="P15" s="40">
        <v>2.9646522234891677E-2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44833</v>
      </c>
      <c r="E16" s="37">
        <v>3164.5</v>
      </c>
      <c r="F16" s="37">
        <v>3180.1166666666668</v>
      </c>
      <c r="G16" s="38">
        <v>3126.9833333333336</v>
      </c>
      <c r="H16" s="38">
        <v>3089.4666666666667</v>
      </c>
      <c r="I16" s="38">
        <v>3036.3333333333335</v>
      </c>
      <c r="J16" s="38">
        <v>3217.6333333333337</v>
      </c>
      <c r="K16" s="38">
        <v>3270.7666666666669</v>
      </c>
      <c r="L16" s="38">
        <v>3308.2833333333338</v>
      </c>
      <c r="M16" s="28">
        <v>3233.25</v>
      </c>
      <c r="N16" s="28">
        <v>3142.6</v>
      </c>
      <c r="O16" s="39">
        <v>1330000</v>
      </c>
      <c r="P16" s="40">
        <v>3.6430937073835962E-2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44833</v>
      </c>
      <c r="E17" s="37">
        <v>18137.150000000001</v>
      </c>
      <c r="F17" s="37">
        <v>17937.616666666669</v>
      </c>
      <c r="G17" s="38">
        <v>17648.583333333336</v>
      </c>
      <c r="H17" s="38">
        <v>17160.016666666666</v>
      </c>
      <c r="I17" s="38">
        <v>16870.983333333334</v>
      </c>
      <c r="J17" s="38">
        <v>18426.183333333338</v>
      </c>
      <c r="K17" s="38">
        <v>18715.216666666671</v>
      </c>
      <c r="L17" s="38">
        <v>19203.78333333334</v>
      </c>
      <c r="M17" s="28">
        <v>18226.650000000001</v>
      </c>
      <c r="N17" s="28">
        <v>17449.05</v>
      </c>
      <c r="O17" s="39">
        <v>61720</v>
      </c>
      <c r="P17" s="40">
        <v>-5.2211302211302213E-2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44833</v>
      </c>
      <c r="E18" s="37">
        <v>117.35</v>
      </c>
      <c r="F18" s="37">
        <v>116.96666666666665</v>
      </c>
      <c r="G18" s="38">
        <v>115.83333333333331</v>
      </c>
      <c r="H18" s="38">
        <v>114.31666666666666</v>
      </c>
      <c r="I18" s="38">
        <v>113.18333333333332</v>
      </c>
      <c r="J18" s="38">
        <v>118.48333333333331</v>
      </c>
      <c r="K18" s="38">
        <v>119.61666666666666</v>
      </c>
      <c r="L18" s="38">
        <v>121.1333333333333</v>
      </c>
      <c r="M18" s="28">
        <v>118.1</v>
      </c>
      <c r="N18" s="28">
        <v>115.45</v>
      </c>
      <c r="O18" s="39">
        <v>27124200</v>
      </c>
      <c r="P18" s="40">
        <v>-1.7217765603600079E-2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44833</v>
      </c>
      <c r="E19" s="37">
        <v>338.55</v>
      </c>
      <c r="F19" s="37">
        <v>337.93333333333334</v>
      </c>
      <c r="G19" s="38">
        <v>333.9666666666667</v>
      </c>
      <c r="H19" s="38">
        <v>329.38333333333338</v>
      </c>
      <c r="I19" s="38">
        <v>325.41666666666674</v>
      </c>
      <c r="J19" s="38">
        <v>342.51666666666665</v>
      </c>
      <c r="K19" s="38">
        <v>346.48333333333323</v>
      </c>
      <c r="L19" s="38">
        <v>351.06666666666661</v>
      </c>
      <c r="M19" s="28">
        <v>341.9</v>
      </c>
      <c r="N19" s="28">
        <v>333.35</v>
      </c>
      <c r="O19" s="39">
        <v>9380800</v>
      </c>
      <c r="P19" s="40">
        <v>1.9439044709802832E-3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44833</v>
      </c>
      <c r="E20" s="37">
        <v>2729.4</v>
      </c>
      <c r="F20" s="37">
        <v>2720.6666666666665</v>
      </c>
      <c r="G20" s="38">
        <v>2672.833333333333</v>
      </c>
      <c r="H20" s="38">
        <v>2616.2666666666664</v>
      </c>
      <c r="I20" s="38">
        <v>2568.4333333333329</v>
      </c>
      <c r="J20" s="38">
        <v>2777.2333333333331</v>
      </c>
      <c r="K20" s="38">
        <v>2825.0666666666662</v>
      </c>
      <c r="L20" s="38">
        <v>2881.6333333333332</v>
      </c>
      <c r="M20" s="28">
        <v>2768.5</v>
      </c>
      <c r="N20" s="28">
        <v>2664.1</v>
      </c>
      <c r="O20" s="39">
        <v>4955500</v>
      </c>
      <c r="P20" s="40">
        <v>1.1687847700709438E-2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44833</v>
      </c>
      <c r="E21" s="37">
        <v>3843.05</v>
      </c>
      <c r="F21" s="37">
        <v>3851.3333333333335</v>
      </c>
      <c r="G21" s="38">
        <v>3804.666666666667</v>
      </c>
      <c r="H21" s="38">
        <v>3766.2833333333333</v>
      </c>
      <c r="I21" s="38">
        <v>3719.6166666666668</v>
      </c>
      <c r="J21" s="38">
        <v>3889.7166666666672</v>
      </c>
      <c r="K21" s="38">
        <v>3936.3833333333341</v>
      </c>
      <c r="L21" s="38">
        <v>3974.7666666666673</v>
      </c>
      <c r="M21" s="28">
        <v>3898</v>
      </c>
      <c r="N21" s="28">
        <v>3812.95</v>
      </c>
      <c r="O21" s="39">
        <v>17375500</v>
      </c>
      <c r="P21" s="40">
        <v>1.1523724467747975E-3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44833</v>
      </c>
      <c r="E22" s="37">
        <v>970.95</v>
      </c>
      <c r="F22" s="37">
        <v>975.98333333333346</v>
      </c>
      <c r="G22" s="38">
        <v>963.1166666666669</v>
      </c>
      <c r="H22" s="38">
        <v>955.28333333333342</v>
      </c>
      <c r="I22" s="38">
        <v>942.41666666666686</v>
      </c>
      <c r="J22" s="38">
        <v>983.81666666666695</v>
      </c>
      <c r="K22" s="38">
        <v>996.68333333333351</v>
      </c>
      <c r="L22" s="38">
        <v>1004.516666666667</v>
      </c>
      <c r="M22" s="28">
        <v>988.85</v>
      </c>
      <c r="N22" s="28">
        <v>968.15</v>
      </c>
      <c r="O22" s="39">
        <v>71192500</v>
      </c>
      <c r="P22" s="40">
        <v>2.0937802410486497E-3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44833</v>
      </c>
      <c r="E23" s="37">
        <v>3293.95</v>
      </c>
      <c r="F23" s="37">
        <v>3297.8333333333335</v>
      </c>
      <c r="G23" s="38">
        <v>3234.1166666666668</v>
      </c>
      <c r="H23" s="38">
        <v>3174.2833333333333</v>
      </c>
      <c r="I23" s="38">
        <v>3110.5666666666666</v>
      </c>
      <c r="J23" s="38">
        <v>3357.666666666667</v>
      </c>
      <c r="K23" s="38">
        <v>3421.3833333333332</v>
      </c>
      <c r="L23" s="38">
        <v>3481.2166666666672</v>
      </c>
      <c r="M23" s="28">
        <v>3361.55</v>
      </c>
      <c r="N23" s="28">
        <v>3238</v>
      </c>
      <c r="O23" s="39">
        <v>483200</v>
      </c>
      <c r="P23" s="40">
        <v>7.0921985815602842E-2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44833</v>
      </c>
      <c r="E24" s="37">
        <v>515.25</v>
      </c>
      <c r="F24" s="37">
        <v>514.68333333333339</v>
      </c>
      <c r="G24" s="38">
        <v>509.46666666666681</v>
      </c>
      <c r="H24" s="38">
        <v>503.68333333333339</v>
      </c>
      <c r="I24" s="38">
        <v>498.46666666666681</v>
      </c>
      <c r="J24" s="38">
        <v>520.46666666666681</v>
      </c>
      <c r="K24" s="38">
        <v>525.68333333333351</v>
      </c>
      <c r="L24" s="38">
        <v>531.46666666666681</v>
      </c>
      <c r="M24" s="28">
        <v>519.9</v>
      </c>
      <c r="N24" s="28">
        <v>508.9</v>
      </c>
      <c r="O24" s="39">
        <v>6856000</v>
      </c>
      <c r="P24" s="40">
        <v>1.5854200622314418E-2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44833</v>
      </c>
      <c r="E25" s="37">
        <v>574.25</v>
      </c>
      <c r="F25" s="37">
        <v>575.73333333333335</v>
      </c>
      <c r="G25" s="38">
        <v>565.9666666666667</v>
      </c>
      <c r="H25" s="38">
        <v>557.68333333333339</v>
      </c>
      <c r="I25" s="38">
        <v>547.91666666666674</v>
      </c>
      <c r="J25" s="38">
        <v>584.01666666666665</v>
      </c>
      <c r="K25" s="38">
        <v>593.7833333333333</v>
      </c>
      <c r="L25" s="38">
        <v>602.06666666666661</v>
      </c>
      <c r="M25" s="28">
        <v>585.5</v>
      </c>
      <c r="N25" s="28">
        <v>567.45000000000005</v>
      </c>
      <c r="O25" s="39">
        <v>71872200</v>
      </c>
      <c r="P25" s="40">
        <v>-4.0491180852597682E-2</v>
      </c>
    </row>
    <row r="26" spans="1:16" ht="12.75" customHeight="1">
      <c r="A26" s="28">
        <v>16</v>
      </c>
      <c r="B26" s="224" t="s">
        <v>44</v>
      </c>
      <c r="C26" s="30" t="s">
        <v>53</v>
      </c>
      <c r="D26" s="31">
        <v>44833</v>
      </c>
      <c r="E26" s="37">
        <v>4572.8999999999996</v>
      </c>
      <c r="F26" s="37">
        <v>4507.4833333333327</v>
      </c>
      <c r="G26" s="38">
        <v>4404.0166666666655</v>
      </c>
      <c r="H26" s="38">
        <v>4235.1333333333332</v>
      </c>
      <c r="I26" s="38">
        <v>4131.6666666666661</v>
      </c>
      <c r="J26" s="38">
        <v>4676.366666666665</v>
      </c>
      <c r="K26" s="38">
        <v>4779.8333333333321</v>
      </c>
      <c r="L26" s="38">
        <v>4948.7166666666644</v>
      </c>
      <c r="M26" s="28">
        <v>4610.95</v>
      </c>
      <c r="N26" s="28">
        <v>4338.6000000000004</v>
      </c>
      <c r="O26" s="39">
        <v>1528375</v>
      </c>
      <c r="P26" s="40">
        <v>-1.2916767578913376E-2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44833</v>
      </c>
      <c r="E27" s="37">
        <v>288.60000000000002</v>
      </c>
      <c r="F27" s="37">
        <v>290.05</v>
      </c>
      <c r="G27" s="38">
        <v>286.25</v>
      </c>
      <c r="H27" s="38">
        <v>283.89999999999998</v>
      </c>
      <c r="I27" s="38">
        <v>280.09999999999997</v>
      </c>
      <c r="J27" s="38">
        <v>292.40000000000003</v>
      </c>
      <c r="K27" s="38">
        <v>296.2000000000001</v>
      </c>
      <c r="L27" s="38">
        <v>298.55000000000007</v>
      </c>
      <c r="M27" s="28">
        <v>293.85000000000002</v>
      </c>
      <c r="N27" s="28">
        <v>287.7</v>
      </c>
      <c r="O27" s="39">
        <v>14210000</v>
      </c>
      <c r="P27" s="40">
        <v>-5.7786029241123228E-2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44833</v>
      </c>
      <c r="E28" s="37">
        <v>163.05000000000001</v>
      </c>
      <c r="F28" s="37">
        <v>163.54999999999998</v>
      </c>
      <c r="G28" s="38">
        <v>161.89999999999998</v>
      </c>
      <c r="H28" s="38">
        <v>160.75</v>
      </c>
      <c r="I28" s="38">
        <v>159.1</v>
      </c>
      <c r="J28" s="38">
        <v>164.69999999999996</v>
      </c>
      <c r="K28" s="38">
        <v>166.35</v>
      </c>
      <c r="L28" s="38">
        <v>167.49999999999994</v>
      </c>
      <c r="M28" s="28">
        <v>165.2</v>
      </c>
      <c r="N28" s="28">
        <v>162.4</v>
      </c>
      <c r="O28" s="39">
        <v>51465000</v>
      </c>
      <c r="P28" s="40">
        <v>1.3789027873534915E-2</v>
      </c>
    </row>
    <row r="29" spans="1:16" ht="12.75" customHeight="1">
      <c r="A29" s="28">
        <v>19</v>
      </c>
      <c r="B29" s="225" t="s">
        <v>56</v>
      </c>
      <c r="C29" s="30" t="s">
        <v>57</v>
      </c>
      <c r="D29" s="31">
        <v>44833</v>
      </c>
      <c r="E29" s="37">
        <v>3395.3</v>
      </c>
      <c r="F29" s="37">
        <v>3385.9333333333329</v>
      </c>
      <c r="G29" s="38">
        <v>3353.8666666666659</v>
      </c>
      <c r="H29" s="38">
        <v>3312.4333333333329</v>
      </c>
      <c r="I29" s="38">
        <v>3280.3666666666659</v>
      </c>
      <c r="J29" s="38">
        <v>3427.3666666666659</v>
      </c>
      <c r="K29" s="38">
        <v>3459.4333333333325</v>
      </c>
      <c r="L29" s="38">
        <v>3500.8666666666659</v>
      </c>
      <c r="M29" s="28">
        <v>3418</v>
      </c>
      <c r="N29" s="28">
        <v>3344.5</v>
      </c>
      <c r="O29" s="39">
        <v>5466000</v>
      </c>
      <c r="P29" s="40">
        <v>-1.0141253169141615E-2</v>
      </c>
    </row>
    <row r="30" spans="1:16" ht="12.75" customHeight="1">
      <c r="A30" s="28">
        <v>20</v>
      </c>
      <c r="B30" s="29" t="s">
        <v>44</v>
      </c>
      <c r="C30" s="30" t="s">
        <v>302</v>
      </c>
      <c r="D30" s="31">
        <v>44833</v>
      </c>
      <c r="E30" s="37">
        <v>2407.6</v>
      </c>
      <c r="F30" s="37">
        <v>2426.5166666666669</v>
      </c>
      <c r="G30" s="38">
        <v>2377.0333333333338</v>
      </c>
      <c r="H30" s="38">
        <v>2346.4666666666667</v>
      </c>
      <c r="I30" s="38">
        <v>2296.9833333333336</v>
      </c>
      <c r="J30" s="38">
        <v>2457.0833333333339</v>
      </c>
      <c r="K30" s="38">
        <v>2506.5666666666666</v>
      </c>
      <c r="L30" s="38">
        <v>2537.1333333333341</v>
      </c>
      <c r="M30" s="28">
        <v>2476</v>
      </c>
      <c r="N30" s="28">
        <v>2395.9499999999998</v>
      </c>
      <c r="O30" s="39">
        <v>1467125</v>
      </c>
      <c r="P30" s="40">
        <v>-3.0352599054889132E-2</v>
      </c>
    </row>
    <row r="31" spans="1:16" ht="12.75" customHeight="1">
      <c r="A31" s="28">
        <v>21</v>
      </c>
      <c r="B31" s="29" t="s">
        <v>44</v>
      </c>
      <c r="C31" s="30" t="s">
        <v>303</v>
      </c>
      <c r="D31" s="31">
        <v>44833</v>
      </c>
      <c r="E31" s="37">
        <v>9378.9500000000007</v>
      </c>
      <c r="F31" s="37">
        <v>9377.0499999999993</v>
      </c>
      <c r="G31" s="38">
        <v>9291.9499999999989</v>
      </c>
      <c r="H31" s="38">
        <v>9204.9499999999989</v>
      </c>
      <c r="I31" s="38">
        <v>9119.8499999999985</v>
      </c>
      <c r="J31" s="38">
        <v>9464.0499999999993</v>
      </c>
      <c r="K31" s="38">
        <v>9549.1499999999978</v>
      </c>
      <c r="L31" s="38">
        <v>9636.15</v>
      </c>
      <c r="M31" s="28">
        <v>9462.15</v>
      </c>
      <c r="N31" s="28">
        <v>9290.0499999999993</v>
      </c>
      <c r="O31" s="39">
        <v>190650</v>
      </c>
      <c r="P31" s="40">
        <v>0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44833</v>
      </c>
      <c r="E32" s="37">
        <v>667.4</v>
      </c>
      <c r="F32" s="37">
        <v>666.36666666666667</v>
      </c>
      <c r="G32" s="38">
        <v>658.98333333333335</v>
      </c>
      <c r="H32" s="38">
        <v>650.56666666666672</v>
      </c>
      <c r="I32" s="38">
        <v>643.18333333333339</v>
      </c>
      <c r="J32" s="38">
        <v>674.7833333333333</v>
      </c>
      <c r="K32" s="38">
        <v>682.16666666666674</v>
      </c>
      <c r="L32" s="38">
        <v>690.58333333333326</v>
      </c>
      <c r="M32" s="28">
        <v>673.75</v>
      </c>
      <c r="N32" s="28">
        <v>657.95</v>
      </c>
      <c r="O32" s="39">
        <v>5966000</v>
      </c>
      <c r="P32" s="40">
        <v>-3.4784015531467399E-2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44833</v>
      </c>
      <c r="E33" s="37">
        <v>535.1</v>
      </c>
      <c r="F33" s="37">
        <v>531.73333333333346</v>
      </c>
      <c r="G33" s="38">
        <v>523.51666666666688</v>
      </c>
      <c r="H33" s="38">
        <v>511.93333333333339</v>
      </c>
      <c r="I33" s="38">
        <v>503.71666666666681</v>
      </c>
      <c r="J33" s="38">
        <v>543.31666666666695</v>
      </c>
      <c r="K33" s="38">
        <v>551.53333333333342</v>
      </c>
      <c r="L33" s="38">
        <v>563.11666666666702</v>
      </c>
      <c r="M33" s="28">
        <v>539.95000000000005</v>
      </c>
      <c r="N33" s="28">
        <v>520.15</v>
      </c>
      <c r="O33" s="39">
        <v>13489000</v>
      </c>
      <c r="P33" s="40">
        <v>-1.8981818181818183E-2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44833</v>
      </c>
      <c r="E34" s="37">
        <v>812.25</v>
      </c>
      <c r="F34" s="37">
        <v>810.35</v>
      </c>
      <c r="G34" s="38">
        <v>804.25</v>
      </c>
      <c r="H34" s="38">
        <v>796.25</v>
      </c>
      <c r="I34" s="38">
        <v>790.15</v>
      </c>
      <c r="J34" s="38">
        <v>818.35</v>
      </c>
      <c r="K34" s="38">
        <v>824.45000000000016</v>
      </c>
      <c r="L34" s="38">
        <v>832.45</v>
      </c>
      <c r="M34" s="28">
        <v>816.45</v>
      </c>
      <c r="N34" s="28">
        <v>802.35</v>
      </c>
      <c r="O34" s="39">
        <v>39276000</v>
      </c>
      <c r="P34" s="40">
        <v>1.8040435458786936E-2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44833</v>
      </c>
      <c r="E35" s="37">
        <v>3755.5</v>
      </c>
      <c r="F35" s="37">
        <v>3755.0166666666664</v>
      </c>
      <c r="G35" s="38">
        <v>3711.833333333333</v>
      </c>
      <c r="H35" s="38">
        <v>3668.1666666666665</v>
      </c>
      <c r="I35" s="38">
        <v>3624.9833333333331</v>
      </c>
      <c r="J35" s="38">
        <v>3798.6833333333329</v>
      </c>
      <c r="K35" s="38">
        <v>3841.8666666666663</v>
      </c>
      <c r="L35" s="38">
        <v>3885.5333333333328</v>
      </c>
      <c r="M35" s="28">
        <v>3798.2</v>
      </c>
      <c r="N35" s="28">
        <v>3711.35</v>
      </c>
      <c r="O35" s="39">
        <v>3398500</v>
      </c>
      <c r="P35" s="40">
        <v>3.1176515208981265E-2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44833</v>
      </c>
      <c r="E36" s="37">
        <v>1781.3</v>
      </c>
      <c r="F36" s="37">
        <v>1780.3500000000001</v>
      </c>
      <c r="G36" s="38">
        <v>1762.4000000000003</v>
      </c>
      <c r="H36" s="38">
        <v>1743.5000000000002</v>
      </c>
      <c r="I36" s="38">
        <v>1725.5500000000004</v>
      </c>
      <c r="J36" s="38">
        <v>1799.2500000000002</v>
      </c>
      <c r="K36" s="38">
        <v>1817.2</v>
      </c>
      <c r="L36" s="38">
        <v>1836.1000000000001</v>
      </c>
      <c r="M36" s="28">
        <v>1798.3</v>
      </c>
      <c r="N36" s="28">
        <v>1761.45</v>
      </c>
      <c r="O36" s="39">
        <v>9767000</v>
      </c>
      <c r="P36" s="40">
        <v>-2.8545852397055899E-2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44833</v>
      </c>
      <c r="E37" s="37">
        <v>7637.9</v>
      </c>
      <c r="F37" s="37">
        <v>7651.416666666667</v>
      </c>
      <c r="G37" s="38">
        <v>7558.3333333333339</v>
      </c>
      <c r="H37" s="38">
        <v>7478.7666666666673</v>
      </c>
      <c r="I37" s="38">
        <v>7385.6833333333343</v>
      </c>
      <c r="J37" s="38">
        <v>7730.9833333333336</v>
      </c>
      <c r="K37" s="38">
        <v>7824.0666666666675</v>
      </c>
      <c r="L37" s="38">
        <v>7903.6333333333332</v>
      </c>
      <c r="M37" s="28">
        <v>7744.5</v>
      </c>
      <c r="N37" s="28">
        <v>7571.85</v>
      </c>
      <c r="O37" s="39">
        <v>4514375</v>
      </c>
      <c r="P37" s="40">
        <v>2.7766208524226017E-3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44833</v>
      </c>
      <c r="E38" s="37">
        <v>1908.45</v>
      </c>
      <c r="F38" s="37">
        <v>1922.8166666666666</v>
      </c>
      <c r="G38" s="38">
        <v>1890.6333333333332</v>
      </c>
      <c r="H38" s="38">
        <v>1872.8166666666666</v>
      </c>
      <c r="I38" s="38">
        <v>1840.6333333333332</v>
      </c>
      <c r="J38" s="38">
        <v>1940.6333333333332</v>
      </c>
      <c r="K38" s="38">
        <v>1972.8166666666666</v>
      </c>
      <c r="L38" s="38">
        <v>1990.6333333333332</v>
      </c>
      <c r="M38" s="28">
        <v>1955</v>
      </c>
      <c r="N38" s="28">
        <v>1905</v>
      </c>
      <c r="O38" s="39">
        <v>3465300</v>
      </c>
      <c r="P38" s="40">
        <v>6.4476779646249023E-3</v>
      </c>
    </row>
    <row r="39" spans="1:16" ht="12.75" customHeight="1">
      <c r="A39" s="28">
        <v>29</v>
      </c>
      <c r="B39" s="29" t="s">
        <v>44</v>
      </c>
      <c r="C39" s="30" t="s">
        <v>309</v>
      </c>
      <c r="D39" s="31">
        <v>44833</v>
      </c>
      <c r="E39" s="37">
        <v>379.1</v>
      </c>
      <c r="F39" s="37">
        <v>375.88333333333338</v>
      </c>
      <c r="G39" s="38">
        <v>370.66666666666674</v>
      </c>
      <c r="H39" s="38">
        <v>362.23333333333335</v>
      </c>
      <c r="I39" s="38">
        <v>357.01666666666671</v>
      </c>
      <c r="J39" s="38">
        <v>384.31666666666678</v>
      </c>
      <c r="K39" s="38">
        <v>389.53333333333336</v>
      </c>
      <c r="L39" s="38">
        <v>397.96666666666681</v>
      </c>
      <c r="M39" s="28">
        <v>381.1</v>
      </c>
      <c r="N39" s="28">
        <v>367.45</v>
      </c>
      <c r="O39" s="39">
        <v>8177600</v>
      </c>
      <c r="P39" s="40">
        <v>6.7460317460317457E-2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44833</v>
      </c>
      <c r="E40" s="37">
        <v>294.39999999999998</v>
      </c>
      <c r="F40" s="37">
        <v>295.25</v>
      </c>
      <c r="G40" s="38">
        <v>291.85000000000002</v>
      </c>
      <c r="H40" s="38">
        <v>289.3</v>
      </c>
      <c r="I40" s="38">
        <v>285.90000000000003</v>
      </c>
      <c r="J40" s="38">
        <v>297.8</v>
      </c>
      <c r="K40" s="38">
        <v>301.2</v>
      </c>
      <c r="L40" s="38">
        <v>303.75</v>
      </c>
      <c r="M40" s="28">
        <v>298.64999999999998</v>
      </c>
      <c r="N40" s="28">
        <v>292.7</v>
      </c>
      <c r="O40" s="39">
        <v>28357200</v>
      </c>
      <c r="P40" s="40">
        <v>2.4184111298920816E-2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44833</v>
      </c>
      <c r="E41" s="37">
        <v>142.05000000000001</v>
      </c>
      <c r="F41" s="37">
        <v>142.53333333333333</v>
      </c>
      <c r="G41" s="38">
        <v>141.36666666666667</v>
      </c>
      <c r="H41" s="38">
        <v>140.68333333333334</v>
      </c>
      <c r="I41" s="38">
        <v>139.51666666666668</v>
      </c>
      <c r="J41" s="38">
        <v>143.21666666666667</v>
      </c>
      <c r="K41" s="38">
        <v>144.38333333333335</v>
      </c>
      <c r="L41" s="38">
        <v>145.06666666666666</v>
      </c>
      <c r="M41" s="28">
        <v>143.69999999999999</v>
      </c>
      <c r="N41" s="28">
        <v>141.85</v>
      </c>
      <c r="O41" s="39">
        <v>87001200</v>
      </c>
      <c r="P41" s="40">
        <v>3.5764896416762264E-3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44833</v>
      </c>
      <c r="E42" s="37">
        <v>1860.55</v>
      </c>
      <c r="F42" s="37">
        <v>1874.7333333333336</v>
      </c>
      <c r="G42" s="38">
        <v>1843.4666666666672</v>
      </c>
      <c r="H42" s="38">
        <v>1826.3833333333337</v>
      </c>
      <c r="I42" s="38">
        <v>1795.1166666666672</v>
      </c>
      <c r="J42" s="38">
        <v>1891.8166666666671</v>
      </c>
      <c r="K42" s="38">
        <v>1923.0833333333335</v>
      </c>
      <c r="L42" s="38">
        <v>1940.166666666667</v>
      </c>
      <c r="M42" s="28">
        <v>1906</v>
      </c>
      <c r="N42" s="28">
        <v>1857.65</v>
      </c>
      <c r="O42" s="39">
        <v>2385900</v>
      </c>
      <c r="P42" s="40">
        <v>2.2269353128313893E-2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44833</v>
      </c>
      <c r="E43" s="37">
        <v>110.4</v>
      </c>
      <c r="F43" s="37">
        <v>111</v>
      </c>
      <c r="G43" s="38">
        <v>109.55</v>
      </c>
      <c r="H43" s="38">
        <v>108.7</v>
      </c>
      <c r="I43" s="38">
        <v>107.25</v>
      </c>
      <c r="J43" s="38">
        <v>111.85</v>
      </c>
      <c r="K43" s="38">
        <v>113.29999999999998</v>
      </c>
      <c r="L43" s="38">
        <v>114.14999999999999</v>
      </c>
      <c r="M43" s="28">
        <v>112.45</v>
      </c>
      <c r="N43" s="28">
        <v>110.15</v>
      </c>
      <c r="O43" s="39">
        <v>81122400</v>
      </c>
      <c r="P43" s="40">
        <v>-9.6033402922755737E-3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44833</v>
      </c>
      <c r="E44" s="37">
        <v>635.54999999999995</v>
      </c>
      <c r="F44" s="37">
        <v>636.85</v>
      </c>
      <c r="G44" s="38">
        <v>630.70000000000005</v>
      </c>
      <c r="H44" s="38">
        <v>625.85</v>
      </c>
      <c r="I44" s="38">
        <v>619.70000000000005</v>
      </c>
      <c r="J44" s="38">
        <v>641.70000000000005</v>
      </c>
      <c r="K44" s="38">
        <v>647.84999999999991</v>
      </c>
      <c r="L44" s="38">
        <v>652.70000000000005</v>
      </c>
      <c r="M44" s="28">
        <v>643</v>
      </c>
      <c r="N44" s="28">
        <v>632</v>
      </c>
      <c r="O44" s="39">
        <v>7357900</v>
      </c>
      <c r="P44" s="40">
        <v>1.1186696900982616E-2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44833</v>
      </c>
      <c r="E45" s="37">
        <v>769.25</v>
      </c>
      <c r="F45" s="37">
        <v>763.86666666666667</v>
      </c>
      <c r="G45" s="38">
        <v>752.98333333333335</v>
      </c>
      <c r="H45" s="38">
        <v>736.7166666666667</v>
      </c>
      <c r="I45" s="38">
        <v>725.83333333333337</v>
      </c>
      <c r="J45" s="38">
        <v>780.13333333333333</v>
      </c>
      <c r="K45" s="38">
        <v>791.01666666666677</v>
      </c>
      <c r="L45" s="38">
        <v>807.2833333333333</v>
      </c>
      <c r="M45" s="28">
        <v>774.75</v>
      </c>
      <c r="N45" s="28">
        <v>747.6</v>
      </c>
      <c r="O45" s="39">
        <v>7087000</v>
      </c>
      <c r="P45" s="40">
        <v>-2.0320707768869229E-2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44833</v>
      </c>
      <c r="E46" s="37">
        <v>787.05</v>
      </c>
      <c r="F46" s="37">
        <v>786.70000000000016</v>
      </c>
      <c r="G46" s="38">
        <v>781.0500000000003</v>
      </c>
      <c r="H46" s="38">
        <v>775.05000000000018</v>
      </c>
      <c r="I46" s="38">
        <v>769.40000000000032</v>
      </c>
      <c r="J46" s="38">
        <v>792.70000000000027</v>
      </c>
      <c r="K46" s="38">
        <v>798.35000000000014</v>
      </c>
      <c r="L46" s="38">
        <v>804.35000000000025</v>
      </c>
      <c r="M46" s="28">
        <v>792.35</v>
      </c>
      <c r="N46" s="28">
        <v>780.7</v>
      </c>
      <c r="O46" s="39">
        <v>54837800</v>
      </c>
      <c r="P46" s="40">
        <v>4.2608145940576179E-2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44833</v>
      </c>
      <c r="E47" s="37">
        <v>60.25</v>
      </c>
      <c r="F47" s="37">
        <v>60.466666666666669</v>
      </c>
      <c r="G47" s="38">
        <v>59.683333333333337</v>
      </c>
      <c r="H47" s="38">
        <v>59.116666666666667</v>
      </c>
      <c r="I47" s="38">
        <v>58.333333333333336</v>
      </c>
      <c r="J47" s="38">
        <v>61.033333333333339</v>
      </c>
      <c r="K47" s="38">
        <v>61.81666666666667</v>
      </c>
      <c r="L47" s="38">
        <v>62.38333333333334</v>
      </c>
      <c r="M47" s="28">
        <v>61.25</v>
      </c>
      <c r="N47" s="28">
        <v>59.9</v>
      </c>
      <c r="O47" s="39">
        <v>122566500</v>
      </c>
      <c r="P47" s="40">
        <v>7.0744543180053486E-3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44833</v>
      </c>
      <c r="E48" s="37">
        <v>299.75</v>
      </c>
      <c r="F48" s="37">
        <v>296.56666666666666</v>
      </c>
      <c r="G48" s="38">
        <v>291.18333333333334</v>
      </c>
      <c r="H48" s="38">
        <v>282.61666666666667</v>
      </c>
      <c r="I48" s="38">
        <v>277.23333333333335</v>
      </c>
      <c r="J48" s="38">
        <v>305.13333333333333</v>
      </c>
      <c r="K48" s="38">
        <v>310.51666666666665</v>
      </c>
      <c r="L48" s="38">
        <v>319.08333333333331</v>
      </c>
      <c r="M48" s="28">
        <v>301.95</v>
      </c>
      <c r="N48" s="28">
        <v>288</v>
      </c>
      <c r="O48" s="39">
        <v>20863300</v>
      </c>
      <c r="P48" s="40">
        <v>-2.8488807968298169E-2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44833</v>
      </c>
      <c r="E49" s="37">
        <v>16935</v>
      </c>
      <c r="F49" s="37">
        <v>17054.266666666666</v>
      </c>
      <c r="G49" s="38">
        <v>16787.533333333333</v>
      </c>
      <c r="H49" s="38">
        <v>16640.066666666666</v>
      </c>
      <c r="I49" s="38">
        <v>16373.333333333332</v>
      </c>
      <c r="J49" s="38">
        <v>17201.733333333334</v>
      </c>
      <c r="K49" s="38">
        <v>17468.466666666664</v>
      </c>
      <c r="L49" s="38">
        <v>17615.933333333334</v>
      </c>
      <c r="M49" s="28">
        <v>17321</v>
      </c>
      <c r="N49" s="28">
        <v>16906.8</v>
      </c>
      <c r="O49" s="39">
        <v>221800</v>
      </c>
      <c r="P49" s="40">
        <v>6.557770838337737E-2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44833</v>
      </c>
      <c r="E50" s="37">
        <v>323.25</v>
      </c>
      <c r="F50" s="37">
        <v>324.34999999999997</v>
      </c>
      <c r="G50" s="38">
        <v>321.44999999999993</v>
      </c>
      <c r="H50" s="38">
        <v>319.64999999999998</v>
      </c>
      <c r="I50" s="38">
        <v>316.74999999999994</v>
      </c>
      <c r="J50" s="38">
        <v>326.14999999999992</v>
      </c>
      <c r="K50" s="38">
        <v>329.0499999999999</v>
      </c>
      <c r="L50" s="38">
        <v>330.84999999999991</v>
      </c>
      <c r="M50" s="28">
        <v>327.25</v>
      </c>
      <c r="N50" s="28">
        <v>322.55</v>
      </c>
      <c r="O50" s="39">
        <v>15397200</v>
      </c>
      <c r="P50" s="40">
        <v>1.5070606384241131E-2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44833</v>
      </c>
      <c r="E51" s="37">
        <v>3662.85</v>
      </c>
      <c r="F51" s="37">
        <v>3652.8833333333332</v>
      </c>
      <c r="G51" s="38">
        <v>3626.3166666666666</v>
      </c>
      <c r="H51" s="38">
        <v>3589.7833333333333</v>
      </c>
      <c r="I51" s="38">
        <v>3563.2166666666667</v>
      </c>
      <c r="J51" s="38">
        <v>3689.4166666666665</v>
      </c>
      <c r="K51" s="38">
        <v>3715.9833333333331</v>
      </c>
      <c r="L51" s="38">
        <v>3752.5166666666664</v>
      </c>
      <c r="M51" s="28">
        <v>3679.45</v>
      </c>
      <c r="N51" s="28">
        <v>3616.35</v>
      </c>
      <c r="O51" s="39">
        <v>1445000</v>
      </c>
      <c r="P51" s="40">
        <v>-1.4190203301951154E-2</v>
      </c>
    </row>
    <row r="52" spans="1:16" ht="12.75" customHeight="1">
      <c r="A52" s="28">
        <v>42</v>
      </c>
      <c r="B52" s="29" t="s">
        <v>86</v>
      </c>
      <c r="C52" s="30" t="s">
        <v>314</v>
      </c>
      <c r="D52" s="31">
        <v>44833</v>
      </c>
      <c r="E52" s="37">
        <v>305.64999999999998</v>
      </c>
      <c r="F52" s="37">
        <v>306.93333333333334</v>
      </c>
      <c r="G52" s="38">
        <v>302.41666666666669</v>
      </c>
      <c r="H52" s="38">
        <v>299.18333333333334</v>
      </c>
      <c r="I52" s="38">
        <v>294.66666666666669</v>
      </c>
      <c r="J52" s="38">
        <v>310.16666666666669</v>
      </c>
      <c r="K52" s="38">
        <v>314.68333333333334</v>
      </c>
      <c r="L52" s="38">
        <v>317.91666666666669</v>
      </c>
      <c r="M52" s="28">
        <v>311.45</v>
      </c>
      <c r="N52" s="28">
        <v>303.7</v>
      </c>
      <c r="O52" s="39">
        <v>8873800</v>
      </c>
      <c r="P52" s="40">
        <v>-2.708095781071836E-2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44833</v>
      </c>
      <c r="E53" s="37">
        <v>249.05</v>
      </c>
      <c r="F53" s="37">
        <v>249.75</v>
      </c>
      <c r="G53" s="38">
        <v>247.2</v>
      </c>
      <c r="H53" s="38">
        <v>245.35</v>
      </c>
      <c r="I53" s="38">
        <v>242.79999999999998</v>
      </c>
      <c r="J53" s="38">
        <v>251.6</v>
      </c>
      <c r="K53" s="38">
        <v>254.15</v>
      </c>
      <c r="L53" s="38">
        <v>256</v>
      </c>
      <c r="M53" s="28">
        <v>252.3</v>
      </c>
      <c r="N53" s="28">
        <v>247.9</v>
      </c>
      <c r="O53" s="39">
        <v>43775100</v>
      </c>
      <c r="P53" s="40">
        <v>5.5820877008000988E-3</v>
      </c>
    </row>
    <row r="54" spans="1:16" ht="12.75" customHeight="1">
      <c r="A54" s="28">
        <v>44</v>
      </c>
      <c r="B54" s="29" t="s">
        <v>63</v>
      </c>
      <c r="C54" s="30" t="s">
        <v>321</v>
      </c>
      <c r="D54" s="31">
        <v>44833</v>
      </c>
      <c r="E54" s="37">
        <v>567.45000000000005</v>
      </c>
      <c r="F54" s="37">
        <v>571.48333333333335</v>
      </c>
      <c r="G54" s="38">
        <v>543.01666666666665</v>
      </c>
      <c r="H54" s="38">
        <v>518.58333333333326</v>
      </c>
      <c r="I54" s="38">
        <v>490.11666666666656</v>
      </c>
      <c r="J54" s="38">
        <v>595.91666666666674</v>
      </c>
      <c r="K54" s="38">
        <v>624.38333333333344</v>
      </c>
      <c r="L54" s="38">
        <v>648.81666666666683</v>
      </c>
      <c r="M54" s="28">
        <v>599.95000000000005</v>
      </c>
      <c r="N54" s="28">
        <v>547.04999999999995</v>
      </c>
      <c r="O54" s="39">
        <v>5966025</v>
      </c>
      <c r="P54" s="40">
        <v>0.80608028335301063</v>
      </c>
    </row>
    <row r="55" spans="1:16" ht="12.75" customHeight="1">
      <c r="A55" s="28">
        <v>45</v>
      </c>
      <c r="B55" s="29" t="s">
        <v>44</v>
      </c>
      <c r="C55" s="30" t="s">
        <v>332</v>
      </c>
      <c r="D55" s="31">
        <v>44833</v>
      </c>
      <c r="E55" s="37">
        <v>351.3</v>
      </c>
      <c r="F55" s="37">
        <v>348.65000000000003</v>
      </c>
      <c r="G55" s="38">
        <v>344.65000000000009</v>
      </c>
      <c r="H55" s="38">
        <v>338.00000000000006</v>
      </c>
      <c r="I55" s="38">
        <v>334.00000000000011</v>
      </c>
      <c r="J55" s="38">
        <v>355.30000000000007</v>
      </c>
      <c r="K55" s="38">
        <v>359.29999999999995</v>
      </c>
      <c r="L55" s="38">
        <v>365.95000000000005</v>
      </c>
      <c r="M55" s="28">
        <v>352.65</v>
      </c>
      <c r="N55" s="28">
        <v>342</v>
      </c>
      <c r="O55" s="39">
        <v>6373500</v>
      </c>
      <c r="P55" s="40">
        <v>-3.2559198542805097E-2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44833</v>
      </c>
      <c r="E56" s="37">
        <v>789.2</v>
      </c>
      <c r="F56" s="37">
        <v>792.95000000000016</v>
      </c>
      <c r="G56" s="38">
        <v>784.3000000000003</v>
      </c>
      <c r="H56" s="38">
        <v>779.40000000000009</v>
      </c>
      <c r="I56" s="38">
        <v>770.75000000000023</v>
      </c>
      <c r="J56" s="38">
        <v>797.85000000000036</v>
      </c>
      <c r="K56" s="38">
        <v>806.50000000000023</v>
      </c>
      <c r="L56" s="38">
        <v>811.40000000000043</v>
      </c>
      <c r="M56" s="28">
        <v>801.6</v>
      </c>
      <c r="N56" s="28">
        <v>788.05</v>
      </c>
      <c r="O56" s="39">
        <v>7593750</v>
      </c>
      <c r="P56" s="40">
        <v>1.9808628504280678E-2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44833</v>
      </c>
      <c r="E57" s="37">
        <v>1085.8499999999999</v>
      </c>
      <c r="F57" s="37">
        <v>1071.1666666666667</v>
      </c>
      <c r="G57" s="38">
        <v>1053.3333333333335</v>
      </c>
      <c r="H57" s="38">
        <v>1020.8166666666668</v>
      </c>
      <c r="I57" s="38">
        <v>1002.9833333333336</v>
      </c>
      <c r="J57" s="38">
        <v>1103.6833333333334</v>
      </c>
      <c r="K57" s="38">
        <v>1121.5166666666669</v>
      </c>
      <c r="L57" s="38">
        <v>1154.0333333333333</v>
      </c>
      <c r="M57" s="28">
        <v>1089</v>
      </c>
      <c r="N57" s="28">
        <v>1038.6500000000001</v>
      </c>
      <c r="O57" s="39">
        <v>8585850</v>
      </c>
      <c r="P57" s="40">
        <v>0.14611713665943601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44833</v>
      </c>
      <c r="E58" s="37">
        <v>230.4</v>
      </c>
      <c r="F58" s="37">
        <v>231.4666666666667</v>
      </c>
      <c r="G58" s="38">
        <v>228.63333333333338</v>
      </c>
      <c r="H58" s="38">
        <v>226.86666666666667</v>
      </c>
      <c r="I58" s="38">
        <v>224.03333333333336</v>
      </c>
      <c r="J58" s="38">
        <v>233.23333333333341</v>
      </c>
      <c r="K58" s="38">
        <v>236.06666666666672</v>
      </c>
      <c r="L58" s="38">
        <v>237.83333333333343</v>
      </c>
      <c r="M58" s="28">
        <v>234.3</v>
      </c>
      <c r="N58" s="28">
        <v>229.7</v>
      </c>
      <c r="O58" s="39">
        <v>35511000</v>
      </c>
      <c r="P58" s="40">
        <v>4.6540413417502167E-2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44833</v>
      </c>
      <c r="E59" s="37">
        <v>3335.25</v>
      </c>
      <c r="F59" s="37">
        <v>3344.6166666666668</v>
      </c>
      <c r="G59" s="38">
        <v>3260.5333333333338</v>
      </c>
      <c r="H59" s="38">
        <v>3185.8166666666671</v>
      </c>
      <c r="I59" s="38">
        <v>3101.733333333334</v>
      </c>
      <c r="J59" s="38">
        <v>3419.3333333333335</v>
      </c>
      <c r="K59" s="38">
        <v>3503.4166666666665</v>
      </c>
      <c r="L59" s="38">
        <v>3578.1333333333332</v>
      </c>
      <c r="M59" s="28">
        <v>3428.7</v>
      </c>
      <c r="N59" s="28">
        <v>3269.9</v>
      </c>
      <c r="O59" s="39">
        <v>936300</v>
      </c>
      <c r="P59" s="40">
        <v>-3.7619488128276285E-2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44833</v>
      </c>
      <c r="E60" s="37">
        <v>1597.45</v>
      </c>
      <c r="F60" s="37">
        <v>1597.4333333333334</v>
      </c>
      <c r="G60" s="38">
        <v>1585.0166666666669</v>
      </c>
      <c r="H60" s="38">
        <v>1572.5833333333335</v>
      </c>
      <c r="I60" s="38">
        <v>1560.166666666667</v>
      </c>
      <c r="J60" s="38">
        <v>1609.8666666666668</v>
      </c>
      <c r="K60" s="38">
        <v>1622.2833333333333</v>
      </c>
      <c r="L60" s="38">
        <v>1634.7166666666667</v>
      </c>
      <c r="M60" s="28">
        <v>1609.85</v>
      </c>
      <c r="N60" s="28">
        <v>1585</v>
      </c>
      <c r="O60" s="39">
        <v>2600850</v>
      </c>
      <c r="P60" s="40">
        <v>-1.7323459402274529E-2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44833</v>
      </c>
      <c r="E61" s="37">
        <v>747.55</v>
      </c>
      <c r="F61" s="37">
        <v>751.96666666666658</v>
      </c>
      <c r="G61" s="38">
        <v>741.13333333333321</v>
      </c>
      <c r="H61" s="38">
        <v>734.71666666666658</v>
      </c>
      <c r="I61" s="38">
        <v>723.88333333333321</v>
      </c>
      <c r="J61" s="38">
        <v>758.38333333333321</v>
      </c>
      <c r="K61" s="38">
        <v>769.21666666666647</v>
      </c>
      <c r="L61" s="38">
        <v>775.63333333333321</v>
      </c>
      <c r="M61" s="28">
        <v>762.8</v>
      </c>
      <c r="N61" s="28">
        <v>745.55</v>
      </c>
      <c r="O61" s="39">
        <v>7980000</v>
      </c>
      <c r="P61" s="40">
        <v>-1.252975817566721E-4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44833</v>
      </c>
      <c r="E62" s="37">
        <v>1030.95</v>
      </c>
      <c r="F62" s="37">
        <v>1033</v>
      </c>
      <c r="G62" s="38">
        <v>1019.9000000000001</v>
      </c>
      <c r="H62" s="38">
        <v>1008.8500000000001</v>
      </c>
      <c r="I62" s="38">
        <v>995.75000000000023</v>
      </c>
      <c r="J62" s="38">
        <v>1044.05</v>
      </c>
      <c r="K62" s="38">
        <v>1057.1499999999999</v>
      </c>
      <c r="L62" s="38">
        <v>1068.1999999999998</v>
      </c>
      <c r="M62" s="28">
        <v>1046.0999999999999</v>
      </c>
      <c r="N62" s="28">
        <v>1021.95</v>
      </c>
      <c r="O62" s="39">
        <v>1332800</v>
      </c>
      <c r="P62" s="40">
        <v>-1.6528925619834711E-2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44833</v>
      </c>
      <c r="E63" s="37">
        <v>412.45</v>
      </c>
      <c r="F63" s="37">
        <v>409.7166666666667</v>
      </c>
      <c r="G63" s="38">
        <v>400.08333333333337</v>
      </c>
      <c r="H63" s="38">
        <v>387.7166666666667</v>
      </c>
      <c r="I63" s="38">
        <v>378.08333333333337</v>
      </c>
      <c r="J63" s="38">
        <v>422.08333333333337</v>
      </c>
      <c r="K63" s="38">
        <v>431.7166666666667</v>
      </c>
      <c r="L63" s="38">
        <v>444.08333333333337</v>
      </c>
      <c r="M63" s="28">
        <v>419.35</v>
      </c>
      <c r="N63" s="28">
        <v>397.35</v>
      </c>
      <c r="O63" s="39">
        <v>4327500</v>
      </c>
      <c r="P63" s="40">
        <v>-4.7854785478547858E-2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44833</v>
      </c>
      <c r="E64" s="37">
        <v>185.3</v>
      </c>
      <c r="F64" s="37">
        <v>184.71666666666667</v>
      </c>
      <c r="G64" s="38">
        <v>181.83333333333334</v>
      </c>
      <c r="H64" s="38">
        <v>178.36666666666667</v>
      </c>
      <c r="I64" s="38">
        <v>175.48333333333335</v>
      </c>
      <c r="J64" s="38">
        <v>188.18333333333334</v>
      </c>
      <c r="K64" s="38">
        <v>191.06666666666666</v>
      </c>
      <c r="L64" s="38">
        <v>194.53333333333333</v>
      </c>
      <c r="M64" s="28">
        <v>187.6</v>
      </c>
      <c r="N64" s="28">
        <v>181.25</v>
      </c>
      <c r="O64" s="39">
        <v>8540000</v>
      </c>
      <c r="P64" s="40">
        <v>6.2189054726368161E-2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44833</v>
      </c>
      <c r="E65" s="37">
        <v>1233.9000000000001</v>
      </c>
      <c r="F65" s="37">
        <v>1227.3500000000001</v>
      </c>
      <c r="G65" s="38">
        <v>1196.7000000000003</v>
      </c>
      <c r="H65" s="38">
        <v>1159.5000000000002</v>
      </c>
      <c r="I65" s="38">
        <v>1128.8500000000004</v>
      </c>
      <c r="J65" s="38">
        <v>1264.5500000000002</v>
      </c>
      <c r="K65" s="38">
        <v>1295.2000000000003</v>
      </c>
      <c r="L65" s="38">
        <v>1332.4</v>
      </c>
      <c r="M65" s="28">
        <v>1258</v>
      </c>
      <c r="N65" s="28">
        <v>1190.1500000000001</v>
      </c>
      <c r="O65" s="39">
        <v>3351000</v>
      </c>
      <c r="P65" s="40">
        <v>-1.0453579021970234E-2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44833</v>
      </c>
      <c r="E66" s="37">
        <v>556.75</v>
      </c>
      <c r="F66" s="37">
        <v>555.48333333333335</v>
      </c>
      <c r="G66" s="38">
        <v>549.81666666666672</v>
      </c>
      <c r="H66" s="38">
        <v>542.88333333333333</v>
      </c>
      <c r="I66" s="38">
        <v>537.2166666666667</v>
      </c>
      <c r="J66" s="38">
        <v>562.41666666666674</v>
      </c>
      <c r="K66" s="38">
        <v>568.08333333333326</v>
      </c>
      <c r="L66" s="38">
        <v>575.01666666666677</v>
      </c>
      <c r="M66" s="28">
        <v>561.15</v>
      </c>
      <c r="N66" s="28">
        <v>548.54999999999995</v>
      </c>
      <c r="O66" s="39">
        <v>9975000</v>
      </c>
      <c r="P66" s="40">
        <v>-2.3614339899669642E-2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44833</v>
      </c>
      <c r="E67" s="37">
        <v>1717.6</v>
      </c>
      <c r="F67" s="37">
        <v>1712.5666666666666</v>
      </c>
      <c r="G67" s="38">
        <v>1687.3833333333332</v>
      </c>
      <c r="H67" s="38">
        <v>1657.1666666666665</v>
      </c>
      <c r="I67" s="38">
        <v>1631.9833333333331</v>
      </c>
      <c r="J67" s="38">
        <v>1742.7833333333333</v>
      </c>
      <c r="K67" s="38">
        <v>1767.9666666666667</v>
      </c>
      <c r="L67" s="38">
        <v>1798.1833333333334</v>
      </c>
      <c r="M67" s="28">
        <v>1737.75</v>
      </c>
      <c r="N67" s="28">
        <v>1682.35</v>
      </c>
      <c r="O67" s="39">
        <v>1537500</v>
      </c>
      <c r="P67" s="40">
        <v>-6.462035541195477E-3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44833</v>
      </c>
      <c r="E68" s="37">
        <v>2152.15</v>
      </c>
      <c r="F68" s="37">
        <v>2151.7000000000003</v>
      </c>
      <c r="G68" s="38">
        <v>2084.5500000000006</v>
      </c>
      <c r="H68" s="38">
        <v>2016.9500000000003</v>
      </c>
      <c r="I68" s="38">
        <v>1949.8000000000006</v>
      </c>
      <c r="J68" s="38">
        <v>2219.3000000000006</v>
      </c>
      <c r="K68" s="38">
        <v>2286.4500000000003</v>
      </c>
      <c r="L68" s="38">
        <v>2354.0500000000006</v>
      </c>
      <c r="M68" s="28">
        <v>2218.85</v>
      </c>
      <c r="N68" s="28">
        <v>2084.1</v>
      </c>
      <c r="O68" s="39">
        <v>2176250</v>
      </c>
      <c r="P68" s="40">
        <v>5.1074619657087657E-2</v>
      </c>
    </row>
    <row r="69" spans="1:16" ht="12.75" customHeight="1">
      <c r="A69" s="28">
        <v>59</v>
      </c>
      <c r="B69" s="29" t="s">
        <v>44</v>
      </c>
      <c r="C69" s="30" t="s">
        <v>340</v>
      </c>
      <c r="D69" s="31">
        <v>44833</v>
      </c>
      <c r="E69" s="37">
        <v>211.95</v>
      </c>
      <c r="F69" s="37">
        <v>213.4</v>
      </c>
      <c r="G69" s="38">
        <v>209.4</v>
      </c>
      <c r="H69" s="38">
        <v>206.85</v>
      </c>
      <c r="I69" s="38">
        <v>202.85</v>
      </c>
      <c r="J69" s="38">
        <v>215.95000000000002</v>
      </c>
      <c r="K69" s="38">
        <v>219.95000000000002</v>
      </c>
      <c r="L69" s="38">
        <v>222.50000000000003</v>
      </c>
      <c r="M69" s="28">
        <v>217.4</v>
      </c>
      <c r="N69" s="28">
        <v>210.85</v>
      </c>
      <c r="O69" s="39">
        <v>18827800</v>
      </c>
      <c r="P69" s="40">
        <v>-4.5253090739444835E-2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44833</v>
      </c>
      <c r="E70" s="37">
        <v>3643.85</v>
      </c>
      <c r="F70" s="37">
        <v>3644.2166666666667</v>
      </c>
      <c r="G70" s="38">
        <v>3623.1333333333332</v>
      </c>
      <c r="H70" s="38">
        <v>3602.4166666666665</v>
      </c>
      <c r="I70" s="38">
        <v>3581.333333333333</v>
      </c>
      <c r="J70" s="38">
        <v>3664.9333333333334</v>
      </c>
      <c r="K70" s="38">
        <v>3686.0166666666664</v>
      </c>
      <c r="L70" s="38">
        <v>3706.7333333333336</v>
      </c>
      <c r="M70" s="28">
        <v>3665.3</v>
      </c>
      <c r="N70" s="28">
        <v>3623.5</v>
      </c>
      <c r="O70" s="39">
        <v>2789250</v>
      </c>
      <c r="P70" s="40">
        <v>-1.3946335772616397E-2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44833</v>
      </c>
      <c r="E71" s="37">
        <v>4498</v>
      </c>
      <c r="F71" s="37">
        <v>4497.7</v>
      </c>
      <c r="G71" s="38">
        <v>4437.7</v>
      </c>
      <c r="H71" s="38">
        <v>4377.3999999999996</v>
      </c>
      <c r="I71" s="38">
        <v>4317.3999999999996</v>
      </c>
      <c r="J71" s="38">
        <v>4558</v>
      </c>
      <c r="K71" s="38">
        <v>4618</v>
      </c>
      <c r="L71" s="38">
        <v>4678.3</v>
      </c>
      <c r="M71" s="28">
        <v>4557.7</v>
      </c>
      <c r="N71" s="28">
        <v>4437.3999999999996</v>
      </c>
      <c r="O71" s="39">
        <v>596875</v>
      </c>
      <c r="P71" s="40">
        <v>1.8883759966428872E-3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44833</v>
      </c>
      <c r="E72" s="37">
        <v>392.8</v>
      </c>
      <c r="F72" s="37">
        <v>394.53333333333336</v>
      </c>
      <c r="G72" s="38">
        <v>387.7166666666667</v>
      </c>
      <c r="H72" s="38">
        <v>382.63333333333333</v>
      </c>
      <c r="I72" s="38">
        <v>375.81666666666666</v>
      </c>
      <c r="J72" s="38">
        <v>399.61666666666673</v>
      </c>
      <c r="K72" s="38">
        <v>406.43333333333345</v>
      </c>
      <c r="L72" s="38">
        <v>411.51666666666677</v>
      </c>
      <c r="M72" s="28">
        <v>401.35</v>
      </c>
      <c r="N72" s="28">
        <v>389.45</v>
      </c>
      <c r="O72" s="39">
        <v>42723450</v>
      </c>
      <c r="P72" s="40">
        <v>-2.580893682588598E-3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44833</v>
      </c>
      <c r="E73" s="37">
        <v>4202.1000000000004</v>
      </c>
      <c r="F73" s="37">
        <v>4178.3833333333341</v>
      </c>
      <c r="G73" s="38">
        <v>4126.7166666666681</v>
      </c>
      <c r="H73" s="38">
        <v>4051.3333333333339</v>
      </c>
      <c r="I73" s="38">
        <v>3999.6666666666679</v>
      </c>
      <c r="J73" s="38">
        <v>4253.7666666666682</v>
      </c>
      <c r="K73" s="38">
        <v>4305.4333333333343</v>
      </c>
      <c r="L73" s="38">
        <v>4380.8166666666684</v>
      </c>
      <c r="M73" s="28">
        <v>4230.05</v>
      </c>
      <c r="N73" s="28">
        <v>4103</v>
      </c>
      <c r="O73" s="39">
        <v>2093875</v>
      </c>
      <c r="P73" s="40">
        <v>-1.1098648090206033E-2</v>
      </c>
    </row>
    <row r="74" spans="1:16" ht="12.75" customHeight="1">
      <c r="A74" s="28">
        <v>64</v>
      </c>
      <c r="B74" s="29" t="s">
        <v>49</v>
      </c>
      <c r="C74" s="249" t="s">
        <v>99</v>
      </c>
      <c r="D74" s="31">
        <v>44833</v>
      </c>
      <c r="E74" s="37">
        <v>3692.3</v>
      </c>
      <c r="F74" s="37">
        <v>3677.9333333333329</v>
      </c>
      <c r="G74" s="38">
        <v>3634.9166666666661</v>
      </c>
      <c r="H74" s="38">
        <v>3577.5333333333333</v>
      </c>
      <c r="I74" s="38">
        <v>3534.5166666666664</v>
      </c>
      <c r="J74" s="38">
        <v>3735.3166666666657</v>
      </c>
      <c r="K74" s="38">
        <v>3778.333333333333</v>
      </c>
      <c r="L74" s="38">
        <v>3835.7166666666653</v>
      </c>
      <c r="M74" s="28">
        <v>3720.95</v>
      </c>
      <c r="N74" s="28">
        <v>3620.55</v>
      </c>
      <c r="O74" s="39">
        <v>3533950</v>
      </c>
      <c r="P74" s="40">
        <v>6.3065908612339433E-2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44833</v>
      </c>
      <c r="E75" s="37">
        <v>2085.1</v>
      </c>
      <c r="F75" s="37">
        <v>2084.0500000000002</v>
      </c>
      <c r="G75" s="38">
        <v>2039.1000000000004</v>
      </c>
      <c r="H75" s="38">
        <v>1993.1000000000001</v>
      </c>
      <c r="I75" s="38">
        <v>1948.1500000000003</v>
      </c>
      <c r="J75" s="38">
        <v>2130.0500000000002</v>
      </c>
      <c r="K75" s="38">
        <v>2175</v>
      </c>
      <c r="L75" s="38">
        <v>2221.0000000000005</v>
      </c>
      <c r="M75" s="28">
        <v>2129</v>
      </c>
      <c r="N75" s="28">
        <v>2038.05</v>
      </c>
      <c r="O75" s="39">
        <v>1864500</v>
      </c>
      <c r="P75" s="40">
        <v>-0.15901761349541058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44833</v>
      </c>
      <c r="E76" s="37">
        <v>167.1</v>
      </c>
      <c r="F76" s="37">
        <v>167.85</v>
      </c>
      <c r="G76" s="38">
        <v>165.7</v>
      </c>
      <c r="H76" s="38">
        <v>164.29999999999998</v>
      </c>
      <c r="I76" s="38">
        <v>162.14999999999998</v>
      </c>
      <c r="J76" s="38">
        <v>169.25</v>
      </c>
      <c r="K76" s="38">
        <v>171.40000000000003</v>
      </c>
      <c r="L76" s="38">
        <v>172.8</v>
      </c>
      <c r="M76" s="28">
        <v>170</v>
      </c>
      <c r="N76" s="28">
        <v>166.45</v>
      </c>
      <c r="O76" s="39">
        <v>30477600</v>
      </c>
      <c r="P76" s="40">
        <v>1.1825922421948912E-3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44833</v>
      </c>
      <c r="E77" s="37">
        <v>123.65</v>
      </c>
      <c r="F77" s="37">
        <v>124</v>
      </c>
      <c r="G77" s="38">
        <v>123.1</v>
      </c>
      <c r="H77" s="38">
        <v>122.55</v>
      </c>
      <c r="I77" s="38">
        <v>121.64999999999999</v>
      </c>
      <c r="J77" s="38">
        <v>124.55</v>
      </c>
      <c r="K77" s="38">
        <v>125.45</v>
      </c>
      <c r="L77" s="38">
        <v>126</v>
      </c>
      <c r="M77" s="28">
        <v>124.9</v>
      </c>
      <c r="N77" s="28">
        <v>123.45</v>
      </c>
      <c r="O77" s="39">
        <v>92340000</v>
      </c>
      <c r="P77" s="40">
        <v>-1.3672292245246742E-2</v>
      </c>
    </row>
    <row r="78" spans="1:16" ht="12.75" customHeight="1">
      <c r="A78" s="28">
        <v>68</v>
      </c>
      <c r="B78" s="29" t="s">
        <v>86</v>
      </c>
      <c r="C78" s="30" t="s">
        <v>354</v>
      </c>
      <c r="D78" s="31">
        <v>44833</v>
      </c>
      <c r="E78" s="37">
        <v>107.15</v>
      </c>
      <c r="F78" s="37">
        <v>107.81666666666668</v>
      </c>
      <c r="G78" s="38">
        <v>106.23333333333335</v>
      </c>
      <c r="H78" s="38">
        <v>105.31666666666668</v>
      </c>
      <c r="I78" s="38">
        <v>103.73333333333335</v>
      </c>
      <c r="J78" s="38">
        <v>108.73333333333335</v>
      </c>
      <c r="K78" s="38">
        <v>110.31666666666669</v>
      </c>
      <c r="L78" s="38">
        <v>111.23333333333335</v>
      </c>
      <c r="M78" s="28">
        <v>109.4</v>
      </c>
      <c r="N78" s="28">
        <v>106.9</v>
      </c>
      <c r="O78" s="39">
        <v>18673200</v>
      </c>
      <c r="P78" s="40">
        <v>2.7467811158798282E-2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44833</v>
      </c>
      <c r="E79" s="37">
        <v>90.8</v>
      </c>
      <c r="F79" s="37">
        <v>90.766666666666652</v>
      </c>
      <c r="G79" s="38">
        <v>90.183333333333309</v>
      </c>
      <c r="H79" s="38">
        <v>89.566666666666663</v>
      </c>
      <c r="I79" s="38">
        <v>88.98333333333332</v>
      </c>
      <c r="J79" s="38">
        <v>91.383333333333297</v>
      </c>
      <c r="K79" s="38">
        <v>91.96666666666664</v>
      </c>
      <c r="L79" s="38">
        <v>92.583333333333286</v>
      </c>
      <c r="M79" s="28">
        <v>91.35</v>
      </c>
      <c r="N79" s="28">
        <v>90.15</v>
      </c>
      <c r="O79" s="39">
        <v>61359900</v>
      </c>
      <c r="P79" s="40">
        <v>1.4369989411586749E-2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44833</v>
      </c>
      <c r="E80" s="37">
        <v>382.65</v>
      </c>
      <c r="F80" s="37">
        <v>379.2166666666667</v>
      </c>
      <c r="G80" s="38">
        <v>374.53333333333342</v>
      </c>
      <c r="H80" s="38">
        <v>366.41666666666674</v>
      </c>
      <c r="I80" s="38">
        <v>361.73333333333346</v>
      </c>
      <c r="J80" s="38">
        <v>387.33333333333337</v>
      </c>
      <c r="K80" s="38">
        <v>392.01666666666665</v>
      </c>
      <c r="L80" s="38">
        <v>400.13333333333333</v>
      </c>
      <c r="M80" s="28">
        <v>383.9</v>
      </c>
      <c r="N80" s="28">
        <v>371.1</v>
      </c>
      <c r="O80" s="39">
        <v>7914300</v>
      </c>
      <c r="P80" s="40">
        <v>1.7467248908296944E-3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44833</v>
      </c>
      <c r="E81" s="37">
        <v>38.450000000000003</v>
      </c>
      <c r="F81" s="37">
        <v>38.716666666666661</v>
      </c>
      <c r="G81" s="38">
        <v>38.033333333333324</v>
      </c>
      <c r="H81" s="38">
        <v>37.61666666666666</v>
      </c>
      <c r="I81" s="38">
        <v>36.933333333333323</v>
      </c>
      <c r="J81" s="38">
        <v>39.133333333333326</v>
      </c>
      <c r="K81" s="38">
        <v>39.816666666666663</v>
      </c>
      <c r="L81" s="38">
        <v>40.233333333333327</v>
      </c>
      <c r="M81" s="28">
        <v>39.4</v>
      </c>
      <c r="N81" s="28">
        <v>38.299999999999997</v>
      </c>
      <c r="O81" s="39">
        <v>136957500</v>
      </c>
      <c r="P81" s="40">
        <v>-2.2947057859367317E-3</v>
      </c>
    </row>
    <row r="82" spans="1:16" ht="12.75" customHeight="1">
      <c r="A82" s="28">
        <v>72</v>
      </c>
      <c r="B82" s="29" t="s">
        <v>44</v>
      </c>
      <c r="C82" s="30" t="s">
        <v>369</v>
      </c>
      <c r="D82" s="31">
        <v>44833</v>
      </c>
      <c r="E82" s="37">
        <v>697.35</v>
      </c>
      <c r="F82" s="37">
        <v>697.69999999999993</v>
      </c>
      <c r="G82" s="38">
        <v>684.64999999999986</v>
      </c>
      <c r="H82" s="38">
        <v>671.94999999999993</v>
      </c>
      <c r="I82" s="38">
        <v>658.89999999999986</v>
      </c>
      <c r="J82" s="38">
        <v>710.39999999999986</v>
      </c>
      <c r="K82" s="38">
        <v>723.44999999999982</v>
      </c>
      <c r="L82" s="38">
        <v>736.14999999999986</v>
      </c>
      <c r="M82" s="28">
        <v>710.75</v>
      </c>
      <c r="N82" s="28">
        <v>685</v>
      </c>
      <c r="O82" s="39">
        <v>6488300</v>
      </c>
      <c r="P82" s="40">
        <v>7.0570570570570576E-2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44833</v>
      </c>
      <c r="E83" s="37">
        <v>923.7</v>
      </c>
      <c r="F83" s="37">
        <v>922.06666666666661</v>
      </c>
      <c r="G83" s="38">
        <v>910.48333333333323</v>
      </c>
      <c r="H83" s="38">
        <v>897.26666666666665</v>
      </c>
      <c r="I83" s="38">
        <v>885.68333333333328</v>
      </c>
      <c r="J83" s="38">
        <v>935.28333333333319</v>
      </c>
      <c r="K83" s="38">
        <v>946.86666666666667</v>
      </c>
      <c r="L83" s="38">
        <v>960.08333333333314</v>
      </c>
      <c r="M83" s="28">
        <v>933.65</v>
      </c>
      <c r="N83" s="28">
        <v>908.85</v>
      </c>
      <c r="O83" s="39">
        <v>5890000</v>
      </c>
      <c r="P83" s="40">
        <v>-1.2407780013413815E-2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44833</v>
      </c>
      <c r="E84" s="37">
        <v>1312.15</v>
      </c>
      <c r="F84" s="37">
        <v>1321.3</v>
      </c>
      <c r="G84" s="38">
        <v>1296.5999999999999</v>
      </c>
      <c r="H84" s="38">
        <v>1281.05</v>
      </c>
      <c r="I84" s="38">
        <v>1256.3499999999999</v>
      </c>
      <c r="J84" s="38">
        <v>1336.85</v>
      </c>
      <c r="K84" s="38">
        <v>1361.5500000000002</v>
      </c>
      <c r="L84" s="38">
        <v>1377.1</v>
      </c>
      <c r="M84" s="28">
        <v>1346</v>
      </c>
      <c r="N84" s="28">
        <v>1305.75</v>
      </c>
      <c r="O84" s="39">
        <v>4342650</v>
      </c>
      <c r="P84" s="40">
        <v>1.4424536896447009E-2</v>
      </c>
    </row>
    <row r="85" spans="1:16" ht="12.75" customHeight="1">
      <c r="A85" s="28">
        <v>75</v>
      </c>
      <c r="B85" s="29" t="s">
        <v>47</v>
      </c>
      <c r="C85" s="226" t="s">
        <v>109</v>
      </c>
      <c r="D85" s="31">
        <v>44833</v>
      </c>
      <c r="E85" s="37">
        <v>308.5</v>
      </c>
      <c r="F85" s="37">
        <v>311.7833333333333</v>
      </c>
      <c r="G85" s="38">
        <v>299.26666666666659</v>
      </c>
      <c r="H85" s="38">
        <v>290.0333333333333</v>
      </c>
      <c r="I85" s="38">
        <v>277.51666666666659</v>
      </c>
      <c r="J85" s="38">
        <v>321.01666666666659</v>
      </c>
      <c r="K85" s="38">
        <v>333.53333333333325</v>
      </c>
      <c r="L85" s="38">
        <v>342.76666666666659</v>
      </c>
      <c r="M85" s="28">
        <v>324.3</v>
      </c>
      <c r="N85" s="28">
        <v>302.55</v>
      </c>
      <c r="O85" s="39">
        <v>10672000</v>
      </c>
      <c r="P85" s="40">
        <v>-4.0115128620255444E-2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44833</v>
      </c>
      <c r="E86" s="37">
        <v>1742.35</v>
      </c>
      <c r="F86" s="37">
        <v>1749.7166666666665</v>
      </c>
      <c r="G86" s="38">
        <v>1725.4833333333329</v>
      </c>
      <c r="H86" s="38">
        <v>1708.6166666666663</v>
      </c>
      <c r="I86" s="38">
        <v>1684.3833333333328</v>
      </c>
      <c r="J86" s="38">
        <v>1766.583333333333</v>
      </c>
      <c r="K86" s="38">
        <v>1790.8166666666666</v>
      </c>
      <c r="L86" s="38">
        <v>1807.6833333333332</v>
      </c>
      <c r="M86" s="28">
        <v>1773.95</v>
      </c>
      <c r="N86" s="28">
        <v>1732.85</v>
      </c>
      <c r="O86" s="39">
        <v>7709725</v>
      </c>
      <c r="P86" s="40">
        <v>-2.3970497848801475E-3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44833</v>
      </c>
      <c r="E87" s="37">
        <v>248.15</v>
      </c>
      <c r="F87" s="37">
        <v>246.48333333333335</v>
      </c>
      <c r="G87" s="38">
        <v>241.6166666666667</v>
      </c>
      <c r="H87" s="38">
        <v>235.08333333333334</v>
      </c>
      <c r="I87" s="38">
        <v>230.2166666666667</v>
      </c>
      <c r="J87" s="38">
        <v>253.01666666666671</v>
      </c>
      <c r="K87" s="38">
        <v>257.88333333333338</v>
      </c>
      <c r="L87" s="38">
        <v>264.41666666666674</v>
      </c>
      <c r="M87" s="28">
        <v>251.35</v>
      </c>
      <c r="N87" s="28">
        <v>239.95</v>
      </c>
      <c r="O87" s="39">
        <v>4972500</v>
      </c>
      <c r="P87" s="40">
        <v>-4.8325358851674639E-2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44833</v>
      </c>
      <c r="E88" s="37">
        <v>494.6</v>
      </c>
      <c r="F88" s="37">
        <v>496.33333333333331</v>
      </c>
      <c r="G88" s="38">
        <v>489.76666666666665</v>
      </c>
      <c r="H88" s="38">
        <v>484.93333333333334</v>
      </c>
      <c r="I88" s="38">
        <v>478.36666666666667</v>
      </c>
      <c r="J88" s="38">
        <v>501.16666666666663</v>
      </c>
      <c r="K88" s="38">
        <v>507.73333333333335</v>
      </c>
      <c r="L88" s="38">
        <v>512.56666666666661</v>
      </c>
      <c r="M88" s="28">
        <v>502.9</v>
      </c>
      <c r="N88" s="28">
        <v>491.5</v>
      </c>
      <c r="O88" s="39">
        <v>6558750</v>
      </c>
      <c r="P88" s="40">
        <v>0.13008830497523152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44833</v>
      </c>
      <c r="E89" s="37">
        <v>2469.0500000000002</v>
      </c>
      <c r="F89" s="37">
        <v>2488.3333333333335</v>
      </c>
      <c r="G89" s="38">
        <v>2441.666666666667</v>
      </c>
      <c r="H89" s="38">
        <v>2414.2833333333333</v>
      </c>
      <c r="I89" s="38">
        <v>2367.6166666666668</v>
      </c>
      <c r="J89" s="38">
        <v>2515.7166666666672</v>
      </c>
      <c r="K89" s="38">
        <v>2562.3833333333341</v>
      </c>
      <c r="L89" s="38">
        <v>2589.7666666666673</v>
      </c>
      <c r="M89" s="28">
        <v>2535</v>
      </c>
      <c r="N89" s="28">
        <v>2460.9499999999998</v>
      </c>
      <c r="O89" s="39">
        <v>4481625</v>
      </c>
      <c r="P89" s="40">
        <v>7.9051383399209481E-3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44833</v>
      </c>
      <c r="E90" s="37">
        <v>1322.6</v>
      </c>
      <c r="F90" s="37">
        <v>1332.8166666666666</v>
      </c>
      <c r="G90" s="38">
        <v>1309.0833333333333</v>
      </c>
      <c r="H90" s="38">
        <v>1295.5666666666666</v>
      </c>
      <c r="I90" s="38">
        <v>1271.8333333333333</v>
      </c>
      <c r="J90" s="38">
        <v>1346.3333333333333</v>
      </c>
      <c r="K90" s="38">
        <v>1370.0666666666668</v>
      </c>
      <c r="L90" s="38">
        <v>1383.5833333333333</v>
      </c>
      <c r="M90" s="28">
        <v>1356.55</v>
      </c>
      <c r="N90" s="28">
        <v>1319.3</v>
      </c>
      <c r="O90" s="39">
        <v>4403000</v>
      </c>
      <c r="P90" s="40">
        <v>1.067370595661655E-2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44833</v>
      </c>
      <c r="E91" s="37">
        <v>914.6</v>
      </c>
      <c r="F91" s="37">
        <v>913.5333333333333</v>
      </c>
      <c r="G91" s="38">
        <v>905.06666666666661</v>
      </c>
      <c r="H91" s="38">
        <v>895.5333333333333</v>
      </c>
      <c r="I91" s="38">
        <v>887.06666666666661</v>
      </c>
      <c r="J91" s="38">
        <v>923.06666666666661</v>
      </c>
      <c r="K91" s="38">
        <v>931.5333333333333</v>
      </c>
      <c r="L91" s="38">
        <v>941.06666666666661</v>
      </c>
      <c r="M91" s="28">
        <v>922</v>
      </c>
      <c r="N91" s="28">
        <v>904</v>
      </c>
      <c r="O91" s="39">
        <v>20632500</v>
      </c>
      <c r="P91" s="40">
        <v>-1.4840068184097062E-2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44833</v>
      </c>
      <c r="E92" s="37">
        <v>2487.15</v>
      </c>
      <c r="F92" s="37">
        <v>2479.9333333333338</v>
      </c>
      <c r="G92" s="38">
        <v>2465.0666666666675</v>
      </c>
      <c r="H92" s="38">
        <v>2442.9833333333336</v>
      </c>
      <c r="I92" s="38">
        <v>2428.1166666666672</v>
      </c>
      <c r="J92" s="38">
        <v>2502.0166666666678</v>
      </c>
      <c r="K92" s="38">
        <v>2516.8833333333337</v>
      </c>
      <c r="L92" s="38">
        <v>2538.9666666666681</v>
      </c>
      <c r="M92" s="28">
        <v>2494.8000000000002</v>
      </c>
      <c r="N92" s="28">
        <v>2457.85</v>
      </c>
      <c r="O92" s="39">
        <v>16559100</v>
      </c>
      <c r="P92" s="40">
        <v>-4.0552755084303845E-2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44833</v>
      </c>
      <c r="E93" s="37">
        <v>1947.6</v>
      </c>
      <c r="F93" s="37">
        <v>1952.1000000000001</v>
      </c>
      <c r="G93" s="38">
        <v>1938.9500000000003</v>
      </c>
      <c r="H93" s="38">
        <v>1930.3000000000002</v>
      </c>
      <c r="I93" s="38">
        <v>1917.1500000000003</v>
      </c>
      <c r="J93" s="38">
        <v>1960.7500000000002</v>
      </c>
      <c r="K93" s="38">
        <v>1973.9000000000003</v>
      </c>
      <c r="L93" s="38">
        <v>1982.5500000000002</v>
      </c>
      <c r="M93" s="28">
        <v>1965.25</v>
      </c>
      <c r="N93" s="28">
        <v>1943.45</v>
      </c>
      <c r="O93" s="39">
        <v>2542500</v>
      </c>
      <c r="P93" s="40">
        <v>1.8018018018018018E-2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44833</v>
      </c>
      <c r="E94" s="37">
        <v>1524.25</v>
      </c>
      <c r="F94" s="37">
        <v>1522.7833333333335</v>
      </c>
      <c r="G94" s="38">
        <v>1516.0666666666671</v>
      </c>
      <c r="H94" s="38">
        <v>1507.8833333333334</v>
      </c>
      <c r="I94" s="38">
        <v>1501.166666666667</v>
      </c>
      <c r="J94" s="38">
        <v>1530.9666666666672</v>
      </c>
      <c r="K94" s="38">
        <v>1537.6833333333338</v>
      </c>
      <c r="L94" s="38">
        <v>1545.8666666666672</v>
      </c>
      <c r="M94" s="28">
        <v>1529.5</v>
      </c>
      <c r="N94" s="28">
        <v>1514.6</v>
      </c>
      <c r="O94" s="39">
        <v>56234200</v>
      </c>
      <c r="P94" s="40">
        <v>-2.7063032886723508E-2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44833</v>
      </c>
      <c r="E95" s="37">
        <v>561.85</v>
      </c>
      <c r="F95" s="37">
        <v>558.76666666666665</v>
      </c>
      <c r="G95" s="38">
        <v>551.13333333333333</v>
      </c>
      <c r="H95" s="38">
        <v>540.41666666666663</v>
      </c>
      <c r="I95" s="38">
        <v>532.7833333333333</v>
      </c>
      <c r="J95" s="38">
        <v>569.48333333333335</v>
      </c>
      <c r="K95" s="38">
        <v>577.11666666666656</v>
      </c>
      <c r="L95" s="38">
        <v>587.83333333333337</v>
      </c>
      <c r="M95" s="28">
        <v>566.4</v>
      </c>
      <c r="N95" s="28">
        <v>548.04999999999995</v>
      </c>
      <c r="O95" s="39">
        <v>23357400</v>
      </c>
      <c r="P95" s="40">
        <v>-1.6352434335479688E-2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44833</v>
      </c>
      <c r="E96" s="37">
        <v>2780.55</v>
      </c>
      <c r="F96" s="37">
        <v>2775.35</v>
      </c>
      <c r="G96" s="38">
        <v>2715.85</v>
      </c>
      <c r="H96" s="38">
        <v>2651.15</v>
      </c>
      <c r="I96" s="38">
        <v>2591.65</v>
      </c>
      <c r="J96" s="38">
        <v>2840.0499999999997</v>
      </c>
      <c r="K96" s="38">
        <v>2899.5499999999997</v>
      </c>
      <c r="L96" s="38">
        <v>2964.2499999999995</v>
      </c>
      <c r="M96" s="28">
        <v>2834.85</v>
      </c>
      <c r="N96" s="28">
        <v>2710.65</v>
      </c>
      <c r="O96" s="39">
        <v>2686500</v>
      </c>
      <c r="P96" s="40">
        <v>-8.910588953310955E-2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44833</v>
      </c>
      <c r="E97" s="37">
        <v>421.7</v>
      </c>
      <c r="F97" s="37">
        <v>422.13333333333338</v>
      </c>
      <c r="G97" s="38">
        <v>415.26666666666677</v>
      </c>
      <c r="H97" s="38">
        <v>408.83333333333337</v>
      </c>
      <c r="I97" s="38">
        <v>401.96666666666675</v>
      </c>
      <c r="J97" s="38">
        <v>428.56666666666678</v>
      </c>
      <c r="K97" s="38">
        <v>435.43333333333345</v>
      </c>
      <c r="L97" s="38">
        <v>441.86666666666679</v>
      </c>
      <c r="M97" s="28">
        <v>429</v>
      </c>
      <c r="N97" s="28">
        <v>415.7</v>
      </c>
      <c r="O97" s="39">
        <v>29055100</v>
      </c>
      <c r="P97" s="40">
        <v>-5.2347393148907823E-2</v>
      </c>
    </row>
    <row r="98" spans="1:16" ht="12.75" customHeight="1">
      <c r="A98" s="28">
        <v>88</v>
      </c>
      <c r="B98" s="29" t="s">
        <v>119</v>
      </c>
      <c r="C98" s="30" t="s">
        <v>379</v>
      </c>
      <c r="D98" s="31">
        <v>44833</v>
      </c>
      <c r="E98" s="37">
        <v>116.75</v>
      </c>
      <c r="F98" s="37">
        <v>117.03333333333335</v>
      </c>
      <c r="G98" s="38">
        <v>114.76666666666669</v>
      </c>
      <c r="H98" s="38">
        <v>112.78333333333335</v>
      </c>
      <c r="I98" s="38">
        <v>110.51666666666669</v>
      </c>
      <c r="J98" s="38">
        <v>119.01666666666669</v>
      </c>
      <c r="K98" s="38">
        <v>121.28333333333335</v>
      </c>
      <c r="L98" s="38">
        <v>123.26666666666669</v>
      </c>
      <c r="M98" s="28">
        <v>119.3</v>
      </c>
      <c r="N98" s="28">
        <v>115.05</v>
      </c>
      <c r="O98" s="39">
        <v>20919500</v>
      </c>
      <c r="P98" s="40">
        <v>5.9966914805624485E-3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44833</v>
      </c>
      <c r="E99" s="37">
        <v>234.05</v>
      </c>
      <c r="F99" s="37">
        <v>234.85</v>
      </c>
      <c r="G99" s="38">
        <v>232.7</v>
      </c>
      <c r="H99" s="38">
        <v>231.35</v>
      </c>
      <c r="I99" s="38">
        <v>229.2</v>
      </c>
      <c r="J99" s="38">
        <v>236.2</v>
      </c>
      <c r="K99" s="38">
        <v>238.35000000000002</v>
      </c>
      <c r="L99" s="38">
        <v>239.7</v>
      </c>
      <c r="M99" s="28">
        <v>237</v>
      </c>
      <c r="N99" s="28">
        <v>233.5</v>
      </c>
      <c r="O99" s="39">
        <v>20366100</v>
      </c>
      <c r="P99" s="40">
        <v>5.3312008529921365E-3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44833</v>
      </c>
      <c r="E100" s="37">
        <v>2592.1999999999998</v>
      </c>
      <c r="F100" s="37">
        <v>2601.7166666666667</v>
      </c>
      <c r="G100" s="38">
        <v>2576.2833333333333</v>
      </c>
      <c r="H100" s="38">
        <v>2560.3666666666668</v>
      </c>
      <c r="I100" s="38">
        <v>2534.9333333333334</v>
      </c>
      <c r="J100" s="38">
        <v>2617.6333333333332</v>
      </c>
      <c r="K100" s="38">
        <v>2643.0666666666666</v>
      </c>
      <c r="L100" s="38">
        <v>2658.9833333333331</v>
      </c>
      <c r="M100" s="28">
        <v>2627.15</v>
      </c>
      <c r="N100" s="28">
        <v>2585.8000000000002</v>
      </c>
      <c r="O100" s="39">
        <v>9649200</v>
      </c>
      <c r="P100" s="40">
        <v>1.829924650161464E-2</v>
      </c>
    </row>
    <row r="101" spans="1:16" ht="12.75" customHeight="1">
      <c r="A101" s="28">
        <v>91</v>
      </c>
      <c r="B101" s="29" t="s">
        <v>44</v>
      </c>
      <c r="C101" s="30" t="s">
        <v>380</v>
      </c>
      <c r="D101" s="31">
        <v>44833</v>
      </c>
      <c r="E101" s="37">
        <v>40856.9</v>
      </c>
      <c r="F101" s="37">
        <v>41079.383333333331</v>
      </c>
      <c r="G101" s="38">
        <v>40417.416666666664</v>
      </c>
      <c r="H101" s="38">
        <v>39977.933333333334</v>
      </c>
      <c r="I101" s="38">
        <v>39315.966666666667</v>
      </c>
      <c r="J101" s="38">
        <v>41518.866666666661</v>
      </c>
      <c r="K101" s="38">
        <v>42180.833333333336</v>
      </c>
      <c r="L101" s="38">
        <v>42620.316666666658</v>
      </c>
      <c r="M101" s="28">
        <v>41741.35</v>
      </c>
      <c r="N101" s="28">
        <v>40639.9</v>
      </c>
      <c r="O101" s="39">
        <v>15885</v>
      </c>
      <c r="P101" s="40">
        <v>9.0628218331616883E-2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44833</v>
      </c>
      <c r="E102" s="37">
        <v>129.85</v>
      </c>
      <c r="F102" s="37">
        <v>129.38333333333333</v>
      </c>
      <c r="G102" s="38">
        <v>128.16666666666666</v>
      </c>
      <c r="H102" s="38">
        <v>126.48333333333333</v>
      </c>
      <c r="I102" s="38">
        <v>125.26666666666667</v>
      </c>
      <c r="J102" s="38">
        <v>131.06666666666666</v>
      </c>
      <c r="K102" s="38">
        <v>132.28333333333336</v>
      </c>
      <c r="L102" s="38">
        <v>133.96666666666664</v>
      </c>
      <c r="M102" s="28">
        <v>130.6</v>
      </c>
      <c r="N102" s="28">
        <v>127.7</v>
      </c>
      <c r="O102" s="39">
        <v>38632000</v>
      </c>
      <c r="P102" s="40">
        <v>-4.5351473922902496E-3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44833</v>
      </c>
      <c r="E103" s="37">
        <v>917.6</v>
      </c>
      <c r="F103" s="37">
        <v>916.80000000000007</v>
      </c>
      <c r="G103" s="38">
        <v>910.30000000000018</v>
      </c>
      <c r="H103" s="38">
        <v>903.00000000000011</v>
      </c>
      <c r="I103" s="38">
        <v>896.50000000000023</v>
      </c>
      <c r="J103" s="38">
        <v>924.10000000000014</v>
      </c>
      <c r="K103" s="38">
        <v>930.59999999999991</v>
      </c>
      <c r="L103" s="38">
        <v>937.90000000000009</v>
      </c>
      <c r="M103" s="28">
        <v>923.3</v>
      </c>
      <c r="N103" s="28">
        <v>909.5</v>
      </c>
      <c r="O103" s="39">
        <v>84356250</v>
      </c>
      <c r="P103" s="40">
        <v>-1.4331159024452941E-2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44833</v>
      </c>
      <c r="E104" s="37">
        <v>1217.6500000000001</v>
      </c>
      <c r="F104" s="37">
        <v>1222.0333333333335</v>
      </c>
      <c r="G104" s="38">
        <v>1206.366666666667</v>
      </c>
      <c r="H104" s="38">
        <v>1195.0833333333335</v>
      </c>
      <c r="I104" s="38">
        <v>1179.416666666667</v>
      </c>
      <c r="J104" s="38">
        <v>1233.3166666666671</v>
      </c>
      <c r="K104" s="38">
        <v>1248.9833333333336</v>
      </c>
      <c r="L104" s="38">
        <v>1260.2666666666671</v>
      </c>
      <c r="M104" s="28">
        <v>1237.7</v>
      </c>
      <c r="N104" s="28">
        <v>1210.75</v>
      </c>
      <c r="O104" s="39">
        <v>4394925</v>
      </c>
      <c r="P104" s="40">
        <v>-4.2368801155512762E-3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44833</v>
      </c>
      <c r="E105" s="37">
        <v>561.79999999999995</v>
      </c>
      <c r="F105" s="37">
        <v>564.13333333333333</v>
      </c>
      <c r="G105" s="38">
        <v>556.56666666666661</v>
      </c>
      <c r="H105" s="38">
        <v>551.33333333333326</v>
      </c>
      <c r="I105" s="38">
        <v>543.76666666666654</v>
      </c>
      <c r="J105" s="38">
        <v>569.36666666666667</v>
      </c>
      <c r="K105" s="38">
        <v>576.93333333333351</v>
      </c>
      <c r="L105" s="38">
        <v>582.16666666666674</v>
      </c>
      <c r="M105" s="28">
        <v>571.70000000000005</v>
      </c>
      <c r="N105" s="28">
        <v>558.9</v>
      </c>
      <c r="O105" s="39">
        <v>8116500</v>
      </c>
      <c r="P105" s="40">
        <v>-6.4267352185089976E-3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44833</v>
      </c>
      <c r="E106" s="37">
        <v>9.1999999999999993</v>
      </c>
      <c r="F106" s="37">
        <v>9.2166666666666668</v>
      </c>
      <c r="G106" s="38">
        <v>9.1333333333333329</v>
      </c>
      <c r="H106" s="38">
        <v>9.0666666666666664</v>
      </c>
      <c r="I106" s="38">
        <v>8.9833333333333325</v>
      </c>
      <c r="J106" s="38">
        <v>9.2833333333333332</v>
      </c>
      <c r="K106" s="38">
        <v>9.3666666666666654</v>
      </c>
      <c r="L106" s="38">
        <v>9.4333333333333336</v>
      </c>
      <c r="M106" s="28">
        <v>9.3000000000000007</v>
      </c>
      <c r="N106" s="28">
        <v>9.15</v>
      </c>
      <c r="O106" s="39">
        <v>694820000</v>
      </c>
      <c r="P106" s="40">
        <v>1.4513491414554375E-2</v>
      </c>
    </row>
    <row r="107" spans="1:16" ht="12.75" customHeight="1">
      <c r="A107" s="28">
        <v>97</v>
      </c>
      <c r="B107" s="29" t="s">
        <v>63</v>
      </c>
      <c r="C107" s="30" t="s">
        <v>384</v>
      </c>
      <c r="D107" s="31">
        <v>44833</v>
      </c>
      <c r="E107" s="37">
        <v>68.349999999999994</v>
      </c>
      <c r="F107" s="37">
        <v>68.516666666666666</v>
      </c>
      <c r="G107" s="38">
        <v>67.783333333333331</v>
      </c>
      <c r="H107" s="38">
        <v>67.216666666666669</v>
      </c>
      <c r="I107" s="38">
        <v>66.483333333333334</v>
      </c>
      <c r="J107" s="38">
        <v>69.083333333333329</v>
      </c>
      <c r="K107" s="38">
        <v>69.816666666666649</v>
      </c>
      <c r="L107" s="38">
        <v>70.383333333333326</v>
      </c>
      <c r="M107" s="28">
        <v>69.25</v>
      </c>
      <c r="N107" s="28">
        <v>67.95</v>
      </c>
      <c r="O107" s="39">
        <v>125850000</v>
      </c>
      <c r="P107" s="40">
        <v>2.6290630975143404E-3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44833</v>
      </c>
      <c r="E108" s="37">
        <v>51.45</v>
      </c>
      <c r="F108" s="37">
        <v>51.633333333333333</v>
      </c>
      <c r="G108" s="38">
        <v>51.166666666666664</v>
      </c>
      <c r="H108" s="38">
        <v>50.883333333333333</v>
      </c>
      <c r="I108" s="38">
        <v>50.416666666666664</v>
      </c>
      <c r="J108" s="38">
        <v>51.916666666666664</v>
      </c>
      <c r="K108" s="38">
        <v>52.383333333333333</v>
      </c>
      <c r="L108" s="38">
        <v>52.666666666666664</v>
      </c>
      <c r="M108" s="28">
        <v>52.1</v>
      </c>
      <c r="N108" s="28">
        <v>51.35</v>
      </c>
      <c r="O108" s="39">
        <v>169560000</v>
      </c>
      <c r="P108" s="40">
        <v>3.3272394881170016E-2</v>
      </c>
    </row>
    <row r="109" spans="1:16" ht="12.75" customHeight="1">
      <c r="A109" s="28">
        <v>99</v>
      </c>
      <c r="B109" s="29" t="s">
        <v>44</v>
      </c>
      <c r="C109" s="30" t="s">
        <v>394</v>
      </c>
      <c r="D109" s="31">
        <v>44833</v>
      </c>
      <c r="E109" s="37">
        <v>153.35</v>
      </c>
      <c r="F109" s="37">
        <v>154.11666666666667</v>
      </c>
      <c r="G109" s="38">
        <v>152.33333333333334</v>
      </c>
      <c r="H109" s="38">
        <v>151.31666666666666</v>
      </c>
      <c r="I109" s="38">
        <v>149.53333333333333</v>
      </c>
      <c r="J109" s="38">
        <v>155.13333333333335</v>
      </c>
      <c r="K109" s="38">
        <v>156.91666666666666</v>
      </c>
      <c r="L109" s="38">
        <v>157.93333333333337</v>
      </c>
      <c r="M109" s="28">
        <v>155.9</v>
      </c>
      <c r="N109" s="28">
        <v>153.1</v>
      </c>
      <c r="O109" s="39">
        <v>62640000</v>
      </c>
      <c r="P109" s="40">
        <v>1.7915904936014627E-2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44833</v>
      </c>
      <c r="E110" s="37">
        <v>423.95</v>
      </c>
      <c r="F110" s="37">
        <v>424.26666666666665</v>
      </c>
      <c r="G110" s="38">
        <v>420.38333333333333</v>
      </c>
      <c r="H110" s="38">
        <v>416.81666666666666</v>
      </c>
      <c r="I110" s="38">
        <v>412.93333333333334</v>
      </c>
      <c r="J110" s="38">
        <v>427.83333333333331</v>
      </c>
      <c r="K110" s="38">
        <v>431.71666666666664</v>
      </c>
      <c r="L110" s="38">
        <v>435.2833333333333</v>
      </c>
      <c r="M110" s="28">
        <v>428.15</v>
      </c>
      <c r="N110" s="28">
        <v>420.7</v>
      </c>
      <c r="O110" s="39">
        <v>12647250</v>
      </c>
      <c r="P110" s="40">
        <v>-4.5454545454545452E-3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44833</v>
      </c>
      <c r="E111" s="37">
        <v>326.55</v>
      </c>
      <c r="F111" s="37">
        <v>325.90000000000003</v>
      </c>
      <c r="G111" s="38">
        <v>323.10000000000008</v>
      </c>
      <c r="H111" s="38">
        <v>319.65000000000003</v>
      </c>
      <c r="I111" s="38">
        <v>316.85000000000008</v>
      </c>
      <c r="J111" s="38">
        <v>329.35000000000008</v>
      </c>
      <c r="K111" s="38">
        <v>332.15000000000003</v>
      </c>
      <c r="L111" s="38">
        <v>335.60000000000008</v>
      </c>
      <c r="M111" s="28">
        <v>328.7</v>
      </c>
      <c r="N111" s="28">
        <v>322.45</v>
      </c>
      <c r="O111" s="39">
        <v>27960944</v>
      </c>
      <c r="P111" s="40">
        <v>-2.4554511014452083E-2</v>
      </c>
    </row>
    <row r="112" spans="1:16" ht="12.75" customHeight="1">
      <c r="A112" s="28">
        <v>102</v>
      </c>
      <c r="B112" s="29" t="s">
        <v>42</v>
      </c>
      <c r="C112" s="30" t="s">
        <v>391</v>
      </c>
      <c r="D112" s="31">
        <v>44833</v>
      </c>
      <c r="E112" s="37">
        <v>283.2</v>
      </c>
      <c r="F112" s="37">
        <v>287.59999999999997</v>
      </c>
      <c r="G112" s="38">
        <v>276.79999999999995</v>
      </c>
      <c r="H112" s="38">
        <v>270.39999999999998</v>
      </c>
      <c r="I112" s="38">
        <v>259.59999999999997</v>
      </c>
      <c r="J112" s="38">
        <v>293.99999999999994</v>
      </c>
      <c r="K112" s="38">
        <v>304.8</v>
      </c>
      <c r="L112" s="38">
        <v>311.19999999999993</v>
      </c>
      <c r="M112" s="28">
        <v>298.39999999999998</v>
      </c>
      <c r="N112" s="28">
        <v>281.2</v>
      </c>
      <c r="O112" s="39">
        <v>14421700</v>
      </c>
      <c r="P112" s="40">
        <v>-8.4162062615101285E-2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44833</v>
      </c>
      <c r="E113" s="37">
        <v>4439.8500000000004</v>
      </c>
      <c r="F113" s="37">
        <v>4458.2666666666664</v>
      </c>
      <c r="G113" s="38">
        <v>4391.6333333333332</v>
      </c>
      <c r="H113" s="38">
        <v>4343.416666666667</v>
      </c>
      <c r="I113" s="38">
        <v>4276.7833333333338</v>
      </c>
      <c r="J113" s="38">
        <v>4506.4833333333327</v>
      </c>
      <c r="K113" s="38">
        <v>4573.1166666666659</v>
      </c>
      <c r="L113" s="38">
        <v>4621.3333333333321</v>
      </c>
      <c r="M113" s="28">
        <v>4524.8999999999996</v>
      </c>
      <c r="N113" s="28">
        <v>4410.05</v>
      </c>
      <c r="O113" s="39">
        <v>363750</v>
      </c>
      <c r="P113" s="40">
        <v>-4.5155993431855498E-3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44833</v>
      </c>
      <c r="E114" s="37">
        <v>1909.2</v>
      </c>
      <c r="F114" s="37">
        <v>1896.6833333333334</v>
      </c>
      <c r="G114" s="38">
        <v>1864.0666666666668</v>
      </c>
      <c r="H114" s="38">
        <v>1818.9333333333334</v>
      </c>
      <c r="I114" s="38">
        <v>1786.3166666666668</v>
      </c>
      <c r="J114" s="38">
        <v>1941.8166666666668</v>
      </c>
      <c r="K114" s="38">
        <v>1974.4333333333336</v>
      </c>
      <c r="L114" s="38">
        <v>2019.5666666666668</v>
      </c>
      <c r="M114" s="28">
        <v>1929.3</v>
      </c>
      <c r="N114" s="28">
        <v>1851.55</v>
      </c>
      <c r="O114" s="39">
        <v>4642500</v>
      </c>
      <c r="P114" s="40">
        <v>-4.0012406947890822E-2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44833</v>
      </c>
      <c r="E115" s="37">
        <v>1264.25</v>
      </c>
      <c r="F115" s="37">
        <v>1260.1000000000001</v>
      </c>
      <c r="G115" s="38">
        <v>1244.4000000000003</v>
      </c>
      <c r="H115" s="38">
        <v>1224.5500000000002</v>
      </c>
      <c r="I115" s="38">
        <v>1208.8500000000004</v>
      </c>
      <c r="J115" s="38">
        <v>1279.9500000000003</v>
      </c>
      <c r="K115" s="38">
        <v>1295.6500000000001</v>
      </c>
      <c r="L115" s="38">
        <v>1315.5000000000002</v>
      </c>
      <c r="M115" s="28">
        <v>1275.8</v>
      </c>
      <c r="N115" s="28">
        <v>1240.25</v>
      </c>
      <c r="O115" s="39">
        <v>20422800</v>
      </c>
      <c r="P115" s="40">
        <v>-8.0433642245147756E-3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44833</v>
      </c>
      <c r="E116" s="37">
        <v>200.35</v>
      </c>
      <c r="F116" s="37">
        <v>201.03333333333333</v>
      </c>
      <c r="G116" s="38">
        <v>198.16666666666666</v>
      </c>
      <c r="H116" s="38">
        <v>195.98333333333332</v>
      </c>
      <c r="I116" s="38">
        <v>193.11666666666665</v>
      </c>
      <c r="J116" s="38">
        <v>203.21666666666667</v>
      </c>
      <c r="K116" s="38">
        <v>206.08333333333334</v>
      </c>
      <c r="L116" s="38">
        <v>208.26666666666668</v>
      </c>
      <c r="M116" s="28">
        <v>203.9</v>
      </c>
      <c r="N116" s="28">
        <v>198.85</v>
      </c>
      <c r="O116" s="39">
        <v>15022000</v>
      </c>
      <c r="P116" s="40">
        <v>-1.8118594436310396E-2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44833</v>
      </c>
      <c r="E117" s="37">
        <v>1392.55</v>
      </c>
      <c r="F117" s="37">
        <v>1399.1499999999999</v>
      </c>
      <c r="G117" s="38">
        <v>1383.3999999999996</v>
      </c>
      <c r="H117" s="38">
        <v>1374.2499999999998</v>
      </c>
      <c r="I117" s="38">
        <v>1358.4999999999995</v>
      </c>
      <c r="J117" s="38">
        <v>1408.2999999999997</v>
      </c>
      <c r="K117" s="38">
        <v>1424.0500000000002</v>
      </c>
      <c r="L117" s="38">
        <v>1433.1999999999998</v>
      </c>
      <c r="M117" s="28">
        <v>1414.9</v>
      </c>
      <c r="N117" s="28">
        <v>1390</v>
      </c>
      <c r="O117" s="39">
        <v>45020400</v>
      </c>
      <c r="P117" s="40">
        <v>-2.0980663343858459E-2</v>
      </c>
    </row>
    <row r="118" spans="1:16" ht="12.75" customHeight="1">
      <c r="A118" s="28">
        <v>108</v>
      </c>
      <c r="B118" s="29" t="s">
        <v>86</v>
      </c>
      <c r="C118" s="30" t="s">
        <v>400</v>
      </c>
      <c r="D118" s="31">
        <v>44833</v>
      </c>
      <c r="E118" s="37">
        <v>561.1</v>
      </c>
      <c r="F118" s="37">
        <v>564.73333333333346</v>
      </c>
      <c r="G118" s="38">
        <v>555.51666666666688</v>
      </c>
      <c r="H118" s="38">
        <v>549.93333333333339</v>
      </c>
      <c r="I118" s="38">
        <v>540.71666666666681</v>
      </c>
      <c r="J118" s="38">
        <v>570.31666666666695</v>
      </c>
      <c r="K118" s="38">
        <v>579.53333333333342</v>
      </c>
      <c r="L118" s="38">
        <v>585.11666666666702</v>
      </c>
      <c r="M118" s="28">
        <v>573.95000000000005</v>
      </c>
      <c r="N118" s="28">
        <v>559.15</v>
      </c>
      <c r="O118" s="39">
        <v>1896000</v>
      </c>
      <c r="P118" s="40">
        <v>-1.7489312087057909E-2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44833</v>
      </c>
      <c r="E119" s="37">
        <v>69.349999999999994</v>
      </c>
      <c r="F119" s="37">
        <v>69.583333333333329</v>
      </c>
      <c r="G119" s="38">
        <v>68.966666666666654</v>
      </c>
      <c r="H119" s="38">
        <v>68.583333333333329</v>
      </c>
      <c r="I119" s="38">
        <v>67.966666666666654</v>
      </c>
      <c r="J119" s="38">
        <v>69.966666666666654</v>
      </c>
      <c r="K119" s="38">
        <v>70.583333333333329</v>
      </c>
      <c r="L119" s="38">
        <v>70.966666666666654</v>
      </c>
      <c r="M119" s="28">
        <v>70.2</v>
      </c>
      <c r="N119" s="28">
        <v>69.2</v>
      </c>
      <c r="O119" s="39">
        <v>117760500</v>
      </c>
      <c r="P119" s="40">
        <v>5.7803468208092484E-2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44833</v>
      </c>
      <c r="E120" s="37">
        <v>873.15</v>
      </c>
      <c r="F120" s="37">
        <v>867.93333333333339</v>
      </c>
      <c r="G120" s="38">
        <v>858.96666666666681</v>
      </c>
      <c r="H120" s="38">
        <v>844.78333333333342</v>
      </c>
      <c r="I120" s="38">
        <v>835.81666666666683</v>
      </c>
      <c r="J120" s="38">
        <v>882.11666666666679</v>
      </c>
      <c r="K120" s="38">
        <v>891.08333333333348</v>
      </c>
      <c r="L120" s="38">
        <v>905.26666666666677</v>
      </c>
      <c r="M120" s="28">
        <v>876.9</v>
      </c>
      <c r="N120" s="28">
        <v>853.75</v>
      </c>
      <c r="O120" s="39">
        <v>1600300</v>
      </c>
      <c r="P120" s="40">
        <v>-5.5257099002302378E-2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44833</v>
      </c>
      <c r="E121" s="37">
        <v>706.8</v>
      </c>
      <c r="F121" s="37">
        <v>706.1</v>
      </c>
      <c r="G121" s="38">
        <v>695.75</v>
      </c>
      <c r="H121" s="38">
        <v>684.69999999999993</v>
      </c>
      <c r="I121" s="38">
        <v>674.34999999999991</v>
      </c>
      <c r="J121" s="38">
        <v>717.15000000000009</v>
      </c>
      <c r="K121" s="38">
        <v>727.50000000000023</v>
      </c>
      <c r="L121" s="38">
        <v>738.55000000000018</v>
      </c>
      <c r="M121" s="28">
        <v>716.45</v>
      </c>
      <c r="N121" s="28">
        <v>695.05</v>
      </c>
      <c r="O121" s="39">
        <v>13767250</v>
      </c>
      <c r="P121" s="40">
        <v>-6.0993077106708045E-2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44833</v>
      </c>
      <c r="E122" s="37">
        <v>336.35</v>
      </c>
      <c r="F122" s="37">
        <v>336.68333333333334</v>
      </c>
      <c r="G122" s="38">
        <v>334.91666666666669</v>
      </c>
      <c r="H122" s="38">
        <v>333.48333333333335</v>
      </c>
      <c r="I122" s="38">
        <v>331.7166666666667</v>
      </c>
      <c r="J122" s="38">
        <v>338.11666666666667</v>
      </c>
      <c r="K122" s="38">
        <v>339.88333333333333</v>
      </c>
      <c r="L122" s="38">
        <v>341.31666666666666</v>
      </c>
      <c r="M122" s="28">
        <v>338.45</v>
      </c>
      <c r="N122" s="28">
        <v>335.25</v>
      </c>
      <c r="O122" s="39">
        <v>81936000</v>
      </c>
      <c r="P122" s="40">
        <v>1.5869867089863123E-2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44833</v>
      </c>
      <c r="E123" s="37">
        <v>439.8</v>
      </c>
      <c r="F123" s="37">
        <v>440.38333333333338</v>
      </c>
      <c r="G123" s="38">
        <v>434.46666666666675</v>
      </c>
      <c r="H123" s="38">
        <v>429.13333333333338</v>
      </c>
      <c r="I123" s="38">
        <v>423.21666666666675</v>
      </c>
      <c r="J123" s="38">
        <v>445.71666666666675</v>
      </c>
      <c r="K123" s="38">
        <v>451.63333333333338</v>
      </c>
      <c r="L123" s="38">
        <v>456.96666666666675</v>
      </c>
      <c r="M123" s="28">
        <v>446.3</v>
      </c>
      <c r="N123" s="28">
        <v>435.05</v>
      </c>
      <c r="O123" s="39">
        <v>28970000</v>
      </c>
      <c r="P123" s="40">
        <v>1.0640153497296355E-2</v>
      </c>
    </row>
    <row r="124" spans="1:16" ht="12.75" customHeight="1">
      <c r="A124" s="28">
        <v>114</v>
      </c>
      <c r="B124" s="29" t="s">
        <v>42</v>
      </c>
      <c r="C124" s="30" t="s">
        <v>402</v>
      </c>
      <c r="D124" s="31">
        <v>44833</v>
      </c>
      <c r="E124" s="37">
        <v>2917.65</v>
      </c>
      <c r="F124" s="37">
        <v>2899.35</v>
      </c>
      <c r="G124" s="38">
        <v>2844.1</v>
      </c>
      <c r="H124" s="38">
        <v>2770.55</v>
      </c>
      <c r="I124" s="38">
        <v>2715.3</v>
      </c>
      <c r="J124" s="38">
        <v>2972.8999999999996</v>
      </c>
      <c r="K124" s="38">
        <v>3028.1499999999996</v>
      </c>
      <c r="L124" s="38">
        <v>3101.6999999999994</v>
      </c>
      <c r="M124" s="28">
        <v>2954.6</v>
      </c>
      <c r="N124" s="28">
        <v>2825.8</v>
      </c>
      <c r="O124" s="39">
        <v>452250</v>
      </c>
      <c r="P124" s="40">
        <v>0.10913549969343961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44833</v>
      </c>
      <c r="E125" s="37">
        <v>689.5</v>
      </c>
      <c r="F125" s="37">
        <v>690.35</v>
      </c>
      <c r="G125" s="38">
        <v>683</v>
      </c>
      <c r="H125" s="38">
        <v>676.5</v>
      </c>
      <c r="I125" s="38">
        <v>669.15</v>
      </c>
      <c r="J125" s="38">
        <v>696.85</v>
      </c>
      <c r="K125" s="38">
        <v>704.20000000000016</v>
      </c>
      <c r="L125" s="38">
        <v>710.7</v>
      </c>
      <c r="M125" s="28">
        <v>697.7</v>
      </c>
      <c r="N125" s="28">
        <v>683.85</v>
      </c>
      <c r="O125" s="39">
        <v>28552500</v>
      </c>
      <c r="P125" s="40">
        <v>-1.6873518337749267E-2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44833</v>
      </c>
      <c r="E126" s="37">
        <v>626.20000000000005</v>
      </c>
      <c r="F126" s="37">
        <v>627.13333333333333</v>
      </c>
      <c r="G126" s="38">
        <v>619.26666666666665</v>
      </c>
      <c r="H126" s="38">
        <v>612.33333333333337</v>
      </c>
      <c r="I126" s="38">
        <v>604.4666666666667</v>
      </c>
      <c r="J126" s="38">
        <v>634.06666666666661</v>
      </c>
      <c r="K126" s="38">
        <v>641.93333333333317</v>
      </c>
      <c r="L126" s="38">
        <v>648.86666666666656</v>
      </c>
      <c r="M126" s="28">
        <v>635</v>
      </c>
      <c r="N126" s="28">
        <v>620.20000000000005</v>
      </c>
      <c r="O126" s="39">
        <v>9983750</v>
      </c>
      <c r="P126" s="40">
        <v>-2.4071358748778103E-2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44833</v>
      </c>
      <c r="E127" s="37">
        <v>1945.25</v>
      </c>
      <c r="F127" s="37">
        <v>1950.1333333333332</v>
      </c>
      <c r="G127" s="38">
        <v>1934.6166666666663</v>
      </c>
      <c r="H127" s="38">
        <v>1923.9833333333331</v>
      </c>
      <c r="I127" s="38">
        <v>1908.4666666666662</v>
      </c>
      <c r="J127" s="38">
        <v>1960.7666666666664</v>
      </c>
      <c r="K127" s="38">
        <v>1976.2833333333333</v>
      </c>
      <c r="L127" s="38">
        <v>1986.9166666666665</v>
      </c>
      <c r="M127" s="28">
        <v>1965.65</v>
      </c>
      <c r="N127" s="28">
        <v>1939.5</v>
      </c>
      <c r="O127" s="39">
        <v>20984000</v>
      </c>
      <c r="P127" s="40">
        <v>-6.8344029836618012E-3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44833</v>
      </c>
      <c r="E128" s="37">
        <v>81.8</v>
      </c>
      <c r="F128" s="37">
        <v>82.199999999999989</v>
      </c>
      <c r="G128" s="38">
        <v>81.049999999999983</v>
      </c>
      <c r="H128" s="38">
        <v>80.3</v>
      </c>
      <c r="I128" s="38">
        <v>79.149999999999991</v>
      </c>
      <c r="J128" s="38">
        <v>82.949999999999974</v>
      </c>
      <c r="K128" s="38">
        <v>84.09999999999998</v>
      </c>
      <c r="L128" s="38">
        <v>84.849999999999966</v>
      </c>
      <c r="M128" s="28">
        <v>83.35</v>
      </c>
      <c r="N128" s="28">
        <v>81.45</v>
      </c>
      <c r="O128" s="39">
        <v>63422868</v>
      </c>
      <c r="P128" s="40">
        <v>-1.9660160089875018E-3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44833</v>
      </c>
      <c r="E129" s="37">
        <v>2323.9499999999998</v>
      </c>
      <c r="F129" s="37">
        <v>2303.15</v>
      </c>
      <c r="G129" s="38">
        <v>2269.5500000000002</v>
      </c>
      <c r="H129" s="38">
        <v>2215.15</v>
      </c>
      <c r="I129" s="38">
        <v>2181.5500000000002</v>
      </c>
      <c r="J129" s="38">
        <v>2357.5500000000002</v>
      </c>
      <c r="K129" s="38">
        <v>2391.1499999999996</v>
      </c>
      <c r="L129" s="38">
        <v>2445.5500000000002</v>
      </c>
      <c r="M129" s="28">
        <v>2336.75</v>
      </c>
      <c r="N129" s="28">
        <v>2248.75</v>
      </c>
      <c r="O129" s="39">
        <v>1571500</v>
      </c>
      <c r="P129" s="40">
        <v>-1.5813370909660247E-2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44833</v>
      </c>
      <c r="E130" s="37">
        <v>529.4</v>
      </c>
      <c r="F130" s="37">
        <v>524.76666666666677</v>
      </c>
      <c r="G130" s="38">
        <v>514.78333333333353</v>
      </c>
      <c r="H130" s="38">
        <v>500.16666666666674</v>
      </c>
      <c r="I130" s="38">
        <v>490.18333333333351</v>
      </c>
      <c r="J130" s="38">
        <v>539.38333333333355</v>
      </c>
      <c r="K130" s="38">
        <v>549.3666666666669</v>
      </c>
      <c r="L130" s="38">
        <v>563.98333333333358</v>
      </c>
      <c r="M130" s="28">
        <v>534.75</v>
      </c>
      <c r="N130" s="28">
        <v>510.15</v>
      </c>
      <c r="O130" s="39">
        <v>6722100</v>
      </c>
      <c r="P130" s="40">
        <v>7.9491255961844198E-2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44833</v>
      </c>
      <c r="E131" s="37">
        <v>425.9</v>
      </c>
      <c r="F131" s="37">
        <v>424.40000000000003</v>
      </c>
      <c r="G131" s="38">
        <v>418.80000000000007</v>
      </c>
      <c r="H131" s="38">
        <v>411.70000000000005</v>
      </c>
      <c r="I131" s="38">
        <v>406.10000000000008</v>
      </c>
      <c r="J131" s="38">
        <v>431.50000000000006</v>
      </c>
      <c r="K131" s="38">
        <v>437.10000000000008</v>
      </c>
      <c r="L131" s="38">
        <v>444.20000000000005</v>
      </c>
      <c r="M131" s="28">
        <v>430</v>
      </c>
      <c r="N131" s="28">
        <v>417.3</v>
      </c>
      <c r="O131" s="39">
        <v>15088000</v>
      </c>
      <c r="P131" s="40">
        <v>1.1531241619737195E-2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44833</v>
      </c>
      <c r="E132" s="37">
        <v>1937.45</v>
      </c>
      <c r="F132" s="37">
        <v>1941.8666666666668</v>
      </c>
      <c r="G132" s="38">
        <v>1922.9833333333336</v>
      </c>
      <c r="H132" s="38">
        <v>1908.5166666666669</v>
      </c>
      <c r="I132" s="38">
        <v>1889.6333333333337</v>
      </c>
      <c r="J132" s="38">
        <v>1956.3333333333335</v>
      </c>
      <c r="K132" s="38">
        <v>1975.2166666666667</v>
      </c>
      <c r="L132" s="38">
        <v>1989.6833333333334</v>
      </c>
      <c r="M132" s="28">
        <v>1960.75</v>
      </c>
      <c r="N132" s="28">
        <v>1927.4</v>
      </c>
      <c r="O132" s="39">
        <v>9132000</v>
      </c>
      <c r="P132" s="40">
        <v>-1.3778623449904861E-3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44833</v>
      </c>
      <c r="E133" s="37">
        <v>4408.8999999999996</v>
      </c>
      <c r="F133" s="37">
        <v>4436.7333333333327</v>
      </c>
      <c r="G133" s="38">
        <v>4368.5166666666655</v>
      </c>
      <c r="H133" s="38">
        <v>4328.1333333333332</v>
      </c>
      <c r="I133" s="38">
        <v>4259.9166666666661</v>
      </c>
      <c r="J133" s="38">
        <v>4477.116666666665</v>
      </c>
      <c r="K133" s="38">
        <v>4545.3333333333321</v>
      </c>
      <c r="L133" s="38">
        <v>4585.7166666666644</v>
      </c>
      <c r="M133" s="28">
        <v>4504.95</v>
      </c>
      <c r="N133" s="28">
        <v>4396.3500000000004</v>
      </c>
      <c r="O133" s="39">
        <v>1345050</v>
      </c>
      <c r="P133" s="40">
        <v>-2.5643811800499836E-2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44833</v>
      </c>
      <c r="E134" s="37">
        <v>3409.5</v>
      </c>
      <c r="F134" s="37">
        <v>3420.4166666666665</v>
      </c>
      <c r="G134" s="38">
        <v>3364.083333333333</v>
      </c>
      <c r="H134" s="38">
        <v>3318.6666666666665</v>
      </c>
      <c r="I134" s="38">
        <v>3262.333333333333</v>
      </c>
      <c r="J134" s="38">
        <v>3465.833333333333</v>
      </c>
      <c r="K134" s="38">
        <v>3522.1666666666661</v>
      </c>
      <c r="L134" s="38">
        <v>3567.583333333333</v>
      </c>
      <c r="M134" s="28">
        <v>3476.75</v>
      </c>
      <c r="N134" s="28">
        <v>3375</v>
      </c>
      <c r="O134" s="39">
        <v>1047200</v>
      </c>
      <c r="P134" s="40">
        <v>-3.0190776069642527E-2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44833</v>
      </c>
      <c r="E135" s="37">
        <v>672.25</v>
      </c>
      <c r="F135" s="37">
        <v>664.1</v>
      </c>
      <c r="G135" s="38">
        <v>654.5</v>
      </c>
      <c r="H135" s="38">
        <v>636.75</v>
      </c>
      <c r="I135" s="38">
        <v>627.15</v>
      </c>
      <c r="J135" s="38">
        <v>681.85</v>
      </c>
      <c r="K135" s="38">
        <v>691.45000000000016</v>
      </c>
      <c r="L135" s="38">
        <v>709.2</v>
      </c>
      <c r="M135" s="28">
        <v>673.7</v>
      </c>
      <c r="N135" s="28">
        <v>646.35</v>
      </c>
      <c r="O135" s="39">
        <v>7758800</v>
      </c>
      <c r="P135" s="40">
        <v>-4.1478525674682347E-2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44833</v>
      </c>
      <c r="E136" s="37">
        <v>1304.3499999999999</v>
      </c>
      <c r="F136" s="37">
        <v>1306.8499999999999</v>
      </c>
      <c r="G136" s="38">
        <v>1298.1499999999999</v>
      </c>
      <c r="H136" s="38">
        <v>1291.95</v>
      </c>
      <c r="I136" s="38">
        <v>1283.25</v>
      </c>
      <c r="J136" s="38">
        <v>1313.0499999999997</v>
      </c>
      <c r="K136" s="38">
        <v>1321.7499999999995</v>
      </c>
      <c r="L136" s="38">
        <v>1327.9499999999996</v>
      </c>
      <c r="M136" s="28">
        <v>1315.55</v>
      </c>
      <c r="N136" s="28">
        <v>1300.6500000000001</v>
      </c>
      <c r="O136" s="39">
        <v>11288200</v>
      </c>
      <c r="P136" s="40">
        <v>-3.2227089959791157E-2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44833</v>
      </c>
      <c r="E137" s="37">
        <v>228</v>
      </c>
      <c r="F137" s="37">
        <v>228.33333333333334</v>
      </c>
      <c r="G137" s="38">
        <v>225.86666666666667</v>
      </c>
      <c r="H137" s="38">
        <v>223.73333333333332</v>
      </c>
      <c r="I137" s="38">
        <v>221.26666666666665</v>
      </c>
      <c r="J137" s="38">
        <v>230.4666666666667</v>
      </c>
      <c r="K137" s="38">
        <v>232.93333333333334</v>
      </c>
      <c r="L137" s="38">
        <v>235.06666666666672</v>
      </c>
      <c r="M137" s="28">
        <v>230.8</v>
      </c>
      <c r="N137" s="28">
        <v>226.2</v>
      </c>
      <c r="O137" s="39">
        <v>21632000</v>
      </c>
      <c r="P137" s="40">
        <v>2.540766021994691E-2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44833</v>
      </c>
      <c r="E138" s="37">
        <v>100.8</v>
      </c>
      <c r="F138" s="37">
        <v>100.63333333333333</v>
      </c>
      <c r="G138" s="38">
        <v>99.316666666666649</v>
      </c>
      <c r="H138" s="38">
        <v>97.833333333333329</v>
      </c>
      <c r="I138" s="38">
        <v>96.516666666666652</v>
      </c>
      <c r="J138" s="38">
        <v>102.11666666666665</v>
      </c>
      <c r="K138" s="38">
        <v>103.43333333333331</v>
      </c>
      <c r="L138" s="38">
        <v>104.91666666666664</v>
      </c>
      <c r="M138" s="28">
        <v>101.95</v>
      </c>
      <c r="N138" s="28">
        <v>99.15</v>
      </c>
      <c r="O138" s="39">
        <v>33852000</v>
      </c>
      <c r="P138" s="40">
        <v>-1.4497816593886463E-2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44833</v>
      </c>
      <c r="E139" s="37">
        <v>527.85</v>
      </c>
      <c r="F139" s="37">
        <v>525.85</v>
      </c>
      <c r="G139" s="38">
        <v>517.20000000000005</v>
      </c>
      <c r="H139" s="38">
        <v>506.55000000000007</v>
      </c>
      <c r="I139" s="38">
        <v>497.90000000000009</v>
      </c>
      <c r="J139" s="38">
        <v>536.5</v>
      </c>
      <c r="K139" s="38">
        <v>545.14999999999986</v>
      </c>
      <c r="L139" s="38">
        <v>555.79999999999995</v>
      </c>
      <c r="M139" s="28">
        <v>534.5</v>
      </c>
      <c r="N139" s="28">
        <v>515.20000000000005</v>
      </c>
      <c r="O139" s="39">
        <v>7584000</v>
      </c>
      <c r="P139" s="40">
        <v>-4.9338146811071001E-2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44833</v>
      </c>
      <c r="E140" s="37">
        <v>9304.7999999999993</v>
      </c>
      <c r="F140" s="37">
        <v>9341.8000000000011</v>
      </c>
      <c r="G140" s="38">
        <v>9243.6000000000022</v>
      </c>
      <c r="H140" s="38">
        <v>9182.4000000000015</v>
      </c>
      <c r="I140" s="38">
        <v>9084.2000000000025</v>
      </c>
      <c r="J140" s="38">
        <v>9403.0000000000018</v>
      </c>
      <c r="K140" s="38">
        <v>9501.2000000000025</v>
      </c>
      <c r="L140" s="38">
        <v>9562.4000000000015</v>
      </c>
      <c r="M140" s="28">
        <v>9440</v>
      </c>
      <c r="N140" s="28">
        <v>9280.6</v>
      </c>
      <c r="O140" s="39">
        <v>3891700</v>
      </c>
      <c r="P140" s="40">
        <v>-2.4343160850381067E-2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44833</v>
      </c>
      <c r="E141" s="37">
        <v>872.8</v>
      </c>
      <c r="F141" s="37">
        <v>870.15</v>
      </c>
      <c r="G141" s="38">
        <v>856.94999999999993</v>
      </c>
      <c r="H141" s="38">
        <v>841.09999999999991</v>
      </c>
      <c r="I141" s="38">
        <v>827.89999999999986</v>
      </c>
      <c r="J141" s="38">
        <v>886</v>
      </c>
      <c r="K141" s="38">
        <v>899.2</v>
      </c>
      <c r="L141" s="38">
        <v>915.05000000000007</v>
      </c>
      <c r="M141" s="28">
        <v>883.35</v>
      </c>
      <c r="N141" s="28">
        <v>854.3</v>
      </c>
      <c r="O141" s="39">
        <v>18359375</v>
      </c>
      <c r="P141" s="40">
        <v>4.891899288451013E-3</v>
      </c>
    </row>
    <row r="142" spans="1:16" ht="12.75" customHeight="1">
      <c r="A142" s="28">
        <v>132</v>
      </c>
      <c r="B142" s="29" t="s">
        <v>44</v>
      </c>
      <c r="C142" s="30" t="s">
        <v>433</v>
      </c>
      <c r="D142" s="31">
        <v>44833</v>
      </c>
      <c r="E142" s="37">
        <v>1288.0999999999999</v>
      </c>
      <c r="F142" s="37">
        <v>1278.1833333333332</v>
      </c>
      <c r="G142" s="38">
        <v>1244.8166666666664</v>
      </c>
      <c r="H142" s="38">
        <v>1201.5333333333333</v>
      </c>
      <c r="I142" s="38">
        <v>1168.1666666666665</v>
      </c>
      <c r="J142" s="38">
        <v>1321.4666666666662</v>
      </c>
      <c r="K142" s="38">
        <v>1354.833333333333</v>
      </c>
      <c r="L142" s="38">
        <v>1398.1166666666661</v>
      </c>
      <c r="M142" s="28">
        <v>1311.55</v>
      </c>
      <c r="N142" s="28">
        <v>1234.9000000000001</v>
      </c>
      <c r="O142" s="39">
        <v>3313200</v>
      </c>
      <c r="P142" s="40">
        <v>-6.2054127505378781E-2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44833</v>
      </c>
      <c r="E143" s="37">
        <v>1357.2</v>
      </c>
      <c r="F143" s="37">
        <v>1348.1166666666668</v>
      </c>
      <c r="G143" s="38">
        <v>1327.2833333333335</v>
      </c>
      <c r="H143" s="38">
        <v>1297.3666666666668</v>
      </c>
      <c r="I143" s="38">
        <v>1276.5333333333335</v>
      </c>
      <c r="J143" s="38">
        <v>1378.0333333333335</v>
      </c>
      <c r="K143" s="38">
        <v>1398.8666666666666</v>
      </c>
      <c r="L143" s="38">
        <v>1428.7833333333335</v>
      </c>
      <c r="M143" s="28">
        <v>1368.95</v>
      </c>
      <c r="N143" s="28">
        <v>1318.2</v>
      </c>
      <c r="O143" s="39">
        <v>1138200</v>
      </c>
      <c r="P143" s="40">
        <v>-3.214285714285714E-2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44833</v>
      </c>
      <c r="E144" s="37">
        <v>824.3</v>
      </c>
      <c r="F144" s="37">
        <v>833.43333333333339</v>
      </c>
      <c r="G144" s="38">
        <v>810.86666666666679</v>
      </c>
      <c r="H144" s="38">
        <v>797.43333333333339</v>
      </c>
      <c r="I144" s="38">
        <v>774.86666666666679</v>
      </c>
      <c r="J144" s="38">
        <v>846.86666666666679</v>
      </c>
      <c r="K144" s="38">
        <v>869.43333333333339</v>
      </c>
      <c r="L144" s="38">
        <v>882.86666666666679</v>
      </c>
      <c r="M144" s="28">
        <v>856</v>
      </c>
      <c r="N144" s="28">
        <v>820</v>
      </c>
      <c r="O144" s="39">
        <v>1981850</v>
      </c>
      <c r="P144" s="40">
        <v>-3.6346396965865994E-2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44833</v>
      </c>
      <c r="E145" s="37">
        <v>871.2</v>
      </c>
      <c r="F145" s="37">
        <v>870.73333333333323</v>
      </c>
      <c r="G145" s="38">
        <v>859.26666666666642</v>
      </c>
      <c r="H145" s="38">
        <v>847.33333333333314</v>
      </c>
      <c r="I145" s="38">
        <v>835.86666666666633</v>
      </c>
      <c r="J145" s="38">
        <v>882.66666666666652</v>
      </c>
      <c r="K145" s="38">
        <v>894.13333333333344</v>
      </c>
      <c r="L145" s="38">
        <v>906.06666666666661</v>
      </c>
      <c r="M145" s="28">
        <v>882.2</v>
      </c>
      <c r="N145" s="28">
        <v>858.8</v>
      </c>
      <c r="O145" s="39">
        <v>3104000</v>
      </c>
      <c r="P145" s="40">
        <v>-2.119071644803229E-2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44833</v>
      </c>
      <c r="E146" s="37">
        <v>3138.85</v>
      </c>
      <c r="F146" s="37">
        <v>3160</v>
      </c>
      <c r="G146" s="38">
        <v>3104.95</v>
      </c>
      <c r="H146" s="38">
        <v>3071.0499999999997</v>
      </c>
      <c r="I146" s="38">
        <v>3015.9999999999995</v>
      </c>
      <c r="J146" s="38">
        <v>3193.9</v>
      </c>
      <c r="K146" s="38">
        <v>3248.9500000000003</v>
      </c>
      <c r="L146" s="38">
        <v>3282.8500000000004</v>
      </c>
      <c r="M146" s="28">
        <v>3215.05</v>
      </c>
      <c r="N146" s="28">
        <v>3126.1</v>
      </c>
      <c r="O146" s="39">
        <v>2780600</v>
      </c>
      <c r="P146" s="40">
        <v>1.0392441860465116E-2</v>
      </c>
    </row>
    <row r="147" spans="1:16" ht="12.75" customHeight="1">
      <c r="A147" s="28">
        <v>137</v>
      </c>
      <c r="B147" s="29" t="s">
        <v>49</v>
      </c>
      <c r="C147" s="30" t="s">
        <v>829</v>
      </c>
      <c r="D147" s="31">
        <v>44833</v>
      </c>
      <c r="E147" s="37">
        <v>124.55</v>
      </c>
      <c r="F147" s="37">
        <v>124.93333333333334</v>
      </c>
      <c r="G147" s="38">
        <v>123.36666666666667</v>
      </c>
      <c r="H147" s="38">
        <v>122.18333333333334</v>
      </c>
      <c r="I147" s="38">
        <v>120.61666666666667</v>
      </c>
      <c r="J147" s="38">
        <v>126.11666666666667</v>
      </c>
      <c r="K147" s="38">
        <v>127.68333333333334</v>
      </c>
      <c r="L147" s="38">
        <v>128.86666666666667</v>
      </c>
      <c r="M147" s="28">
        <v>126.5</v>
      </c>
      <c r="N147" s="28">
        <v>123.75</v>
      </c>
      <c r="O147" s="39">
        <v>44896500</v>
      </c>
      <c r="P147" s="40">
        <v>-9.923588369554431E-3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44833</v>
      </c>
      <c r="E148" s="37">
        <v>2072.4499999999998</v>
      </c>
      <c r="F148" s="37">
        <v>2081.65</v>
      </c>
      <c r="G148" s="38">
        <v>2033.3000000000002</v>
      </c>
      <c r="H148" s="38">
        <v>1994.15</v>
      </c>
      <c r="I148" s="38">
        <v>1945.8000000000002</v>
      </c>
      <c r="J148" s="38">
        <v>2120.8000000000002</v>
      </c>
      <c r="K148" s="38">
        <v>2169.1499999999996</v>
      </c>
      <c r="L148" s="38">
        <v>2208.3000000000002</v>
      </c>
      <c r="M148" s="28">
        <v>2130</v>
      </c>
      <c r="N148" s="28">
        <v>2042.5</v>
      </c>
      <c r="O148" s="39">
        <v>2021600</v>
      </c>
      <c r="P148" s="40">
        <v>-4.2043287171407248E-2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44833</v>
      </c>
      <c r="E149" s="37">
        <v>85613</v>
      </c>
      <c r="F149" s="37">
        <v>86125.95</v>
      </c>
      <c r="G149" s="38">
        <v>84762.9</v>
      </c>
      <c r="H149" s="38">
        <v>83912.8</v>
      </c>
      <c r="I149" s="38">
        <v>82549.75</v>
      </c>
      <c r="J149" s="38">
        <v>86976.049999999988</v>
      </c>
      <c r="K149" s="38">
        <v>88339.1</v>
      </c>
      <c r="L149" s="38">
        <v>89189.199999999983</v>
      </c>
      <c r="M149" s="28">
        <v>87489</v>
      </c>
      <c r="N149" s="28">
        <v>85275.85</v>
      </c>
      <c r="O149" s="39">
        <v>71960</v>
      </c>
      <c r="P149" s="40">
        <v>2.1288674425205791E-2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44833</v>
      </c>
      <c r="E150" s="37">
        <v>1031.2</v>
      </c>
      <c r="F150" s="37">
        <v>1031.2833333333335</v>
      </c>
      <c r="G150" s="38">
        <v>1012.116666666667</v>
      </c>
      <c r="H150" s="38">
        <v>993.03333333333353</v>
      </c>
      <c r="I150" s="38">
        <v>973.86666666666702</v>
      </c>
      <c r="J150" s="38">
        <v>1050.366666666667</v>
      </c>
      <c r="K150" s="38">
        <v>1069.5333333333335</v>
      </c>
      <c r="L150" s="38">
        <v>1088.616666666667</v>
      </c>
      <c r="M150" s="28">
        <v>1050.45</v>
      </c>
      <c r="N150" s="28">
        <v>1012.2</v>
      </c>
      <c r="O150" s="39">
        <v>7900875</v>
      </c>
      <c r="P150" s="40">
        <v>1.1668107173725151E-2</v>
      </c>
    </row>
    <row r="151" spans="1:16" ht="12.75" customHeight="1">
      <c r="A151" s="28">
        <v>141</v>
      </c>
      <c r="B151" s="29" t="s">
        <v>119</v>
      </c>
      <c r="C151" s="30" t="s">
        <v>163</v>
      </c>
      <c r="D151" s="31">
        <v>44833</v>
      </c>
      <c r="E151" s="37">
        <v>75.8</v>
      </c>
      <c r="F151" s="37">
        <v>75.95</v>
      </c>
      <c r="G151" s="38">
        <v>75</v>
      </c>
      <c r="H151" s="38">
        <v>74.2</v>
      </c>
      <c r="I151" s="38">
        <v>73.25</v>
      </c>
      <c r="J151" s="38">
        <v>76.75</v>
      </c>
      <c r="K151" s="38">
        <v>77.700000000000017</v>
      </c>
      <c r="L151" s="38">
        <v>78.5</v>
      </c>
      <c r="M151" s="28">
        <v>76.900000000000006</v>
      </c>
      <c r="N151" s="28">
        <v>75.150000000000006</v>
      </c>
      <c r="O151" s="39">
        <v>70707250</v>
      </c>
      <c r="P151" s="40">
        <v>1.1306303568172148E-2</v>
      </c>
    </row>
    <row r="152" spans="1:16" ht="12.75" customHeight="1">
      <c r="A152" s="28">
        <v>142</v>
      </c>
      <c r="B152" s="29" t="s">
        <v>44</v>
      </c>
      <c r="C152" s="30" t="s">
        <v>164</v>
      </c>
      <c r="D152" s="31">
        <v>44833</v>
      </c>
      <c r="E152" s="37">
        <v>4080.55</v>
      </c>
      <c r="F152" s="37">
        <v>4078.5166666666664</v>
      </c>
      <c r="G152" s="38">
        <v>4013.0333333333328</v>
      </c>
      <c r="H152" s="38">
        <v>3945.5166666666664</v>
      </c>
      <c r="I152" s="38">
        <v>3880.0333333333328</v>
      </c>
      <c r="J152" s="38">
        <v>4146.0333333333328</v>
      </c>
      <c r="K152" s="38">
        <v>4211.5166666666664</v>
      </c>
      <c r="L152" s="38">
        <v>4279.0333333333328</v>
      </c>
      <c r="M152" s="28">
        <v>4144</v>
      </c>
      <c r="N152" s="28">
        <v>4011</v>
      </c>
      <c r="O152" s="39">
        <v>1813125</v>
      </c>
      <c r="P152" s="40">
        <v>-8.611851548082838E-3</v>
      </c>
    </row>
    <row r="153" spans="1:16" ht="12.75" customHeight="1">
      <c r="A153" s="28">
        <v>143</v>
      </c>
      <c r="B153" s="29" t="s">
        <v>38</v>
      </c>
      <c r="C153" s="30" t="s">
        <v>165</v>
      </c>
      <c r="D153" s="31">
        <v>44833</v>
      </c>
      <c r="E153" s="37">
        <v>4750.1000000000004</v>
      </c>
      <c r="F153" s="37">
        <v>4755.7666666666673</v>
      </c>
      <c r="G153" s="38">
        <v>4691.9833333333345</v>
      </c>
      <c r="H153" s="38">
        <v>4633.8666666666668</v>
      </c>
      <c r="I153" s="38">
        <v>4570.0833333333339</v>
      </c>
      <c r="J153" s="38">
        <v>4813.883333333335</v>
      </c>
      <c r="K153" s="38">
        <v>4877.6666666666679</v>
      </c>
      <c r="L153" s="38">
        <v>4935.7833333333356</v>
      </c>
      <c r="M153" s="28">
        <v>4819.55</v>
      </c>
      <c r="N153" s="28">
        <v>4697.6499999999996</v>
      </c>
      <c r="O153" s="39">
        <v>568800</v>
      </c>
      <c r="P153" s="40">
        <v>2.5974025974025976E-2</v>
      </c>
    </row>
    <row r="154" spans="1:16" ht="12.75" customHeight="1">
      <c r="A154" s="28">
        <v>144</v>
      </c>
      <c r="B154" s="29" t="s">
        <v>56</v>
      </c>
      <c r="C154" s="30" t="s">
        <v>166</v>
      </c>
      <c r="D154" s="31">
        <v>44833</v>
      </c>
      <c r="E154" s="37">
        <v>18675.5</v>
      </c>
      <c r="F154" s="37">
        <v>18770.833333333332</v>
      </c>
      <c r="G154" s="38">
        <v>18554.666666666664</v>
      </c>
      <c r="H154" s="38">
        <v>18433.833333333332</v>
      </c>
      <c r="I154" s="38">
        <v>18217.666666666664</v>
      </c>
      <c r="J154" s="38">
        <v>18891.666666666664</v>
      </c>
      <c r="K154" s="38">
        <v>19107.833333333328</v>
      </c>
      <c r="L154" s="38">
        <v>19228.666666666664</v>
      </c>
      <c r="M154" s="28">
        <v>18987</v>
      </c>
      <c r="N154" s="28">
        <v>18650</v>
      </c>
      <c r="O154" s="39">
        <v>295920</v>
      </c>
      <c r="P154" s="40">
        <v>-1.1359080582654016E-2</v>
      </c>
    </row>
    <row r="155" spans="1:16" ht="12.75" customHeight="1">
      <c r="A155" s="28">
        <v>145</v>
      </c>
      <c r="B155" s="29" t="s">
        <v>119</v>
      </c>
      <c r="C155" s="30" t="s">
        <v>167</v>
      </c>
      <c r="D155" s="31">
        <v>44833</v>
      </c>
      <c r="E155" s="37">
        <v>127.5</v>
      </c>
      <c r="F155" s="37">
        <v>127.84999999999998</v>
      </c>
      <c r="G155" s="38">
        <v>126.24999999999997</v>
      </c>
      <c r="H155" s="38">
        <v>124.99999999999999</v>
      </c>
      <c r="I155" s="38">
        <v>123.39999999999998</v>
      </c>
      <c r="J155" s="38">
        <v>129.09999999999997</v>
      </c>
      <c r="K155" s="38">
        <v>130.69999999999996</v>
      </c>
      <c r="L155" s="38">
        <v>131.94999999999996</v>
      </c>
      <c r="M155" s="28">
        <v>129.44999999999999</v>
      </c>
      <c r="N155" s="28">
        <v>126.6</v>
      </c>
      <c r="O155" s="39">
        <v>55663600</v>
      </c>
      <c r="P155" s="40">
        <v>3.0100535789537053E-4</v>
      </c>
    </row>
    <row r="156" spans="1:16" ht="12.75" customHeight="1">
      <c r="A156" s="28">
        <v>146</v>
      </c>
      <c r="B156" s="29" t="s">
        <v>168</v>
      </c>
      <c r="C156" s="30" t="s">
        <v>169</v>
      </c>
      <c r="D156" s="31">
        <v>44833</v>
      </c>
      <c r="E156" s="37">
        <v>171.95</v>
      </c>
      <c r="F156" s="37">
        <v>172.23333333333335</v>
      </c>
      <c r="G156" s="38">
        <v>171.26666666666671</v>
      </c>
      <c r="H156" s="38">
        <v>170.58333333333337</v>
      </c>
      <c r="I156" s="38">
        <v>169.61666666666673</v>
      </c>
      <c r="J156" s="38">
        <v>172.91666666666669</v>
      </c>
      <c r="K156" s="38">
        <v>173.88333333333333</v>
      </c>
      <c r="L156" s="38">
        <v>174.56666666666666</v>
      </c>
      <c r="M156" s="28">
        <v>173.2</v>
      </c>
      <c r="N156" s="28">
        <v>171.55</v>
      </c>
      <c r="O156" s="39">
        <v>72840300</v>
      </c>
      <c r="P156" s="40">
        <v>-7.1478517597700257E-3</v>
      </c>
    </row>
    <row r="157" spans="1:16" ht="12.75" customHeight="1">
      <c r="A157" s="28">
        <v>147</v>
      </c>
      <c r="B157" s="29" t="s">
        <v>96</v>
      </c>
      <c r="C157" s="30" t="s">
        <v>268</v>
      </c>
      <c r="D157" s="31">
        <v>44833</v>
      </c>
      <c r="E157" s="37">
        <v>1042.5999999999999</v>
      </c>
      <c r="F157" s="37">
        <v>1038.5833333333333</v>
      </c>
      <c r="G157" s="38">
        <v>1023.3166666666666</v>
      </c>
      <c r="H157" s="38">
        <v>1004.0333333333333</v>
      </c>
      <c r="I157" s="38">
        <v>988.76666666666665</v>
      </c>
      <c r="J157" s="38">
        <v>1057.8666666666666</v>
      </c>
      <c r="K157" s="38">
        <v>1073.1333333333334</v>
      </c>
      <c r="L157" s="38">
        <v>1092.4166666666665</v>
      </c>
      <c r="M157" s="28">
        <v>1053.8499999999999</v>
      </c>
      <c r="N157" s="28">
        <v>1019.3</v>
      </c>
      <c r="O157" s="39">
        <v>5189800</v>
      </c>
      <c r="P157" s="40">
        <v>3.7503498460677305E-2</v>
      </c>
    </row>
    <row r="158" spans="1:16" ht="12.75" customHeight="1">
      <c r="A158" s="28">
        <v>148</v>
      </c>
      <c r="B158" s="29" t="s">
        <v>86</v>
      </c>
      <c r="C158" s="30" t="s">
        <v>442</v>
      </c>
      <c r="D158" s="31">
        <v>44833</v>
      </c>
      <c r="E158" s="37">
        <v>3027.3</v>
      </c>
      <c r="F158" s="37">
        <v>3034.9666666666667</v>
      </c>
      <c r="G158" s="38">
        <v>3011.3333333333335</v>
      </c>
      <c r="H158" s="38">
        <v>2995.3666666666668</v>
      </c>
      <c r="I158" s="38">
        <v>2971.7333333333336</v>
      </c>
      <c r="J158" s="38">
        <v>3050.9333333333334</v>
      </c>
      <c r="K158" s="38">
        <v>3074.5666666666666</v>
      </c>
      <c r="L158" s="38">
        <v>3090.5333333333333</v>
      </c>
      <c r="M158" s="28">
        <v>3058.6</v>
      </c>
      <c r="N158" s="28">
        <v>3019</v>
      </c>
      <c r="O158" s="39">
        <v>615000</v>
      </c>
      <c r="P158" s="40">
        <v>2.5341780593531177E-2</v>
      </c>
    </row>
    <row r="159" spans="1:16" ht="12.75" customHeight="1">
      <c r="A159" s="28">
        <v>149</v>
      </c>
      <c r="B159" s="29" t="s">
        <v>79</v>
      </c>
      <c r="C159" s="30" t="s">
        <v>170</v>
      </c>
      <c r="D159" s="31">
        <v>44833</v>
      </c>
      <c r="E159" s="37">
        <v>133.25</v>
      </c>
      <c r="F159" s="37">
        <v>132.9</v>
      </c>
      <c r="G159" s="38">
        <v>131.85000000000002</v>
      </c>
      <c r="H159" s="38">
        <v>130.45000000000002</v>
      </c>
      <c r="I159" s="38">
        <v>129.40000000000003</v>
      </c>
      <c r="J159" s="38">
        <v>134.30000000000001</v>
      </c>
      <c r="K159" s="38">
        <v>135.35000000000002</v>
      </c>
      <c r="L159" s="38">
        <v>136.75</v>
      </c>
      <c r="M159" s="28">
        <v>133.94999999999999</v>
      </c>
      <c r="N159" s="28">
        <v>131.5</v>
      </c>
      <c r="O159" s="39">
        <v>44790900</v>
      </c>
      <c r="P159" s="40">
        <v>-4.521953221173574E-2</v>
      </c>
    </row>
    <row r="160" spans="1:16" ht="12.75" customHeight="1">
      <c r="A160" s="28">
        <v>150</v>
      </c>
      <c r="B160" s="29" t="s">
        <v>40</v>
      </c>
      <c r="C160" s="30" t="s">
        <v>171</v>
      </c>
      <c r="D160" s="31">
        <v>44833</v>
      </c>
      <c r="E160" s="37">
        <v>50388.35</v>
      </c>
      <c r="F160" s="37">
        <v>49889.466666666674</v>
      </c>
      <c r="G160" s="38">
        <v>49078.933333333349</v>
      </c>
      <c r="H160" s="38">
        <v>47769.516666666677</v>
      </c>
      <c r="I160" s="38">
        <v>46958.983333333352</v>
      </c>
      <c r="J160" s="38">
        <v>51198.883333333346</v>
      </c>
      <c r="K160" s="38">
        <v>52009.416666666672</v>
      </c>
      <c r="L160" s="38">
        <v>53318.833333333343</v>
      </c>
      <c r="M160" s="28">
        <v>50700</v>
      </c>
      <c r="N160" s="28">
        <v>48580.05</v>
      </c>
      <c r="O160" s="39">
        <v>106470</v>
      </c>
      <c r="P160" s="40">
        <v>-1.125809175344779E-3</v>
      </c>
    </row>
    <row r="161" spans="1:16" ht="12.75" customHeight="1">
      <c r="A161" s="28">
        <v>151</v>
      </c>
      <c r="B161" s="29" t="s">
        <v>47</v>
      </c>
      <c r="C161" s="30" t="s">
        <v>172</v>
      </c>
      <c r="D161" s="31">
        <v>44833</v>
      </c>
      <c r="E161" s="37">
        <v>973.5</v>
      </c>
      <c r="F161" s="37">
        <v>970.55000000000007</v>
      </c>
      <c r="G161" s="38">
        <v>950.70000000000016</v>
      </c>
      <c r="H161" s="38">
        <v>927.90000000000009</v>
      </c>
      <c r="I161" s="38">
        <v>908.05000000000018</v>
      </c>
      <c r="J161" s="38">
        <v>993.35000000000014</v>
      </c>
      <c r="K161" s="38">
        <v>1013.2</v>
      </c>
      <c r="L161" s="38">
        <v>1036</v>
      </c>
      <c r="M161" s="28">
        <v>990.4</v>
      </c>
      <c r="N161" s="28">
        <v>947.75</v>
      </c>
      <c r="O161" s="39">
        <v>6723200</v>
      </c>
      <c r="P161" s="40">
        <v>-5.7342714221806498E-3</v>
      </c>
    </row>
    <row r="162" spans="1:16" ht="12.75" customHeight="1">
      <c r="A162" s="28">
        <v>152</v>
      </c>
      <c r="B162" s="29" t="s">
        <v>86</v>
      </c>
      <c r="C162" s="30" t="s">
        <v>447</v>
      </c>
      <c r="D162" s="31">
        <v>44833</v>
      </c>
      <c r="E162" s="37">
        <v>3189.2</v>
      </c>
      <c r="F162" s="37">
        <v>3209.8166666666671</v>
      </c>
      <c r="G162" s="38">
        <v>3160.1833333333343</v>
      </c>
      <c r="H162" s="38">
        <v>3131.1666666666674</v>
      </c>
      <c r="I162" s="38">
        <v>3081.5333333333347</v>
      </c>
      <c r="J162" s="38">
        <v>3238.8333333333339</v>
      </c>
      <c r="K162" s="38">
        <v>3288.4666666666662</v>
      </c>
      <c r="L162" s="38">
        <v>3317.4833333333336</v>
      </c>
      <c r="M162" s="28">
        <v>3259.45</v>
      </c>
      <c r="N162" s="28">
        <v>3180.8</v>
      </c>
      <c r="O162" s="39">
        <v>749850</v>
      </c>
      <c r="P162" s="40">
        <v>2.4805248052480525E-2</v>
      </c>
    </row>
    <row r="163" spans="1:16" ht="12.75" customHeight="1">
      <c r="A163" s="28">
        <v>153</v>
      </c>
      <c r="B163" s="29" t="s">
        <v>79</v>
      </c>
      <c r="C163" s="30" t="s">
        <v>173</v>
      </c>
      <c r="D163" s="31">
        <v>44833</v>
      </c>
      <c r="E163" s="37">
        <v>211.05</v>
      </c>
      <c r="F163" s="37">
        <v>211.08333333333334</v>
      </c>
      <c r="G163" s="38">
        <v>209.16666666666669</v>
      </c>
      <c r="H163" s="38">
        <v>207.28333333333333</v>
      </c>
      <c r="I163" s="38">
        <v>205.36666666666667</v>
      </c>
      <c r="J163" s="38">
        <v>212.9666666666667</v>
      </c>
      <c r="K163" s="38">
        <v>214.88333333333338</v>
      </c>
      <c r="L163" s="38">
        <v>216.76666666666671</v>
      </c>
      <c r="M163" s="28">
        <v>213</v>
      </c>
      <c r="N163" s="28">
        <v>209.2</v>
      </c>
      <c r="O163" s="39">
        <v>14865000</v>
      </c>
      <c r="P163" s="40">
        <v>-8.6034413765506204E-3</v>
      </c>
    </row>
    <row r="164" spans="1:16" ht="12.75" customHeight="1">
      <c r="A164" s="28">
        <v>154</v>
      </c>
      <c r="B164" s="29" t="s">
        <v>63</v>
      </c>
      <c r="C164" s="30" t="s">
        <v>174</v>
      </c>
      <c r="D164" s="31">
        <v>44833</v>
      </c>
      <c r="E164" s="37">
        <v>113.7</v>
      </c>
      <c r="F164" s="37">
        <v>113.95</v>
      </c>
      <c r="G164" s="38">
        <v>112.85000000000001</v>
      </c>
      <c r="H164" s="38">
        <v>112</v>
      </c>
      <c r="I164" s="38">
        <v>110.9</v>
      </c>
      <c r="J164" s="38">
        <v>114.80000000000001</v>
      </c>
      <c r="K164" s="38">
        <v>115.9</v>
      </c>
      <c r="L164" s="38">
        <v>116.75000000000001</v>
      </c>
      <c r="M164" s="28">
        <v>115.05</v>
      </c>
      <c r="N164" s="28">
        <v>113.1</v>
      </c>
      <c r="O164" s="39">
        <v>57474000</v>
      </c>
      <c r="P164" s="40">
        <v>-1.0786322942508899E-4</v>
      </c>
    </row>
    <row r="165" spans="1:16" ht="12.75" customHeight="1">
      <c r="A165" s="28">
        <v>155</v>
      </c>
      <c r="B165" s="29" t="s">
        <v>56</v>
      </c>
      <c r="C165" s="30" t="s">
        <v>176</v>
      </c>
      <c r="D165" s="31">
        <v>44833</v>
      </c>
      <c r="E165" s="37">
        <v>2837.35</v>
      </c>
      <c r="F165" s="37">
        <v>2849.3333333333335</v>
      </c>
      <c r="G165" s="38">
        <v>2812.7166666666672</v>
      </c>
      <c r="H165" s="38">
        <v>2788.0833333333335</v>
      </c>
      <c r="I165" s="38">
        <v>2751.4666666666672</v>
      </c>
      <c r="J165" s="38">
        <v>2873.9666666666672</v>
      </c>
      <c r="K165" s="38">
        <v>2910.583333333333</v>
      </c>
      <c r="L165" s="38">
        <v>2935.2166666666672</v>
      </c>
      <c r="M165" s="28">
        <v>2885.95</v>
      </c>
      <c r="N165" s="28">
        <v>2824.7</v>
      </c>
      <c r="O165" s="39">
        <v>2536000</v>
      </c>
      <c r="P165" s="40">
        <v>-4.611912471788833E-3</v>
      </c>
    </row>
    <row r="166" spans="1:16" ht="12.75" customHeight="1">
      <c r="A166" s="28">
        <v>156</v>
      </c>
      <c r="B166" s="29" t="s">
        <v>38</v>
      </c>
      <c r="C166" s="30" t="s">
        <v>177</v>
      </c>
      <c r="D166" s="31">
        <v>44833</v>
      </c>
      <c r="E166" s="37">
        <v>3184.05</v>
      </c>
      <c r="F166" s="37">
        <v>3175.0666666666671</v>
      </c>
      <c r="G166" s="38">
        <v>3151.1333333333341</v>
      </c>
      <c r="H166" s="38">
        <v>3118.2166666666672</v>
      </c>
      <c r="I166" s="38">
        <v>3094.2833333333342</v>
      </c>
      <c r="J166" s="38">
        <v>3207.983333333334</v>
      </c>
      <c r="K166" s="38">
        <v>3231.9166666666674</v>
      </c>
      <c r="L166" s="38">
        <v>3264.8333333333339</v>
      </c>
      <c r="M166" s="28">
        <v>3199</v>
      </c>
      <c r="N166" s="28">
        <v>3142.15</v>
      </c>
      <c r="O166" s="39">
        <v>1744500</v>
      </c>
      <c r="P166" s="40">
        <v>6.2004325883201154E-3</v>
      </c>
    </row>
    <row r="167" spans="1:16" ht="12.75" customHeight="1">
      <c r="A167" s="28">
        <v>157</v>
      </c>
      <c r="B167" s="29" t="s">
        <v>58</v>
      </c>
      <c r="C167" s="30" t="s">
        <v>178</v>
      </c>
      <c r="D167" s="31">
        <v>44833</v>
      </c>
      <c r="E167" s="37">
        <v>40.799999999999997</v>
      </c>
      <c r="F167" s="37">
        <v>40.966666666666661</v>
      </c>
      <c r="G167" s="38">
        <v>40.133333333333326</v>
      </c>
      <c r="H167" s="38">
        <v>39.466666666666661</v>
      </c>
      <c r="I167" s="38">
        <v>38.633333333333326</v>
      </c>
      <c r="J167" s="38">
        <v>41.633333333333326</v>
      </c>
      <c r="K167" s="38">
        <v>42.466666666666654</v>
      </c>
      <c r="L167" s="38">
        <v>43.133333333333326</v>
      </c>
      <c r="M167" s="28">
        <v>41.8</v>
      </c>
      <c r="N167" s="28">
        <v>40.299999999999997</v>
      </c>
      <c r="O167" s="39">
        <v>267680000</v>
      </c>
      <c r="P167" s="40">
        <v>6.4249363867684484E-2</v>
      </c>
    </row>
    <row r="168" spans="1:16" ht="12.75" customHeight="1">
      <c r="A168" s="28">
        <v>158</v>
      </c>
      <c r="B168" s="29" t="s">
        <v>44</v>
      </c>
      <c r="C168" s="30" t="s">
        <v>270</v>
      </c>
      <c r="D168" s="31">
        <v>44833</v>
      </c>
      <c r="E168" s="37">
        <v>2615.5500000000002</v>
      </c>
      <c r="F168" s="37">
        <v>2625.8166666666671</v>
      </c>
      <c r="G168" s="38">
        <v>2589.8833333333341</v>
      </c>
      <c r="H168" s="38">
        <v>2564.2166666666672</v>
      </c>
      <c r="I168" s="38">
        <v>2528.2833333333342</v>
      </c>
      <c r="J168" s="38">
        <v>2651.483333333334</v>
      </c>
      <c r="K168" s="38">
        <v>2687.4166666666674</v>
      </c>
      <c r="L168" s="38">
        <v>2713.0833333333339</v>
      </c>
      <c r="M168" s="28">
        <v>2661.75</v>
      </c>
      <c r="N168" s="28">
        <v>2600.15</v>
      </c>
      <c r="O168" s="39">
        <v>850200</v>
      </c>
      <c r="P168" s="40">
        <v>-1.3917884481558803E-2</v>
      </c>
    </row>
    <row r="169" spans="1:16" ht="12.75" customHeight="1">
      <c r="A169" s="28">
        <v>159</v>
      </c>
      <c r="B169" s="29" t="s">
        <v>168</v>
      </c>
      <c r="C169" s="30" t="s">
        <v>179</v>
      </c>
      <c r="D169" s="31">
        <v>44833</v>
      </c>
      <c r="E169" s="37">
        <v>233.3</v>
      </c>
      <c r="F169" s="37">
        <v>234.19999999999996</v>
      </c>
      <c r="G169" s="38">
        <v>232.04999999999993</v>
      </c>
      <c r="H169" s="38">
        <v>230.79999999999995</v>
      </c>
      <c r="I169" s="38">
        <v>228.64999999999992</v>
      </c>
      <c r="J169" s="38">
        <v>235.44999999999993</v>
      </c>
      <c r="K169" s="38">
        <v>237.59999999999997</v>
      </c>
      <c r="L169" s="38">
        <v>238.84999999999994</v>
      </c>
      <c r="M169" s="28">
        <v>236.35</v>
      </c>
      <c r="N169" s="28">
        <v>232.95</v>
      </c>
      <c r="O169" s="39">
        <v>41218200</v>
      </c>
      <c r="P169" s="40">
        <v>-5.4075184051078249E-3</v>
      </c>
    </row>
    <row r="170" spans="1:16" ht="12.75" customHeight="1">
      <c r="A170" s="28">
        <v>160</v>
      </c>
      <c r="B170" s="29" t="s">
        <v>180</v>
      </c>
      <c r="C170" s="30" t="s">
        <v>181</v>
      </c>
      <c r="D170" s="31">
        <v>44833</v>
      </c>
      <c r="E170" s="37">
        <v>1772.55</v>
      </c>
      <c r="F170" s="37">
        <v>1765.8500000000001</v>
      </c>
      <c r="G170" s="38">
        <v>1741.7000000000003</v>
      </c>
      <c r="H170" s="38">
        <v>1710.8500000000001</v>
      </c>
      <c r="I170" s="38">
        <v>1686.7000000000003</v>
      </c>
      <c r="J170" s="38">
        <v>1796.7000000000003</v>
      </c>
      <c r="K170" s="38">
        <v>1820.8500000000004</v>
      </c>
      <c r="L170" s="38">
        <v>1851.7000000000003</v>
      </c>
      <c r="M170" s="28">
        <v>1790</v>
      </c>
      <c r="N170" s="28">
        <v>1735</v>
      </c>
      <c r="O170" s="39">
        <v>4513223</v>
      </c>
      <c r="P170" s="40">
        <v>-3.4395680947405083E-2</v>
      </c>
    </row>
    <row r="171" spans="1:16" ht="12.75" customHeight="1">
      <c r="A171" s="28">
        <v>161</v>
      </c>
      <c r="B171" s="29" t="s">
        <v>44</v>
      </c>
      <c r="C171" s="30" t="s">
        <v>459</v>
      </c>
      <c r="D171" s="31">
        <v>44833</v>
      </c>
      <c r="E171" s="37">
        <v>181.25</v>
      </c>
      <c r="F171" s="37">
        <v>180.86666666666667</v>
      </c>
      <c r="G171" s="38">
        <v>174.88333333333335</v>
      </c>
      <c r="H171" s="38">
        <v>168.51666666666668</v>
      </c>
      <c r="I171" s="38">
        <v>162.53333333333336</v>
      </c>
      <c r="J171" s="38">
        <v>187.23333333333335</v>
      </c>
      <c r="K171" s="38">
        <v>193.2166666666667</v>
      </c>
      <c r="L171" s="38">
        <v>199.58333333333334</v>
      </c>
      <c r="M171" s="28">
        <v>186.85</v>
      </c>
      <c r="N171" s="28">
        <v>174.5</v>
      </c>
      <c r="O171" s="39">
        <v>13394500</v>
      </c>
      <c r="P171" s="40">
        <v>0.12130090829182537</v>
      </c>
    </row>
    <row r="172" spans="1:16" ht="12.75" customHeight="1">
      <c r="A172" s="28">
        <v>162</v>
      </c>
      <c r="B172" s="29" t="s">
        <v>42</v>
      </c>
      <c r="C172" s="30" t="s">
        <v>182</v>
      </c>
      <c r="D172" s="31">
        <v>44833</v>
      </c>
      <c r="E172" s="37">
        <v>776.6</v>
      </c>
      <c r="F172" s="37">
        <v>775.7833333333333</v>
      </c>
      <c r="G172" s="38">
        <v>766.56666666666661</v>
      </c>
      <c r="H172" s="38">
        <v>756.5333333333333</v>
      </c>
      <c r="I172" s="38">
        <v>747.31666666666661</v>
      </c>
      <c r="J172" s="38">
        <v>785.81666666666661</v>
      </c>
      <c r="K172" s="38">
        <v>795.0333333333333</v>
      </c>
      <c r="L172" s="38">
        <v>805.06666666666661</v>
      </c>
      <c r="M172" s="28">
        <v>785</v>
      </c>
      <c r="N172" s="28">
        <v>765.75</v>
      </c>
      <c r="O172" s="39">
        <v>4307800</v>
      </c>
      <c r="P172" s="40">
        <v>-2.9304730894464663E-2</v>
      </c>
    </row>
    <row r="173" spans="1:16" ht="12.75" customHeight="1">
      <c r="A173" s="28">
        <v>163</v>
      </c>
      <c r="B173" s="29" t="s">
        <v>58</v>
      </c>
      <c r="C173" s="30" t="s">
        <v>183</v>
      </c>
      <c r="D173" s="31">
        <v>44833</v>
      </c>
      <c r="E173" s="37">
        <v>127.7</v>
      </c>
      <c r="F173" s="37">
        <v>128.04999999999998</v>
      </c>
      <c r="G173" s="38">
        <v>126.34999999999997</v>
      </c>
      <c r="H173" s="38">
        <v>124.99999999999999</v>
      </c>
      <c r="I173" s="38">
        <v>123.29999999999997</v>
      </c>
      <c r="J173" s="38">
        <v>129.39999999999998</v>
      </c>
      <c r="K173" s="38">
        <v>131.09999999999997</v>
      </c>
      <c r="L173" s="38">
        <v>132.44999999999996</v>
      </c>
      <c r="M173" s="28">
        <v>129.75</v>
      </c>
      <c r="N173" s="28">
        <v>126.7</v>
      </c>
      <c r="O173" s="39">
        <v>60695000</v>
      </c>
      <c r="P173" s="40">
        <v>-2.0100096867936713E-2</v>
      </c>
    </row>
    <row r="174" spans="1:16" ht="12.75" customHeight="1">
      <c r="A174" s="28">
        <v>164</v>
      </c>
      <c r="B174" s="29" t="s">
        <v>168</v>
      </c>
      <c r="C174" s="30" t="s">
        <v>184</v>
      </c>
      <c r="D174" s="31">
        <v>44833</v>
      </c>
      <c r="E174" s="37">
        <v>103.75</v>
      </c>
      <c r="F174" s="37">
        <v>103.91666666666667</v>
      </c>
      <c r="G174" s="38">
        <v>103.33333333333334</v>
      </c>
      <c r="H174" s="38">
        <v>102.91666666666667</v>
      </c>
      <c r="I174" s="38">
        <v>102.33333333333334</v>
      </c>
      <c r="J174" s="38">
        <v>104.33333333333334</v>
      </c>
      <c r="K174" s="38">
        <v>104.91666666666669</v>
      </c>
      <c r="L174" s="38">
        <v>105.33333333333334</v>
      </c>
      <c r="M174" s="28">
        <v>104.5</v>
      </c>
      <c r="N174" s="28">
        <v>103.5</v>
      </c>
      <c r="O174" s="39">
        <v>35448000</v>
      </c>
      <c r="P174" s="40">
        <v>2.7155465037338763E-3</v>
      </c>
    </row>
    <row r="175" spans="1:16" ht="12.75" customHeight="1">
      <c r="A175" s="28">
        <v>165</v>
      </c>
      <c r="B175" s="225" t="s">
        <v>79</v>
      </c>
      <c r="C175" s="30" t="s">
        <v>185</v>
      </c>
      <c r="D175" s="31">
        <v>44833</v>
      </c>
      <c r="E175" s="37">
        <v>2508.0500000000002</v>
      </c>
      <c r="F175" s="37">
        <v>2517.9166666666665</v>
      </c>
      <c r="G175" s="38">
        <v>2491.2333333333331</v>
      </c>
      <c r="H175" s="38">
        <v>2474.4166666666665</v>
      </c>
      <c r="I175" s="38">
        <v>2447.7333333333331</v>
      </c>
      <c r="J175" s="38">
        <v>2534.7333333333331</v>
      </c>
      <c r="K175" s="38">
        <v>2561.4166666666665</v>
      </c>
      <c r="L175" s="38">
        <v>2578.2333333333331</v>
      </c>
      <c r="M175" s="28">
        <v>2544.6</v>
      </c>
      <c r="N175" s="28">
        <v>2501.1</v>
      </c>
      <c r="O175" s="39">
        <v>36097000</v>
      </c>
      <c r="P175" s="40">
        <v>-8.5488865847713081E-3</v>
      </c>
    </row>
    <row r="176" spans="1:16" ht="12.75" customHeight="1">
      <c r="A176" s="28">
        <v>166</v>
      </c>
      <c r="B176" s="29" t="s">
        <v>119</v>
      </c>
      <c r="C176" s="30" t="s">
        <v>186</v>
      </c>
      <c r="D176" s="31">
        <v>44833</v>
      </c>
      <c r="E176" s="37">
        <v>81.05</v>
      </c>
      <c r="F176" s="37">
        <v>80.833333333333329</v>
      </c>
      <c r="G176" s="38">
        <v>80.016666666666652</v>
      </c>
      <c r="H176" s="38">
        <v>78.98333333333332</v>
      </c>
      <c r="I176" s="38">
        <v>78.166666666666643</v>
      </c>
      <c r="J176" s="38">
        <v>81.86666666666666</v>
      </c>
      <c r="K176" s="38">
        <v>82.683333333333351</v>
      </c>
      <c r="L176" s="38">
        <v>83.716666666666669</v>
      </c>
      <c r="M176" s="28">
        <v>81.650000000000006</v>
      </c>
      <c r="N176" s="28">
        <v>79.8</v>
      </c>
      <c r="O176" s="39">
        <v>102390000</v>
      </c>
      <c r="P176" s="40">
        <v>-3.5618358052084548E-3</v>
      </c>
    </row>
    <row r="177" spans="1:16" ht="12.75" customHeight="1">
      <c r="A177" s="28">
        <v>167</v>
      </c>
      <c r="B177" s="29" t="s">
        <v>58</v>
      </c>
      <c r="C177" s="30" t="s">
        <v>273</v>
      </c>
      <c r="D177" s="31">
        <v>44833</v>
      </c>
      <c r="E177" s="37">
        <v>960.85</v>
      </c>
      <c r="F177" s="37">
        <v>968.66666666666663</v>
      </c>
      <c r="G177" s="38">
        <v>951.33333333333326</v>
      </c>
      <c r="H177" s="38">
        <v>941.81666666666661</v>
      </c>
      <c r="I177" s="38">
        <v>924.48333333333323</v>
      </c>
      <c r="J177" s="38">
        <v>978.18333333333328</v>
      </c>
      <c r="K177" s="38">
        <v>995.51666666666654</v>
      </c>
      <c r="L177" s="38">
        <v>1005.0333333333333</v>
      </c>
      <c r="M177" s="28">
        <v>986</v>
      </c>
      <c r="N177" s="28">
        <v>959.15</v>
      </c>
      <c r="O177" s="39">
        <v>4663200</v>
      </c>
      <c r="P177" s="40">
        <v>-1.7126220243192328E-3</v>
      </c>
    </row>
    <row r="178" spans="1:16" ht="12.75" customHeight="1">
      <c r="A178" s="28">
        <v>168</v>
      </c>
      <c r="B178" s="29" t="s">
        <v>63</v>
      </c>
      <c r="C178" s="30" t="s">
        <v>187</v>
      </c>
      <c r="D178" s="31">
        <v>44833</v>
      </c>
      <c r="E178" s="37">
        <v>1313.25</v>
      </c>
      <c r="F178" s="37">
        <v>1316.3166666666666</v>
      </c>
      <c r="G178" s="38">
        <v>1307.9333333333332</v>
      </c>
      <c r="H178" s="38">
        <v>1302.6166666666666</v>
      </c>
      <c r="I178" s="38">
        <v>1294.2333333333331</v>
      </c>
      <c r="J178" s="38">
        <v>1321.6333333333332</v>
      </c>
      <c r="K178" s="38">
        <v>1330.0166666666664</v>
      </c>
      <c r="L178" s="38">
        <v>1335.3333333333333</v>
      </c>
      <c r="M178" s="28">
        <v>1324.7</v>
      </c>
      <c r="N178" s="28">
        <v>1311</v>
      </c>
      <c r="O178" s="39">
        <v>5520000</v>
      </c>
      <c r="P178" s="40">
        <v>-1.7356475300400534E-2</v>
      </c>
    </row>
    <row r="179" spans="1:16" ht="12.75" customHeight="1">
      <c r="A179" s="28">
        <v>169</v>
      </c>
      <c r="B179" s="29" t="s">
        <v>58</v>
      </c>
      <c r="C179" s="30" t="s">
        <v>188</v>
      </c>
      <c r="D179" s="31">
        <v>44833</v>
      </c>
      <c r="E179" s="37">
        <v>571.75</v>
      </c>
      <c r="F179" s="37">
        <v>572.91666666666663</v>
      </c>
      <c r="G179" s="38">
        <v>569.88333333333321</v>
      </c>
      <c r="H179" s="38">
        <v>568.01666666666654</v>
      </c>
      <c r="I179" s="38">
        <v>564.98333333333312</v>
      </c>
      <c r="J179" s="38">
        <v>574.7833333333333</v>
      </c>
      <c r="K179" s="38">
        <v>577.81666666666683</v>
      </c>
      <c r="L179" s="38">
        <v>579.68333333333339</v>
      </c>
      <c r="M179" s="28">
        <v>575.95000000000005</v>
      </c>
      <c r="N179" s="28">
        <v>571.04999999999995</v>
      </c>
      <c r="O179" s="39">
        <v>53077500</v>
      </c>
      <c r="P179" s="40">
        <v>-9.1565860215053769E-3</v>
      </c>
    </row>
    <row r="180" spans="1:16" ht="12.75" customHeight="1">
      <c r="A180" s="28">
        <v>170</v>
      </c>
      <c r="B180" s="29" t="s">
        <v>42</v>
      </c>
      <c r="C180" s="30" t="s">
        <v>189</v>
      </c>
      <c r="D180" s="31">
        <v>44833</v>
      </c>
      <c r="E180" s="37">
        <v>23256.05</v>
      </c>
      <c r="F180" s="37">
        <v>23351.066666666669</v>
      </c>
      <c r="G180" s="38">
        <v>23072.133333333339</v>
      </c>
      <c r="H180" s="38">
        <v>22888.216666666671</v>
      </c>
      <c r="I180" s="38">
        <v>22609.28333333334</v>
      </c>
      <c r="J180" s="38">
        <v>23534.983333333337</v>
      </c>
      <c r="K180" s="38">
        <v>23813.916666666664</v>
      </c>
      <c r="L180" s="38">
        <v>23997.833333333336</v>
      </c>
      <c r="M180" s="28">
        <v>23630</v>
      </c>
      <c r="N180" s="28">
        <v>23167.15</v>
      </c>
      <c r="O180" s="39">
        <v>492275</v>
      </c>
      <c r="P180" s="40">
        <v>-4.2981391585760519E-3</v>
      </c>
    </row>
    <row r="181" spans="1:16" ht="12.75" customHeight="1">
      <c r="A181" s="28">
        <v>171</v>
      </c>
      <c r="B181" s="29" t="s">
        <v>70</v>
      </c>
      <c r="C181" s="30" t="s">
        <v>190</v>
      </c>
      <c r="D181" s="31">
        <v>44833</v>
      </c>
      <c r="E181" s="37">
        <v>2952.95</v>
      </c>
      <c r="F181" s="37">
        <v>2974.0166666666664</v>
      </c>
      <c r="G181" s="38">
        <v>2926.9833333333327</v>
      </c>
      <c r="H181" s="38">
        <v>2901.0166666666664</v>
      </c>
      <c r="I181" s="38">
        <v>2853.9833333333327</v>
      </c>
      <c r="J181" s="38">
        <v>2999.9833333333327</v>
      </c>
      <c r="K181" s="38">
        <v>3047.0166666666664</v>
      </c>
      <c r="L181" s="38">
        <v>3072.9833333333327</v>
      </c>
      <c r="M181" s="28">
        <v>3021.05</v>
      </c>
      <c r="N181" s="28">
        <v>2948.05</v>
      </c>
      <c r="O181" s="39">
        <v>1628825</v>
      </c>
      <c r="P181" s="40">
        <v>1.3691596782474755E-2</v>
      </c>
    </row>
    <row r="182" spans="1:16" ht="12.75" customHeight="1">
      <c r="A182" s="28">
        <v>172</v>
      </c>
      <c r="B182" s="29" t="s">
        <v>40</v>
      </c>
      <c r="C182" s="30" t="s">
        <v>191</v>
      </c>
      <c r="D182" s="31">
        <v>44833</v>
      </c>
      <c r="E182" s="37">
        <v>2691.6</v>
      </c>
      <c r="F182" s="37">
        <v>2707.3166666666666</v>
      </c>
      <c r="G182" s="38">
        <v>2667.5333333333333</v>
      </c>
      <c r="H182" s="38">
        <v>2643.4666666666667</v>
      </c>
      <c r="I182" s="38">
        <v>2603.6833333333334</v>
      </c>
      <c r="J182" s="38">
        <v>2731.3833333333332</v>
      </c>
      <c r="K182" s="38">
        <v>2771.1666666666661</v>
      </c>
      <c r="L182" s="38">
        <v>2795.2333333333331</v>
      </c>
      <c r="M182" s="28">
        <v>2747.1</v>
      </c>
      <c r="N182" s="28">
        <v>2683.25</v>
      </c>
      <c r="O182" s="39">
        <v>3498375</v>
      </c>
      <c r="P182" s="40">
        <v>3.425720620842572E-2</v>
      </c>
    </row>
    <row r="183" spans="1:16" ht="12.75" customHeight="1">
      <c r="A183" s="28">
        <v>173</v>
      </c>
      <c r="B183" s="29" t="s">
        <v>63</v>
      </c>
      <c r="C183" s="30" t="s">
        <v>192</v>
      </c>
      <c r="D183" s="31">
        <v>44833</v>
      </c>
      <c r="E183" s="37">
        <v>1300</v>
      </c>
      <c r="F183" s="37">
        <v>1305.6333333333332</v>
      </c>
      <c r="G183" s="38">
        <v>1288.8166666666664</v>
      </c>
      <c r="H183" s="38">
        <v>1277.6333333333332</v>
      </c>
      <c r="I183" s="38">
        <v>1260.8166666666664</v>
      </c>
      <c r="J183" s="38">
        <v>1316.8166666666664</v>
      </c>
      <c r="K183" s="38">
        <v>1333.633333333333</v>
      </c>
      <c r="L183" s="38">
        <v>1344.8166666666664</v>
      </c>
      <c r="M183" s="28">
        <v>1322.45</v>
      </c>
      <c r="N183" s="28">
        <v>1294.45</v>
      </c>
      <c r="O183" s="39">
        <v>4192800</v>
      </c>
      <c r="P183" s="40">
        <v>-2.8538812785388126E-3</v>
      </c>
    </row>
    <row r="184" spans="1:16" ht="12.75" customHeight="1">
      <c r="A184" s="28">
        <v>174</v>
      </c>
      <c r="B184" s="29" t="s">
        <v>47</v>
      </c>
      <c r="C184" s="30" t="s">
        <v>193</v>
      </c>
      <c r="D184" s="31">
        <v>44833</v>
      </c>
      <c r="E184" s="37">
        <v>912.2</v>
      </c>
      <c r="F184" s="37">
        <v>901.63333333333333</v>
      </c>
      <c r="G184" s="38">
        <v>887.9666666666667</v>
      </c>
      <c r="H184" s="38">
        <v>863.73333333333335</v>
      </c>
      <c r="I184" s="38">
        <v>850.06666666666672</v>
      </c>
      <c r="J184" s="38">
        <v>925.86666666666667</v>
      </c>
      <c r="K184" s="38">
        <v>939.53333333333342</v>
      </c>
      <c r="L184" s="38">
        <v>963.76666666666665</v>
      </c>
      <c r="M184" s="28">
        <v>915.3</v>
      </c>
      <c r="N184" s="28">
        <v>877.4</v>
      </c>
      <c r="O184" s="39">
        <v>22753500</v>
      </c>
      <c r="P184" s="40">
        <v>-2.7305639074676319E-3</v>
      </c>
    </row>
    <row r="185" spans="1:16" ht="12.75" customHeight="1">
      <c r="A185" s="28">
        <v>175</v>
      </c>
      <c r="B185" s="29" t="s">
        <v>180</v>
      </c>
      <c r="C185" s="30" t="s">
        <v>194</v>
      </c>
      <c r="D185" s="31">
        <v>44833</v>
      </c>
      <c r="E185" s="37">
        <v>524.35</v>
      </c>
      <c r="F185" s="37">
        <v>522.7833333333333</v>
      </c>
      <c r="G185" s="38">
        <v>516.81666666666661</v>
      </c>
      <c r="H185" s="38">
        <v>509.2833333333333</v>
      </c>
      <c r="I185" s="38">
        <v>503.31666666666661</v>
      </c>
      <c r="J185" s="38">
        <v>530.31666666666661</v>
      </c>
      <c r="K185" s="38">
        <v>536.2833333333333</v>
      </c>
      <c r="L185" s="38">
        <v>543.81666666666661</v>
      </c>
      <c r="M185" s="28">
        <v>528.75</v>
      </c>
      <c r="N185" s="28">
        <v>515.25</v>
      </c>
      <c r="O185" s="39">
        <v>11788500</v>
      </c>
      <c r="P185" s="40">
        <v>1.9122896481387048E-3</v>
      </c>
    </row>
    <row r="186" spans="1:16" ht="12.75" customHeight="1">
      <c r="A186" s="28">
        <v>176</v>
      </c>
      <c r="B186" s="29" t="s">
        <v>47</v>
      </c>
      <c r="C186" s="30" t="s">
        <v>275</v>
      </c>
      <c r="D186" s="31">
        <v>44833</v>
      </c>
      <c r="E186" s="37">
        <v>570.79999999999995</v>
      </c>
      <c r="F186" s="37">
        <v>571.38333333333333</v>
      </c>
      <c r="G186" s="38">
        <v>566.86666666666667</v>
      </c>
      <c r="H186" s="38">
        <v>562.93333333333339</v>
      </c>
      <c r="I186" s="38">
        <v>558.41666666666674</v>
      </c>
      <c r="J186" s="38">
        <v>575.31666666666661</v>
      </c>
      <c r="K186" s="38">
        <v>579.83333333333326</v>
      </c>
      <c r="L186" s="38">
        <v>583.76666666666654</v>
      </c>
      <c r="M186" s="28">
        <v>575.9</v>
      </c>
      <c r="N186" s="28">
        <v>567.45000000000005</v>
      </c>
      <c r="O186" s="39">
        <v>4260000</v>
      </c>
      <c r="P186" s="40">
        <v>2.9482841952634124E-2</v>
      </c>
    </row>
    <row r="187" spans="1:16" ht="12.75" customHeight="1">
      <c r="A187" s="28">
        <v>177</v>
      </c>
      <c r="B187" s="29" t="s">
        <v>38</v>
      </c>
      <c r="C187" s="30" t="s">
        <v>195</v>
      </c>
      <c r="D187" s="31">
        <v>44833</v>
      </c>
      <c r="E187" s="37">
        <v>1115.6500000000001</v>
      </c>
      <c r="F187" s="37">
        <v>1121.9000000000001</v>
      </c>
      <c r="G187" s="38">
        <v>1105.8500000000001</v>
      </c>
      <c r="H187" s="38">
        <v>1096.05</v>
      </c>
      <c r="I187" s="38">
        <v>1080</v>
      </c>
      <c r="J187" s="38">
        <v>1131.7000000000003</v>
      </c>
      <c r="K187" s="38">
        <v>1147.7500000000005</v>
      </c>
      <c r="L187" s="38">
        <v>1157.5500000000004</v>
      </c>
      <c r="M187" s="28">
        <v>1137.95</v>
      </c>
      <c r="N187" s="28">
        <v>1112.0999999999999</v>
      </c>
      <c r="O187" s="39">
        <v>8253000</v>
      </c>
      <c r="P187" s="40">
        <v>-5.0632911392405064E-3</v>
      </c>
    </row>
    <row r="188" spans="1:16" ht="12.75" customHeight="1">
      <c r="A188" s="28">
        <v>178</v>
      </c>
      <c r="B188" s="29" t="s">
        <v>74</v>
      </c>
      <c r="C188" s="30" t="s">
        <v>502</v>
      </c>
      <c r="D188" s="31">
        <v>44833</v>
      </c>
      <c r="E188" s="37">
        <v>1220.7</v>
      </c>
      <c r="F188" s="37">
        <v>1210.6499999999999</v>
      </c>
      <c r="G188" s="38">
        <v>1192.2499999999998</v>
      </c>
      <c r="H188" s="38">
        <v>1163.8</v>
      </c>
      <c r="I188" s="38">
        <v>1145.3999999999999</v>
      </c>
      <c r="J188" s="38">
        <v>1239.0999999999997</v>
      </c>
      <c r="K188" s="38">
        <v>1257.4999999999998</v>
      </c>
      <c r="L188" s="38">
        <v>1285.9499999999996</v>
      </c>
      <c r="M188" s="28">
        <v>1229.05</v>
      </c>
      <c r="N188" s="28">
        <v>1182.2</v>
      </c>
      <c r="O188" s="39">
        <v>3018500</v>
      </c>
      <c r="P188" s="40">
        <v>-3.2066698733365401E-2</v>
      </c>
    </row>
    <row r="189" spans="1:16" ht="12.75" customHeight="1">
      <c r="A189" s="28">
        <v>179</v>
      </c>
      <c r="B189" s="29" t="s">
        <v>56</v>
      </c>
      <c r="C189" s="30" t="s">
        <v>196</v>
      </c>
      <c r="D189" s="31">
        <v>44833</v>
      </c>
      <c r="E189" s="37">
        <v>806.55</v>
      </c>
      <c r="F189" s="37">
        <v>806.29999999999984</v>
      </c>
      <c r="G189" s="38">
        <v>797.29999999999973</v>
      </c>
      <c r="H189" s="38">
        <v>788.04999999999984</v>
      </c>
      <c r="I189" s="38">
        <v>779.04999999999973</v>
      </c>
      <c r="J189" s="38">
        <v>815.54999999999973</v>
      </c>
      <c r="K189" s="38">
        <v>824.55</v>
      </c>
      <c r="L189" s="38">
        <v>833.79999999999973</v>
      </c>
      <c r="M189" s="28">
        <v>815.3</v>
      </c>
      <c r="N189" s="28">
        <v>797.05</v>
      </c>
      <c r="O189" s="39">
        <v>8447400</v>
      </c>
      <c r="P189" s="40">
        <v>-3.8221129214058819E-2</v>
      </c>
    </row>
    <row r="190" spans="1:16" ht="12.75" customHeight="1">
      <c r="A190" s="28">
        <v>180</v>
      </c>
      <c r="B190" s="29" t="s">
        <v>49</v>
      </c>
      <c r="C190" s="30" t="s">
        <v>197</v>
      </c>
      <c r="D190" s="31">
        <v>44833</v>
      </c>
      <c r="E190" s="37">
        <v>435.75</v>
      </c>
      <c r="F190" s="37">
        <v>437.15000000000003</v>
      </c>
      <c r="G190" s="38">
        <v>429.60000000000008</v>
      </c>
      <c r="H190" s="38">
        <v>423.45000000000005</v>
      </c>
      <c r="I190" s="38">
        <v>415.90000000000009</v>
      </c>
      <c r="J190" s="38">
        <v>443.30000000000007</v>
      </c>
      <c r="K190" s="38">
        <v>450.85</v>
      </c>
      <c r="L190" s="38">
        <v>457.00000000000006</v>
      </c>
      <c r="M190" s="28">
        <v>444.7</v>
      </c>
      <c r="N190" s="28">
        <v>431</v>
      </c>
      <c r="O190" s="39">
        <v>72689250</v>
      </c>
      <c r="P190" s="40">
        <v>-2.2010046397484564E-2</v>
      </c>
    </row>
    <row r="191" spans="1:16" ht="12.75" customHeight="1">
      <c r="A191" s="28">
        <v>181</v>
      </c>
      <c r="B191" s="29" t="s">
        <v>168</v>
      </c>
      <c r="C191" s="30" t="s">
        <v>198</v>
      </c>
      <c r="D191" s="31">
        <v>44833</v>
      </c>
      <c r="E191" s="37">
        <v>235.4</v>
      </c>
      <c r="F191" s="37">
        <v>235.70000000000002</v>
      </c>
      <c r="G191" s="38">
        <v>233.20000000000005</v>
      </c>
      <c r="H191" s="38">
        <v>231.00000000000003</v>
      </c>
      <c r="I191" s="38">
        <v>228.50000000000006</v>
      </c>
      <c r="J191" s="38">
        <v>237.90000000000003</v>
      </c>
      <c r="K191" s="38">
        <v>240.39999999999998</v>
      </c>
      <c r="L191" s="38">
        <v>242.60000000000002</v>
      </c>
      <c r="M191" s="28">
        <v>238.2</v>
      </c>
      <c r="N191" s="28">
        <v>233.5</v>
      </c>
      <c r="O191" s="39">
        <v>107976375</v>
      </c>
      <c r="P191" s="40">
        <v>-3.6094121900515197E-2</v>
      </c>
    </row>
    <row r="192" spans="1:16" ht="12.75" customHeight="1">
      <c r="A192" s="28">
        <v>182</v>
      </c>
      <c r="B192" s="29" t="s">
        <v>119</v>
      </c>
      <c r="C192" s="30" t="s">
        <v>199</v>
      </c>
      <c r="D192" s="31">
        <v>44833</v>
      </c>
      <c r="E192" s="37">
        <v>106.25</v>
      </c>
      <c r="F192" s="37">
        <v>105.63333333333333</v>
      </c>
      <c r="G192" s="38">
        <v>104.51666666666665</v>
      </c>
      <c r="H192" s="38">
        <v>102.78333333333333</v>
      </c>
      <c r="I192" s="38">
        <v>101.66666666666666</v>
      </c>
      <c r="J192" s="38">
        <v>107.36666666666665</v>
      </c>
      <c r="K192" s="38">
        <v>108.48333333333332</v>
      </c>
      <c r="L192" s="38">
        <v>110.21666666666664</v>
      </c>
      <c r="M192" s="28">
        <v>106.75</v>
      </c>
      <c r="N192" s="28">
        <v>103.9</v>
      </c>
      <c r="O192" s="39">
        <v>240473500</v>
      </c>
      <c r="P192" s="40">
        <v>-3.82444927930378E-2</v>
      </c>
    </row>
    <row r="193" spans="1:16" ht="12.75" customHeight="1">
      <c r="A193" s="28">
        <v>183</v>
      </c>
      <c r="B193" s="29" t="s">
        <v>86</v>
      </c>
      <c r="C193" s="30" t="s">
        <v>200</v>
      </c>
      <c r="D193" s="31">
        <v>44833</v>
      </c>
      <c r="E193" s="37">
        <v>3041.9</v>
      </c>
      <c r="F193" s="37">
        <v>3053.7833333333333</v>
      </c>
      <c r="G193" s="38">
        <v>3020.6166666666668</v>
      </c>
      <c r="H193" s="38">
        <v>2999.3333333333335</v>
      </c>
      <c r="I193" s="38">
        <v>2966.166666666667</v>
      </c>
      <c r="J193" s="38">
        <v>3075.0666666666666</v>
      </c>
      <c r="K193" s="38">
        <v>3108.2333333333336</v>
      </c>
      <c r="L193" s="38">
        <v>3129.5166666666664</v>
      </c>
      <c r="M193" s="28">
        <v>3086.95</v>
      </c>
      <c r="N193" s="28">
        <v>3032.5</v>
      </c>
      <c r="O193" s="39">
        <v>12511650</v>
      </c>
      <c r="P193" s="40">
        <v>-3.0048258619687192E-2</v>
      </c>
    </row>
    <row r="194" spans="1:16" ht="12.75" customHeight="1">
      <c r="A194" s="28">
        <v>184</v>
      </c>
      <c r="B194" s="29" t="s">
        <v>86</v>
      </c>
      <c r="C194" s="30" t="s">
        <v>201</v>
      </c>
      <c r="D194" s="31">
        <v>44833</v>
      </c>
      <c r="E194" s="37">
        <v>1056.2</v>
      </c>
      <c r="F194" s="37">
        <v>1057.6333333333334</v>
      </c>
      <c r="G194" s="38">
        <v>1048.8666666666668</v>
      </c>
      <c r="H194" s="38">
        <v>1041.5333333333333</v>
      </c>
      <c r="I194" s="38">
        <v>1032.7666666666667</v>
      </c>
      <c r="J194" s="38">
        <v>1064.9666666666669</v>
      </c>
      <c r="K194" s="38">
        <v>1073.7333333333338</v>
      </c>
      <c r="L194" s="38">
        <v>1081.0666666666671</v>
      </c>
      <c r="M194" s="28">
        <v>1066.4000000000001</v>
      </c>
      <c r="N194" s="28">
        <v>1050.3</v>
      </c>
      <c r="O194" s="39">
        <v>15985800</v>
      </c>
      <c r="P194" s="40">
        <v>-4.1584229648548507E-2</v>
      </c>
    </row>
    <row r="195" spans="1:16" ht="12.75" customHeight="1">
      <c r="A195" s="28">
        <v>185</v>
      </c>
      <c r="B195" s="29" t="s">
        <v>56</v>
      </c>
      <c r="C195" s="30" t="s">
        <v>202</v>
      </c>
      <c r="D195" s="31">
        <v>44833</v>
      </c>
      <c r="E195" s="37">
        <v>2685.1</v>
      </c>
      <c r="F195" s="37">
        <v>2673.6166666666668</v>
      </c>
      <c r="G195" s="38">
        <v>2650.3333333333335</v>
      </c>
      <c r="H195" s="38">
        <v>2615.5666666666666</v>
      </c>
      <c r="I195" s="38">
        <v>2592.2833333333333</v>
      </c>
      <c r="J195" s="38">
        <v>2708.3833333333337</v>
      </c>
      <c r="K195" s="38">
        <v>2731.6666666666665</v>
      </c>
      <c r="L195" s="38">
        <v>2766.4333333333338</v>
      </c>
      <c r="M195" s="28">
        <v>2696.9</v>
      </c>
      <c r="N195" s="28">
        <v>2638.85</v>
      </c>
      <c r="O195" s="39">
        <v>4383375</v>
      </c>
      <c r="P195" s="40">
        <v>0</v>
      </c>
    </row>
    <row r="196" spans="1:16" ht="12.75" customHeight="1">
      <c r="A196" s="28">
        <v>186</v>
      </c>
      <c r="B196" s="29" t="s">
        <v>47</v>
      </c>
      <c r="C196" s="30" t="s">
        <v>203</v>
      </c>
      <c r="D196" s="31">
        <v>44833</v>
      </c>
      <c r="E196" s="37">
        <v>1517.65</v>
      </c>
      <c r="F196" s="37">
        <v>1511.9833333333333</v>
      </c>
      <c r="G196" s="38">
        <v>1486.6166666666668</v>
      </c>
      <c r="H196" s="38">
        <v>1455.5833333333335</v>
      </c>
      <c r="I196" s="38">
        <v>1430.2166666666669</v>
      </c>
      <c r="J196" s="38">
        <v>1543.0166666666667</v>
      </c>
      <c r="K196" s="38">
        <v>1568.383333333333</v>
      </c>
      <c r="L196" s="38">
        <v>1599.4166666666665</v>
      </c>
      <c r="M196" s="28">
        <v>1537.35</v>
      </c>
      <c r="N196" s="28">
        <v>1480.95</v>
      </c>
      <c r="O196" s="39">
        <v>1542500</v>
      </c>
      <c r="P196" s="40">
        <v>1.8824306472919418E-2</v>
      </c>
    </row>
    <row r="197" spans="1:16" ht="12.75" customHeight="1">
      <c r="A197" s="28">
        <v>187</v>
      </c>
      <c r="B197" s="29" t="s">
        <v>168</v>
      </c>
      <c r="C197" s="30" t="s">
        <v>204</v>
      </c>
      <c r="D197" s="31">
        <v>44833</v>
      </c>
      <c r="E197" s="37">
        <v>546.4</v>
      </c>
      <c r="F197" s="37">
        <v>543.98333333333323</v>
      </c>
      <c r="G197" s="38">
        <v>536.16666666666652</v>
      </c>
      <c r="H197" s="38">
        <v>525.93333333333328</v>
      </c>
      <c r="I197" s="38">
        <v>518.11666666666656</v>
      </c>
      <c r="J197" s="38">
        <v>554.21666666666647</v>
      </c>
      <c r="K197" s="38">
        <v>562.0333333333333</v>
      </c>
      <c r="L197" s="38">
        <v>572.26666666666642</v>
      </c>
      <c r="M197" s="28">
        <v>551.79999999999995</v>
      </c>
      <c r="N197" s="28">
        <v>533.75</v>
      </c>
      <c r="O197" s="39">
        <v>4093500</v>
      </c>
      <c r="P197" s="40">
        <v>-9.0777051561365292E-3</v>
      </c>
    </row>
    <row r="198" spans="1:16" ht="12.75" customHeight="1">
      <c r="A198" s="28">
        <v>188</v>
      </c>
      <c r="B198" s="29" t="s">
        <v>44</v>
      </c>
      <c r="C198" s="30" t="s">
        <v>205</v>
      </c>
      <c r="D198" s="31">
        <v>44833</v>
      </c>
      <c r="E198" s="37">
        <v>1451.25</v>
      </c>
      <c r="F198" s="37">
        <v>1448.4666666666665</v>
      </c>
      <c r="G198" s="38">
        <v>1433.7833333333328</v>
      </c>
      <c r="H198" s="38">
        <v>1416.3166666666664</v>
      </c>
      <c r="I198" s="38">
        <v>1401.6333333333328</v>
      </c>
      <c r="J198" s="38">
        <v>1465.9333333333329</v>
      </c>
      <c r="K198" s="38">
        <v>1480.6166666666668</v>
      </c>
      <c r="L198" s="38">
        <v>1498.083333333333</v>
      </c>
      <c r="M198" s="28">
        <v>1463.15</v>
      </c>
      <c r="N198" s="28">
        <v>1431</v>
      </c>
      <c r="O198" s="39">
        <v>4299250</v>
      </c>
      <c r="P198" s="40">
        <v>1.520013511231211E-3</v>
      </c>
    </row>
    <row r="199" spans="1:16" ht="12.75" customHeight="1">
      <c r="A199" s="28">
        <v>189</v>
      </c>
      <c r="B199" s="29" t="s">
        <v>49</v>
      </c>
      <c r="C199" s="30" t="s">
        <v>206</v>
      </c>
      <c r="D199" s="31">
        <v>44833</v>
      </c>
      <c r="E199" s="37">
        <v>1081.75</v>
      </c>
      <c r="F199" s="37">
        <v>1070.0666666666668</v>
      </c>
      <c r="G199" s="38">
        <v>1052.0833333333337</v>
      </c>
      <c r="H199" s="38">
        <v>1022.416666666667</v>
      </c>
      <c r="I199" s="38">
        <v>1004.4333333333338</v>
      </c>
      <c r="J199" s="38">
        <v>1099.7333333333336</v>
      </c>
      <c r="K199" s="38">
        <v>1117.7166666666667</v>
      </c>
      <c r="L199" s="38">
        <v>1147.3833333333334</v>
      </c>
      <c r="M199" s="28">
        <v>1088.05</v>
      </c>
      <c r="N199" s="28">
        <v>1040.4000000000001</v>
      </c>
      <c r="O199" s="39">
        <v>7838600</v>
      </c>
      <c r="P199" s="40">
        <v>3.6276142883583197E-2</v>
      </c>
    </row>
    <row r="200" spans="1:16" ht="12.75" customHeight="1">
      <c r="A200" s="28">
        <v>190</v>
      </c>
      <c r="B200" s="29" t="s">
        <v>56</v>
      </c>
      <c r="C200" s="30" t="s">
        <v>207</v>
      </c>
      <c r="D200" s="31">
        <v>44833</v>
      </c>
      <c r="E200" s="37">
        <v>1667.9</v>
      </c>
      <c r="F200" s="37">
        <v>1666.45</v>
      </c>
      <c r="G200" s="38">
        <v>1648.0500000000002</v>
      </c>
      <c r="H200" s="38">
        <v>1628.2</v>
      </c>
      <c r="I200" s="38">
        <v>1609.8000000000002</v>
      </c>
      <c r="J200" s="38">
        <v>1686.3000000000002</v>
      </c>
      <c r="K200" s="38">
        <v>1704.7000000000003</v>
      </c>
      <c r="L200" s="38">
        <v>1724.5500000000002</v>
      </c>
      <c r="M200" s="28">
        <v>1684.85</v>
      </c>
      <c r="N200" s="28">
        <v>1646.6</v>
      </c>
      <c r="O200" s="39">
        <v>1121200</v>
      </c>
      <c r="P200" s="40">
        <v>-1.7180925666199158E-2</v>
      </c>
    </row>
    <row r="201" spans="1:16" ht="12.75" customHeight="1">
      <c r="A201" s="28">
        <v>191</v>
      </c>
      <c r="B201" s="29" t="s">
        <v>42</v>
      </c>
      <c r="C201" s="30" t="s">
        <v>208</v>
      </c>
      <c r="D201" s="31">
        <v>44833</v>
      </c>
      <c r="E201" s="37">
        <v>6492.7</v>
      </c>
      <c r="F201" s="37">
        <v>6514.7166666666672</v>
      </c>
      <c r="G201" s="38">
        <v>6455.8333333333339</v>
      </c>
      <c r="H201" s="38">
        <v>6418.9666666666672</v>
      </c>
      <c r="I201" s="38">
        <v>6360.0833333333339</v>
      </c>
      <c r="J201" s="38">
        <v>6551.5833333333339</v>
      </c>
      <c r="K201" s="38">
        <v>6610.4666666666672</v>
      </c>
      <c r="L201" s="38">
        <v>6647.3333333333339</v>
      </c>
      <c r="M201" s="28">
        <v>6573.6</v>
      </c>
      <c r="N201" s="28">
        <v>6477.85</v>
      </c>
      <c r="O201" s="39">
        <v>2332400</v>
      </c>
      <c r="P201" s="40">
        <v>-6.3053851397409681E-3</v>
      </c>
    </row>
    <row r="202" spans="1:16" ht="12.75" customHeight="1">
      <c r="A202" s="28">
        <v>192</v>
      </c>
      <c r="B202" s="29" t="s">
        <v>38</v>
      </c>
      <c r="C202" s="30" t="s">
        <v>209</v>
      </c>
      <c r="D202" s="31">
        <v>44833</v>
      </c>
      <c r="E202" s="37">
        <v>720</v>
      </c>
      <c r="F202" s="37">
        <v>720.2166666666667</v>
      </c>
      <c r="G202" s="38">
        <v>715.63333333333344</v>
      </c>
      <c r="H202" s="38">
        <v>711.26666666666677</v>
      </c>
      <c r="I202" s="38">
        <v>706.68333333333351</v>
      </c>
      <c r="J202" s="38">
        <v>724.58333333333337</v>
      </c>
      <c r="K202" s="38">
        <v>729.16666666666663</v>
      </c>
      <c r="L202" s="38">
        <v>733.5333333333333</v>
      </c>
      <c r="M202" s="28">
        <v>724.8</v>
      </c>
      <c r="N202" s="28">
        <v>715.85</v>
      </c>
      <c r="O202" s="39">
        <v>25595700</v>
      </c>
      <c r="P202" s="40">
        <v>-1.248871501655131E-2</v>
      </c>
    </row>
    <row r="203" spans="1:16" ht="12.75" customHeight="1">
      <c r="A203" s="28">
        <v>193</v>
      </c>
      <c r="B203" s="29" t="s">
        <v>119</v>
      </c>
      <c r="C203" s="30" t="s">
        <v>210</v>
      </c>
      <c r="D203" s="31">
        <v>44833</v>
      </c>
      <c r="E203" s="37">
        <v>281.05</v>
      </c>
      <c r="F203" s="37">
        <v>283.50000000000006</v>
      </c>
      <c r="G203" s="38">
        <v>277.90000000000009</v>
      </c>
      <c r="H203" s="38">
        <v>274.75000000000006</v>
      </c>
      <c r="I203" s="38">
        <v>269.15000000000009</v>
      </c>
      <c r="J203" s="38">
        <v>286.65000000000009</v>
      </c>
      <c r="K203" s="38">
        <v>292.25000000000011</v>
      </c>
      <c r="L203" s="38">
        <v>295.40000000000009</v>
      </c>
      <c r="M203" s="28">
        <v>289.10000000000002</v>
      </c>
      <c r="N203" s="28">
        <v>280.35000000000002</v>
      </c>
      <c r="O203" s="39">
        <v>31134850</v>
      </c>
      <c r="P203" s="40">
        <v>2.8836304036058184E-2</v>
      </c>
    </row>
    <row r="204" spans="1:16" ht="12.75" customHeight="1">
      <c r="A204" s="28">
        <v>194</v>
      </c>
      <c r="B204" s="29" t="s">
        <v>70</v>
      </c>
      <c r="C204" s="30" t="s">
        <v>211</v>
      </c>
      <c r="D204" s="31">
        <v>44833</v>
      </c>
      <c r="E204" s="37">
        <v>910.3</v>
      </c>
      <c r="F204" s="37">
        <v>912.18333333333339</v>
      </c>
      <c r="G204" s="38">
        <v>899.61666666666679</v>
      </c>
      <c r="H204" s="38">
        <v>888.93333333333339</v>
      </c>
      <c r="I204" s="38">
        <v>876.36666666666679</v>
      </c>
      <c r="J204" s="38">
        <v>922.86666666666679</v>
      </c>
      <c r="K204" s="38">
        <v>935.43333333333339</v>
      </c>
      <c r="L204" s="38">
        <v>946.11666666666679</v>
      </c>
      <c r="M204" s="28">
        <v>924.75</v>
      </c>
      <c r="N204" s="28">
        <v>901.5</v>
      </c>
      <c r="O204" s="39">
        <v>5858000</v>
      </c>
      <c r="P204" s="40">
        <v>1.0087076472109664E-2</v>
      </c>
    </row>
    <row r="205" spans="1:16" ht="12.75" customHeight="1">
      <c r="A205" s="28">
        <v>195</v>
      </c>
      <c r="B205" s="29" t="s">
        <v>70</v>
      </c>
      <c r="C205" s="30" t="s">
        <v>280</v>
      </c>
      <c r="D205" s="31">
        <v>44833</v>
      </c>
      <c r="E205" s="37">
        <v>1742.55</v>
      </c>
      <c r="F205" s="37">
        <v>1738.5166666666667</v>
      </c>
      <c r="G205" s="38">
        <v>1719.0333333333333</v>
      </c>
      <c r="H205" s="38">
        <v>1695.5166666666667</v>
      </c>
      <c r="I205" s="38">
        <v>1676.0333333333333</v>
      </c>
      <c r="J205" s="38">
        <v>1762.0333333333333</v>
      </c>
      <c r="K205" s="38">
        <v>1781.5166666666664</v>
      </c>
      <c r="L205" s="38">
        <v>1805.0333333333333</v>
      </c>
      <c r="M205" s="28">
        <v>1758</v>
      </c>
      <c r="N205" s="28">
        <v>1715</v>
      </c>
      <c r="O205" s="39">
        <v>759500</v>
      </c>
      <c r="P205" s="40">
        <v>-2.2988505747126436E-3</v>
      </c>
    </row>
    <row r="206" spans="1:16" ht="12.75" customHeight="1">
      <c r="A206" s="28">
        <v>196</v>
      </c>
      <c r="B206" s="29" t="s">
        <v>86</v>
      </c>
      <c r="C206" s="30" t="s">
        <v>212</v>
      </c>
      <c r="D206" s="31">
        <v>44833</v>
      </c>
      <c r="E206" s="37">
        <v>405.05</v>
      </c>
      <c r="F206" s="37">
        <v>406.33333333333331</v>
      </c>
      <c r="G206" s="38">
        <v>403.16666666666663</v>
      </c>
      <c r="H206" s="38">
        <v>401.2833333333333</v>
      </c>
      <c r="I206" s="38">
        <v>398.11666666666662</v>
      </c>
      <c r="J206" s="38">
        <v>408.21666666666664</v>
      </c>
      <c r="K206" s="38">
        <v>411.38333333333327</v>
      </c>
      <c r="L206" s="38">
        <v>413.26666666666665</v>
      </c>
      <c r="M206" s="28">
        <v>409.5</v>
      </c>
      <c r="N206" s="28">
        <v>404.45</v>
      </c>
      <c r="O206" s="39">
        <v>40581000</v>
      </c>
      <c r="P206" s="40">
        <v>-1.4162860752113498E-2</v>
      </c>
    </row>
    <row r="207" spans="1:16" ht="12.75" customHeight="1">
      <c r="A207" s="28">
        <v>197</v>
      </c>
      <c r="B207" s="29" t="s">
        <v>180</v>
      </c>
      <c r="C207" s="30" t="s">
        <v>213</v>
      </c>
      <c r="D207" s="31">
        <v>44833</v>
      </c>
      <c r="E207" s="37">
        <v>271.25</v>
      </c>
      <c r="F207" s="37">
        <v>272.10000000000002</v>
      </c>
      <c r="G207" s="38">
        <v>267.50000000000006</v>
      </c>
      <c r="H207" s="38">
        <v>263.75000000000006</v>
      </c>
      <c r="I207" s="38">
        <v>259.15000000000009</v>
      </c>
      <c r="J207" s="38">
        <v>275.85000000000002</v>
      </c>
      <c r="K207" s="38">
        <v>280.44999999999993</v>
      </c>
      <c r="L207" s="38">
        <v>284.2</v>
      </c>
      <c r="M207" s="28">
        <v>276.7</v>
      </c>
      <c r="N207" s="28">
        <v>268.35000000000002</v>
      </c>
      <c r="O207" s="39">
        <v>99156000</v>
      </c>
      <c r="P207" s="40">
        <v>9.8380690498014057E-3</v>
      </c>
    </row>
    <row r="208" spans="1:16" ht="12.75" customHeight="1">
      <c r="A208" s="28">
        <v>198</v>
      </c>
      <c r="B208" s="29" t="s">
        <v>47</v>
      </c>
      <c r="C208" s="30" t="s">
        <v>825</v>
      </c>
      <c r="D208" s="31">
        <v>44833</v>
      </c>
      <c r="E208" s="37">
        <v>371</v>
      </c>
      <c r="F208" s="37">
        <v>367.5333333333333</v>
      </c>
      <c r="G208" s="38">
        <v>363.56666666666661</v>
      </c>
      <c r="H208" s="38">
        <v>356.13333333333333</v>
      </c>
      <c r="I208" s="38">
        <v>352.16666666666663</v>
      </c>
      <c r="J208" s="38">
        <v>374.96666666666658</v>
      </c>
      <c r="K208" s="38">
        <v>378.93333333333328</v>
      </c>
      <c r="L208" s="38">
        <v>386.36666666666656</v>
      </c>
      <c r="M208" s="28">
        <v>371.5</v>
      </c>
      <c r="N208" s="28">
        <v>360.1</v>
      </c>
      <c r="O208" s="39">
        <v>13548600</v>
      </c>
      <c r="P208" s="40">
        <v>4.5375683971706927E-3</v>
      </c>
    </row>
    <row r="209" spans="1:16" ht="12.75" customHeight="1">
      <c r="A209" s="28"/>
      <c r="B209" s="29"/>
      <c r="C209" s="30"/>
      <c r="D209" s="31"/>
      <c r="E209" s="37"/>
      <c r="F209" s="37"/>
      <c r="G209" s="38"/>
      <c r="H209" s="38"/>
      <c r="I209" s="38"/>
      <c r="J209" s="38"/>
      <c r="K209" s="38"/>
      <c r="L209" s="38"/>
      <c r="M209" s="28"/>
      <c r="N209" s="28"/>
      <c r="O209" s="39"/>
      <c r="P209" s="40"/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70"/>
      <c r="C211" s="249"/>
      <c r="D211" s="271"/>
      <c r="E211" s="250"/>
      <c r="F211" s="250"/>
      <c r="G211" s="272"/>
      <c r="H211" s="272"/>
      <c r="I211" s="272"/>
      <c r="J211" s="272"/>
      <c r="K211" s="272"/>
      <c r="L211" s="272"/>
      <c r="M211" s="249"/>
      <c r="N211" s="249"/>
      <c r="O211" s="273"/>
      <c r="P211" s="274"/>
    </row>
    <row r="212" spans="1:16" ht="12.75" customHeight="1">
      <c r="A212" s="28"/>
      <c r="B212" s="270"/>
      <c r="C212" s="249"/>
      <c r="D212" s="271"/>
      <c r="E212" s="250"/>
      <c r="F212" s="250"/>
      <c r="G212" s="272"/>
      <c r="H212" s="272"/>
      <c r="I212" s="272"/>
      <c r="J212" s="272"/>
      <c r="K212" s="272"/>
      <c r="L212" s="272"/>
      <c r="M212" s="249"/>
      <c r="N212" s="249"/>
      <c r="O212" s="273"/>
      <c r="P212" s="274"/>
    </row>
    <row r="213" spans="1:16" ht="12.75" customHeight="1">
      <c r="A213" s="249"/>
      <c r="B213" s="42"/>
      <c r="C213" s="41"/>
      <c r="D213" s="43"/>
      <c r="E213" s="44"/>
      <c r="F213" s="44"/>
      <c r="G213" s="45"/>
      <c r="H213" s="45"/>
      <c r="I213" s="45"/>
      <c r="J213" s="45"/>
      <c r="K213" s="45"/>
      <c r="L213" s="1"/>
      <c r="M213" s="1"/>
      <c r="N213" s="1"/>
      <c r="O213" s="1"/>
      <c r="P213" s="1"/>
    </row>
    <row r="214" spans="1:16" ht="12.75" customHeight="1">
      <c r="A214" s="249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218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228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C15" sqref="C15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82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44825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71" t="s">
        <v>16</v>
      </c>
      <c r="B8" s="473"/>
      <c r="C8" s="477" t="s">
        <v>20</v>
      </c>
      <c r="D8" s="477" t="s">
        <v>21</v>
      </c>
      <c r="E8" s="468" t="s">
        <v>22</v>
      </c>
      <c r="F8" s="469"/>
      <c r="G8" s="470"/>
      <c r="H8" s="468" t="s">
        <v>23</v>
      </c>
      <c r="I8" s="469"/>
      <c r="J8" s="470"/>
      <c r="K8" s="23"/>
      <c r="L8" s="50"/>
      <c r="M8" s="50"/>
      <c r="N8" s="1"/>
      <c r="O8" s="1"/>
    </row>
    <row r="9" spans="1:15" ht="36" customHeight="1">
      <c r="A9" s="475"/>
      <c r="B9" s="476"/>
      <c r="C9" s="476"/>
      <c r="D9" s="47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403" t="s">
        <v>230</v>
      </c>
      <c r="C10" s="403">
        <v>17816.25</v>
      </c>
      <c r="D10" s="403">
        <v>17826.650000000001</v>
      </c>
      <c r="E10" s="403">
        <v>17734.000000000004</v>
      </c>
      <c r="F10" s="403">
        <v>17651.750000000004</v>
      </c>
      <c r="G10" s="403">
        <v>17559.100000000006</v>
      </c>
      <c r="H10" s="403">
        <v>17908.900000000001</v>
      </c>
      <c r="I10" s="403">
        <v>18001.549999999996</v>
      </c>
      <c r="J10" s="403">
        <v>18083.8</v>
      </c>
      <c r="K10" s="403">
        <v>17919.3</v>
      </c>
      <c r="L10" s="403">
        <v>17744.400000000001</v>
      </c>
      <c r="M10" s="404"/>
      <c r="N10" s="1"/>
      <c r="O10" s="1"/>
    </row>
    <row r="11" spans="1:15" ht="12.75" customHeight="1">
      <c r="A11" s="53">
        <v>2</v>
      </c>
      <c r="B11" s="268" t="s">
        <v>231</v>
      </c>
      <c r="C11" s="403">
        <v>41468.300000000003</v>
      </c>
      <c r="D11" s="403">
        <v>41451.083333333336</v>
      </c>
      <c r="E11" s="403">
        <v>41224.51666666667</v>
      </c>
      <c r="F11" s="403">
        <v>40980.733333333337</v>
      </c>
      <c r="G11" s="403">
        <v>40754.166666666672</v>
      </c>
      <c r="H11" s="403">
        <v>41694.866666666669</v>
      </c>
      <c r="I11" s="403">
        <v>41921.433333333334</v>
      </c>
      <c r="J11" s="403">
        <v>42165.216666666667</v>
      </c>
      <c r="K11" s="403">
        <v>41677.65</v>
      </c>
      <c r="L11" s="403">
        <v>41207.300000000003</v>
      </c>
      <c r="M11" s="404"/>
      <c r="N11" s="1"/>
      <c r="O11" s="1"/>
    </row>
    <row r="12" spans="1:15" ht="12.75" customHeight="1">
      <c r="A12" s="53">
        <v>3</v>
      </c>
      <c r="B12" s="268" t="s">
        <v>232</v>
      </c>
      <c r="C12" s="269">
        <v>2761.8</v>
      </c>
      <c r="D12" s="269">
        <v>2767.7666666666664</v>
      </c>
      <c r="E12" s="269">
        <v>2748.9833333333327</v>
      </c>
      <c r="F12" s="269">
        <v>2736.1666666666661</v>
      </c>
      <c r="G12" s="269">
        <v>2717.3833333333323</v>
      </c>
      <c r="H12" s="269">
        <v>2780.583333333333</v>
      </c>
      <c r="I12" s="269">
        <v>2799.3666666666668</v>
      </c>
      <c r="J12" s="269">
        <v>2812.1833333333334</v>
      </c>
      <c r="K12" s="269">
        <v>2786.55</v>
      </c>
      <c r="L12" s="269">
        <v>2754.95</v>
      </c>
      <c r="M12" s="404"/>
      <c r="N12" s="1"/>
      <c r="O12" s="1"/>
    </row>
    <row r="13" spans="1:15" ht="12.75" customHeight="1">
      <c r="A13" s="53">
        <v>4</v>
      </c>
      <c r="B13" s="268" t="s">
        <v>233</v>
      </c>
      <c r="C13" s="269">
        <v>5222.6000000000004</v>
      </c>
      <c r="D13" s="269">
        <v>5230.2666666666664</v>
      </c>
      <c r="E13" s="269">
        <v>5202.0333333333328</v>
      </c>
      <c r="F13" s="269">
        <v>5181.4666666666662</v>
      </c>
      <c r="G13" s="269">
        <v>5153.2333333333327</v>
      </c>
      <c r="H13" s="269">
        <v>5250.833333333333</v>
      </c>
      <c r="I13" s="269">
        <v>5279.0666666666666</v>
      </c>
      <c r="J13" s="269">
        <v>5299.6333333333332</v>
      </c>
      <c r="K13" s="269">
        <v>5258.5</v>
      </c>
      <c r="L13" s="269">
        <v>5209.7</v>
      </c>
      <c r="M13" s="404"/>
      <c r="N13" s="1"/>
      <c r="O13" s="1"/>
    </row>
    <row r="14" spans="1:15" ht="12.75" customHeight="1">
      <c r="A14" s="53">
        <v>5</v>
      </c>
      <c r="B14" s="268" t="s">
        <v>234</v>
      </c>
      <c r="C14" s="269">
        <v>27020.6</v>
      </c>
      <c r="D14" s="269">
        <v>27120.166666666668</v>
      </c>
      <c r="E14" s="269">
        <v>26869.983333333337</v>
      </c>
      <c r="F14" s="269">
        <v>26719.366666666669</v>
      </c>
      <c r="G14" s="269">
        <v>26469.183333333338</v>
      </c>
      <c r="H14" s="269">
        <v>27270.783333333336</v>
      </c>
      <c r="I14" s="269">
        <v>27520.966666666664</v>
      </c>
      <c r="J14" s="269">
        <v>27671.583333333336</v>
      </c>
      <c r="K14" s="269">
        <v>27370.35</v>
      </c>
      <c r="L14" s="269">
        <v>26969.55</v>
      </c>
      <c r="M14" s="404"/>
      <c r="N14" s="1"/>
      <c r="O14" s="1"/>
    </row>
    <row r="15" spans="1:15" ht="12.75" customHeight="1">
      <c r="A15" s="53">
        <v>6</v>
      </c>
      <c r="B15" s="268" t="s">
        <v>235</v>
      </c>
      <c r="C15" s="269">
        <v>4258.6499999999996</v>
      </c>
      <c r="D15" s="269">
        <v>4269.083333333333</v>
      </c>
      <c r="E15" s="269">
        <v>4239.9166666666661</v>
      </c>
      <c r="F15" s="269">
        <v>4221.1833333333334</v>
      </c>
      <c r="G15" s="269">
        <v>4192.0166666666664</v>
      </c>
      <c r="H15" s="269">
        <v>4287.8166666666657</v>
      </c>
      <c r="I15" s="269">
        <v>4316.9833333333318</v>
      </c>
      <c r="J15" s="269">
        <v>4335.7166666666653</v>
      </c>
      <c r="K15" s="269">
        <v>4298.25</v>
      </c>
      <c r="L15" s="269">
        <v>4250.3500000000004</v>
      </c>
      <c r="M15" s="404"/>
      <c r="N15" s="1"/>
      <c r="O15" s="1"/>
    </row>
    <row r="16" spans="1:15" ht="12.75" customHeight="1">
      <c r="A16" s="53">
        <v>7</v>
      </c>
      <c r="B16" s="268" t="s">
        <v>236</v>
      </c>
      <c r="C16" s="269">
        <v>8680.6</v>
      </c>
      <c r="D16" s="269">
        <v>8687.2000000000007</v>
      </c>
      <c r="E16" s="269">
        <v>8628.3500000000022</v>
      </c>
      <c r="F16" s="269">
        <v>8576.1000000000022</v>
      </c>
      <c r="G16" s="269">
        <v>8517.2500000000036</v>
      </c>
      <c r="H16" s="269">
        <v>8739.4500000000007</v>
      </c>
      <c r="I16" s="269">
        <v>8798.2999999999993</v>
      </c>
      <c r="J16" s="269">
        <v>8850.5499999999993</v>
      </c>
      <c r="K16" s="269">
        <v>8746.0499999999993</v>
      </c>
      <c r="L16" s="269">
        <v>8634.9500000000007</v>
      </c>
      <c r="M16" s="404"/>
      <c r="N16" s="1"/>
      <c r="O16" s="1"/>
    </row>
    <row r="17" spans="1:15" ht="12.75" customHeight="1">
      <c r="A17" s="53">
        <v>8</v>
      </c>
      <c r="B17" s="405" t="s">
        <v>288</v>
      </c>
      <c r="C17" s="268">
        <v>3150.55</v>
      </c>
      <c r="D17" s="269">
        <v>3166.8166666666671</v>
      </c>
      <c r="E17" s="269">
        <v>3114.8333333333339</v>
      </c>
      <c r="F17" s="269">
        <v>3079.1166666666668</v>
      </c>
      <c r="G17" s="269">
        <v>3027.1333333333337</v>
      </c>
      <c r="H17" s="269">
        <v>3202.5333333333342</v>
      </c>
      <c r="I17" s="269">
        <v>3254.5166666666669</v>
      </c>
      <c r="J17" s="269">
        <v>3290.2333333333345</v>
      </c>
      <c r="K17" s="268">
        <v>3218.8</v>
      </c>
      <c r="L17" s="268">
        <v>3131.1</v>
      </c>
      <c r="M17" s="268">
        <v>2.5209600000000001</v>
      </c>
      <c r="N17" s="1"/>
      <c r="O17" s="1"/>
    </row>
    <row r="18" spans="1:15" ht="12.75" customHeight="1">
      <c r="A18" s="53">
        <v>9</v>
      </c>
      <c r="B18" s="405" t="s">
        <v>43</v>
      </c>
      <c r="C18" s="268">
        <v>2725.6</v>
      </c>
      <c r="D18" s="269">
        <v>2714.5333333333333</v>
      </c>
      <c r="E18" s="269">
        <v>2667.0666666666666</v>
      </c>
      <c r="F18" s="269">
        <v>2608.5333333333333</v>
      </c>
      <c r="G18" s="269">
        <v>2561.0666666666666</v>
      </c>
      <c r="H18" s="269">
        <v>2773.0666666666666</v>
      </c>
      <c r="I18" s="269">
        <v>2820.5333333333328</v>
      </c>
      <c r="J18" s="269">
        <v>2879.0666666666666</v>
      </c>
      <c r="K18" s="268">
        <v>2762</v>
      </c>
      <c r="L18" s="268">
        <v>2656</v>
      </c>
      <c r="M18" s="268">
        <v>19.61065</v>
      </c>
      <c r="N18" s="1"/>
      <c r="O18" s="1"/>
    </row>
    <row r="19" spans="1:15" ht="12.75" customHeight="1">
      <c r="A19" s="53">
        <v>10</v>
      </c>
      <c r="B19" s="405" t="s">
        <v>59</v>
      </c>
      <c r="C19" s="268">
        <v>666.2</v>
      </c>
      <c r="D19" s="269">
        <v>664.73333333333323</v>
      </c>
      <c r="E19" s="269">
        <v>656.56666666666649</v>
      </c>
      <c r="F19" s="269">
        <v>646.93333333333328</v>
      </c>
      <c r="G19" s="269">
        <v>638.76666666666654</v>
      </c>
      <c r="H19" s="269">
        <v>674.36666666666645</v>
      </c>
      <c r="I19" s="269">
        <v>682.53333333333319</v>
      </c>
      <c r="J19" s="269">
        <v>692.1666666666664</v>
      </c>
      <c r="K19" s="268">
        <v>672.9</v>
      </c>
      <c r="L19" s="268">
        <v>655.1</v>
      </c>
      <c r="M19" s="268">
        <v>10.37776</v>
      </c>
      <c r="N19" s="1"/>
      <c r="O19" s="1"/>
    </row>
    <row r="20" spans="1:15" ht="12.75" customHeight="1">
      <c r="A20" s="53">
        <v>11</v>
      </c>
      <c r="B20" s="405" t="s">
        <v>237</v>
      </c>
      <c r="C20" s="268">
        <v>18113.099999999999</v>
      </c>
      <c r="D20" s="269">
        <v>17898.5</v>
      </c>
      <c r="E20" s="269">
        <v>17619.599999999999</v>
      </c>
      <c r="F20" s="269">
        <v>17126.099999999999</v>
      </c>
      <c r="G20" s="269">
        <v>16847.199999999997</v>
      </c>
      <c r="H20" s="269">
        <v>18392</v>
      </c>
      <c r="I20" s="269">
        <v>18670.900000000001</v>
      </c>
      <c r="J20" s="269">
        <v>19164.400000000001</v>
      </c>
      <c r="K20" s="268">
        <v>18177.400000000001</v>
      </c>
      <c r="L20" s="268">
        <v>17405</v>
      </c>
      <c r="M20" s="268">
        <v>0.24095</v>
      </c>
      <c r="N20" s="1"/>
      <c r="O20" s="1"/>
    </row>
    <row r="21" spans="1:15" ht="12.75" customHeight="1">
      <c r="A21" s="53">
        <v>12</v>
      </c>
      <c r="B21" s="405" t="s">
        <v>45</v>
      </c>
      <c r="C21" s="268">
        <v>3834.55</v>
      </c>
      <c r="D21" s="269">
        <v>3843.85</v>
      </c>
      <c r="E21" s="269">
        <v>3802.7</v>
      </c>
      <c r="F21" s="269">
        <v>3770.85</v>
      </c>
      <c r="G21" s="269">
        <v>3729.7</v>
      </c>
      <c r="H21" s="269">
        <v>3875.7</v>
      </c>
      <c r="I21" s="269">
        <v>3916.8500000000004</v>
      </c>
      <c r="J21" s="269">
        <v>3948.7</v>
      </c>
      <c r="K21" s="268">
        <v>3885</v>
      </c>
      <c r="L21" s="268">
        <v>3812</v>
      </c>
      <c r="M21" s="268">
        <v>33.387039999999999</v>
      </c>
      <c r="N21" s="1"/>
      <c r="O21" s="1"/>
    </row>
    <row r="22" spans="1:15" ht="12.75" customHeight="1">
      <c r="A22" s="53">
        <v>13</v>
      </c>
      <c r="B22" s="405" t="s">
        <v>238</v>
      </c>
      <c r="C22" s="268">
        <v>2399.9499999999998</v>
      </c>
      <c r="D22" s="269">
        <v>2395.6666666666665</v>
      </c>
      <c r="E22" s="269">
        <v>2361.333333333333</v>
      </c>
      <c r="F22" s="269">
        <v>2322.7166666666667</v>
      </c>
      <c r="G22" s="269">
        <v>2288.3833333333332</v>
      </c>
      <c r="H22" s="269">
        <v>2434.2833333333328</v>
      </c>
      <c r="I22" s="269">
        <v>2468.6166666666659</v>
      </c>
      <c r="J22" s="269">
        <v>2507.2333333333327</v>
      </c>
      <c r="K22" s="268">
        <v>2430</v>
      </c>
      <c r="L22" s="268">
        <v>2357.0500000000002</v>
      </c>
      <c r="M22" s="268">
        <v>32.228259999999999</v>
      </c>
      <c r="N22" s="1"/>
      <c r="O22" s="1"/>
    </row>
    <row r="23" spans="1:15" ht="12.75" customHeight="1">
      <c r="A23" s="53">
        <v>14</v>
      </c>
      <c r="B23" s="405" t="s">
        <v>46</v>
      </c>
      <c r="C23" s="268">
        <v>970.25</v>
      </c>
      <c r="D23" s="269">
        <v>975.0333333333333</v>
      </c>
      <c r="E23" s="269">
        <v>962.21666666666658</v>
      </c>
      <c r="F23" s="269">
        <v>954.18333333333328</v>
      </c>
      <c r="G23" s="269">
        <v>941.36666666666656</v>
      </c>
      <c r="H23" s="269">
        <v>983.06666666666661</v>
      </c>
      <c r="I23" s="269">
        <v>995.88333333333321</v>
      </c>
      <c r="J23" s="269">
        <v>1003.9166666666666</v>
      </c>
      <c r="K23" s="268">
        <v>987.85</v>
      </c>
      <c r="L23" s="268">
        <v>967</v>
      </c>
      <c r="M23" s="268">
        <v>75.390469999999993</v>
      </c>
      <c r="N23" s="1"/>
      <c r="O23" s="1"/>
    </row>
    <row r="24" spans="1:15" ht="12.75" customHeight="1">
      <c r="A24" s="53">
        <v>15</v>
      </c>
      <c r="B24" s="405" t="s">
        <v>239</v>
      </c>
      <c r="C24" s="268">
        <v>3674.95</v>
      </c>
      <c r="D24" s="269">
        <v>3682</v>
      </c>
      <c r="E24" s="269">
        <v>3639</v>
      </c>
      <c r="F24" s="269">
        <v>3603.05</v>
      </c>
      <c r="G24" s="269">
        <v>3560.05</v>
      </c>
      <c r="H24" s="269">
        <v>3717.95</v>
      </c>
      <c r="I24" s="269">
        <v>3760.95</v>
      </c>
      <c r="J24" s="269">
        <v>3796.8999999999996</v>
      </c>
      <c r="K24" s="268">
        <v>3725</v>
      </c>
      <c r="L24" s="268">
        <v>3646.05</v>
      </c>
      <c r="M24" s="268">
        <v>3.9849399999999999</v>
      </c>
      <c r="N24" s="1"/>
      <c r="O24" s="1"/>
    </row>
    <row r="25" spans="1:15" ht="12.75" customHeight="1">
      <c r="A25" s="53">
        <v>16</v>
      </c>
      <c r="B25" s="405" t="s">
        <v>240</v>
      </c>
      <c r="C25" s="268">
        <v>4021.55</v>
      </c>
      <c r="D25" s="269">
        <v>4040.5166666666664</v>
      </c>
      <c r="E25" s="269">
        <v>3967.0333333333328</v>
      </c>
      <c r="F25" s="269">
        <v>3912.5166666666664</v>
      </c>
      <c r="G25" s="269">
        <v>3839.0333333333328</v>
      </c>
      <c r="H25" s="269">
        <v>4095.0333333333328</v>
      </c>
      <c r="I25" s="269">
        <v>4168.5166666666664</v>
      </c>
      <c r="J25" s="269">
        <v>4223.0333333333328</v>
      </c>
      <c r="K25" s="268">
        <v>4114</v>
      </c>
      <c r="L25" s="268">
        <v>3986</v>
      </c>
      <c r="M25" s="268">
        <v>4.0864200000000004</v>
      </c>
      <c r="N25" s="1"/>
      <c r="O25" s="1"/>
    </row>
    <row r="26" spans="1:15" ht="12.75" customHeight="1">
      <c r="A26" s="53">
        <v>17</v>
      </c>
      <c r="B26" s="405" t="s">
        <v>241</v>
      </c>
      <c r="C26" s="268">
        <v>117.2</v>
      </c>
      <c r="D26" s="269">
        <v>116.75</v>
      </c>
      <c r="E26" s="269">
        <v>115.8</v>
      </c>
      <c r="F26" s="269">
        <v>114.39999999999999</v>
      </c>
      <c r="G26" s="269">
        <v>113.44999999999999</v>
      </c>
      <c r="H26" s="269">
        <v>118.15</v>
      </c>
      <c r="I26" s="269">
        <v>119.1</v>
      </c>
      <c r="J26" s="269">
        <v>120.50000000000001</v>
      </c>
      <c r="K26" s="268">
        <v>117.7</v>
      </c>
      <c r="L26" s="268">
        <v>115.35</v>
      </c>
      <c r="M26" s="268">
        <v>29.21077</v>
      </c>
      <c r="N26" s="1"/>
      <c r="O26" s="1"/>
    </row>
    <row r="27" spans="1:15" ht="12.75" customHeight="1">
      <c r="A27" s="53">
        <v>18</v>
      </c>
      <c r="B27" s="405" t="s">
        <v>41</v>
      </c>
      <c r="C27" s="268">
        <v>337.55</v>
      </c>
      <c r="D27" s="269">
        <v>337.28333333333336</v>
      </c>
      <c r="E27" s="269">
        <v>333.26666666666671</v>
      </c>
      <c r="F27" s="269">
        <v>328.98333333333335</v>
      </c>
      <c r="G27" s="269">
        <v>324.9666666666667</v>
      </c>
      <c r="H27" s="269">
        <v>341.56666666666672</v>
      </c>
      <c r="I27" s="269">
        <v>345.58333333333337</v>
      </c>
      <c r="J27" s="269">
        <v>349.86666666666673</v>
      </c>
      <c r="K27" s="268">
        <v>341.3</v>
      </c>
      <c r="L27" s="268">
        <v>333</v>
      </c>
      <c r="M27" s="268">
        <v>21.705829999999999</v>
      </c>
      <c r="N27" s="1"/>
      <c r="O27" s="1"/>
    </row>
    <row r="28" spans="1:15" ht="12.75" customHeight="1">
      <c r="A28" s="53">
        <v>19</v>
      </c>
      <c r="B28" s="405" t="s">
        <v>52</v>
      </c>
      <c r="C28" s="268">
        <v>607.6</v>
      </c>
      <c r="D28" s="269">
        <v>606.9</v>
      </c>
      <c r="E28" s="269">
        <v>603.79999999999995</v>
      </c>
      <c r="F28" s="269">
        <v>600</v>
      </c>
      <c r="G28" s="269">
        <v>596.9</v>
      </c>
      <c r="H28" s="269">
        <v>610.69999999999993</v>
      </c>
      <c r="I28" s="269">
        <v>613.80000000000007</v>
      </c>
      <c r="J28" s="269">
        <v>617.59999999999991</v>
      </c>
      <c r="K28" s="268">
        <v>610</v>
      </c>
      <c r="L28" s="268">
        <v>603.1</v>
      </c>
      <c r="M28" s="268">
        <v>1.33758</v>
      </c>
      <c r="N28" s="1"/>
      <c r="O28" s="1"/>
    </row>
    <row r="29" spans="1:15" ht="12.75" customHeight="1">
      <c r="A29" s="53">
        <v>20</v>
      </c>
      <c r="B29" s="405" t="s">
        <v>48</v>
      </c>
      <c r="C29" s="268">
        <v>3319.75</v>
      </c>
      <c r="D29" s="269">
        <v>3322.9</v>
      </c>
      <c r="E29" s="269">
        <v>3259.8500000000004</v>
      </c>
      <c r="F29" s="269">
        <v>3199.9500000000003</v>
      </c>
      <c r="G29" s="269">
        <v>3136.9000000000005</v>
      </c>
      <c r="H29" s="269">
        <v>3382.8</v>
      </c>
      <c r="I29" s="269">
        <v>3445.8500000000004</v>
      </c>
      <c r="J29" s="269">
        <v>3505.75</v>
      </c>
      <c r="K29" s="268">
        <v>3385.95</v>
      </c>
      <c r="L29" s="268">
        <v>3263</v>
      </c>
      <c r="M29" s="268">
        <v>2.1043500000000002</v>
      </c>
      <c r="N29" s="1"/>
      <c r="O29" s="1"/>
    </row>
    <row r="30" spans="1:15" ht="12.75" customHeight="1">
      <c r="A30" s="53">
        <v>21</v>
      </c>
      <c r="B30" s="405" t="s">
        <v>51</v>
      </c>
      <c r="C30" s="268">
        <v>574.35</v>
      </c>
      <c r="D30" s="269">
        <v>575.85</v>
      </c>
      <c r="E30" s="269">
        <v>566</v>
      </c>
      <c r="F30" s="269">
        <v>557.65</v>
      </c>
      <c r="G30" s="269">
        <v>547.79999999999995</v>
      </c>
      <c r="H30" s="269">
        <v>584.20000000000005</v>
      </c>
      <c r="I30" s="269">
        <v>594.05000000000018</v>
      </c>
      <c r="J30" s="269">
        <v>602.40000000000009</v>
      </c>
      <c r="K30" s="268">
        <v>585.70000000000005</v>
      </c>
      <c r="L30" s="268">
        <v>567.5</v>
      </c>
      <c r="M30" s="268">
        <v>438.03577000000001</v>
      </c>
      <c r="N30" s="1"/>
      <c r="O30" s="1"/>
    </row>
    <row r="31" spans="1:15" ht="12.75" customHeight="1">
      <c r="A31" s="53">
        <v>22</v>
      </c>
      <c r="B31" s="405" t="s">
        <v>53</v>
      </c>
      <c r="C31" s="268">
        <v>4559.3500000000004</v>
      </c>
      <c r="D31" s="269">
        <v>4490.2833333333338</v>
      </c>
      <c r="E31" s="269">
        <v>4385.5666666666675</v>
      </c>
      <c r="F31" s="269">
        <v>4211.7833333333338</v>
      </c>
      <c r="G31" s="269">
        <v>4107.0666666666675</v>
      </c>
      <c r="H31" s="269">
        <v>4664.0666666666675</v>
      </c>
      <c r="I31" s="269">
        <v>4768.7833333333328</v>
      </c>
      <c r="J31" s="269">
        <v>4942.5666666666675</v>
      </c>
      <c r="K31" s="268">
        <v>4595</v>
      </c>
      <c r="L31" s="268">
        <v>4316.5</v>
      </c>
      <c r="M31" s="268">
        <v>11.737690000000001</v>
      </c>
      <c r="N31" s="1"/>
      <c r="O31" s="1"/>
    </row>
    <row r="32" spans="1:15" ht="12.75" customHeight="1">
      <c r="A32" s="53">
        <v>23</v>
      </c>
      <c r="B32" s="405" t="s">
        <v>54</v>
      </c>
      <c r="C32" s="268">
        <v>288.2</v>
      </c>
      <c r="D32" s="269">
        <v>289.61666666666662</v>
      </c>
      <c r="E32" s="269">
        <v>285.88333333333321</v>
      </c>
      <c r="F32" s="269">
        <v>283.56666666666661</v>
      </c>
      <c r="G32" s="269">
        <v>279.8333333333332</v>
      </c>
      <c r="H32" s="269">
        <v>291.93333333333322</v>
      </c>
      <c r="I32" s="269">
        <v>295.66666666666669</v>
      </c>
      <c r="J32" s="269">
        <v>297.98333333333323</v>
      </c>
      <c r="K32" s="268">
        <v>293.35000000000002</v>
      </c>
      <c r="L32" s="268">
        <v>287.3</v>
      </c>
      <c r="M32" s="268">
        <v>24.660730000000001</v>
      </c>
      <c r="N32" s="1"/>
      <c r="O32" s="1"/>
    </row>
    <row r="33" spans="1:15" ht="12.75" customHeight="1">
      <c r="A33" s="53">
        <v>24</v>
      </c>
      <c r="B33" s="405" t="s">
        <v>55</v>
      </c>
      <c r="C33" s="268">
        <v>162.44999999999999</v>
      </c>
      <c r="D33" s="269">
        <v>163.04999999999998</v>
      </c>
      <c r="E33" s="269">
        <v>161.39999999999998</v>
      </c>
      <c r="F33" s="269">
        <v>160.35</v>
      </c>
      <c r="G33" s="269">
        <v>158.69999999999999</v>
      </c>
      <c r="H33" s="269">
        <v>164.09999999999997</v>
      </c>
      <c r="I33" s="269">
        <v>165.75</v>
      </c>
      <c r="J33" s="269">
        <v>166.79999999999995</v>
      </c>
      <c r="K33" s="268">
        <v>164.7</v>
      </c>
      <c r="L33" s="268">
        <v>162</v>
      </c>
      <c r="M33" s="268">
        <v>103.61490000000001</v>
      </c>
      <c r="N33" s="1"/>
      <c r="O33" s="1"/>
    </row>
    <row r="34" spans="1:15" ht="12.75" customHeight="1">
      <c r="A34" s="53">
        <v>25</v>
      </c>
      <c r="B34" s="405" t="s">
        <v>57</v>
      </c>
      <c r="C34" s="268">
        <v>3393.2</v>
      </c>
      <c r="D34" s="269">
        <v>3379.0666666666671</v>
      </c>
      <c r="E34" s="269">
        <v>3348.1333333333341</v>
      </c>
      <c r="F34" s="269">
        <v>3303.0666666666671</v>
      </c>
      <c r="G34" s="269">
        <v>3272.1333333333341</v>
      </c>
      <c r="H34" s="269">
        <v>3424.1333333333341</v>
      </c>
      <c r="I34" s="269">
        <v>3455.0666666666675</v>
      </c>
      <c r="J34" s="269">
        <v>3500.1333333333341</v>
      </c>
      <c r="K34" s="268">
        <v>3410</v>
      </c>
      <c r="L34" s="268">
        <v>3334</v>
      </c>
      <c r="M34" s="268">
        <v>7.0818399999999997</v>
      </c>
      <c r="N34" s="1"/>
      <c r="O34" s="1"/>
    </row>
    <row r="35" spans="1:15" ht="12.75" customHeight="1">
      <c r="A35" s="53">
        <v>26</v>
      </c>
      <c r="B35" s="405" t="s">
        <v>302</v>
      </c>
      <c r="C35" s="268">
        <v>2417.9499999999998</v>
      </c>
      <c r="D35" s="269">
        <v>2433.8166666666666</v>
      </c>
      <c r="E35" s="269">
        <v>2384.1333333333332</v>
      </c>
      <c r="F35" s="269">
        <v>2350.3166666666666</v>
      </c>
      <c r="G35" s="269">
        <v>2300.6333333333332</v>
      </c>
      <c r="H35" s="269">
        <v>2467.6333333333332</v>
      </c>
      <c r="I35" s="269">
        <v>2517.3166666666666</v>
      </c>
      <c r="J35" s="269">
        <v>2551.1333333333332</v>
      </c>
      <c r="K35" s="268">
        <v>2483.5</v>
      </c>
      <c r="L35" s="268">
        <v>2400</v>
      </c>
      <c r="M35" s="268">
        <v>6.0740600000000002</v>
      </c>
      <c r="N35" s="1"/>
      <c r="O35" s="1"/>
    </row>
    <row r="36" spans="1:15" ht="12.75" customHeight="1">
      <c r="A36" s="53">
        <v>27</v>
      </c>
      <c r="B36" s="405" t="s">
        <v>60</v>
      </c>
      <c r="C36" s="268">
        <v>533.45000000000005</v>
      </c>
      <c r="D36" s="269">
        <v>530.41666666666674</v>
      </c>
      <c r="E36" s="269">
        <v>522.48333333333346</v>
      </c>
      <c r="F36" s="269">
        <v>511.51666666666677</v>
      </c>
      <c r="G36" s="269">
        <v>503.58333333333348</v>
      </c>
      <c r="H36" s="269">
        <v>541.38333333333344</v>
      </c>
      <c r="I36" s="269">
        <v>549.31666666666683</v>
      </c>
      <c r="J36" s="269">
        <v>560.28333333333342</v>
      </c>
      <c r="K36" s="268">
        <v>538.35</v>
      </c>
      <c r="L36" s="268">
        <v>519.45000000000005</v>
      </c>
      <c r="M36" s="268">
        <v>17.893660000000001</v>
      </c>
      <c r="N36" s="1"/>
      <c r="O36" s="1"/>
    </row>
    <row r="37" spans="1:15" ht="12.75" customHeight="1">
      <c r="A37" s="53">
        <v>28</v>
      </c>
      <c r="B37" s="405" t="s">
        <v>243</v>
      </c>
      <c r="C37" s="268">
        <v>4349.3</v>
      </c>
      <c r="D37" s="269">
        <v>4363.7666666666664</v>
      </c>
      <c r="E37" s="269">
        <v>4315.5333333333328</v>
      </c>
      <c r="F37" s="269">
        <v>4281.7666666666664</v>
      </c>
      <c r="G37" s="269">
        <v>4233.5333333333328</v>
      </c>
      <c r="H37" s="269">
        <v>4397.5333333333328</v>
      </c>
      <c r="I37" s="269">
        <v>4445.7666666666664</v>
      </c>
      <c r="J37" s="269">
        <v>4479.5333333333328</v>
      </c>
      <c r="K37" s="268">
        <v>4412</v>
      </c>
      <c r="L37" s="268">
        <v>4330</v>
      </c>
      <c r="M37" s="268">
        <v>2.03661</v>
      </c>
      <c r="N37" s="1"/>
      <c r="O37" s="1"/>
    </row>
    <row r="38" spans="1:15" ht="12.75" customHeight="1">
      <c r="A38" s="53">
        <v>29</v>
      </c>
      <c r="B38" s="405" t="s">
        <v>61</v>
      </c>
      <c r="C38" s="268">
        <v>812.75</v>
      </c>
      <c r="D38" s="269">
        <v>810.31666666666661</v>
      </c>
      <c r="E38" s="269">
        <v>804.43333333333317</v>
      </c>
      <c r="F38" s="269">
        <v>796.11666666666656</v>
      </c>
      <c r="G38" s="269">
        <v>790.23333333333312</v>
      </c>
      <c r="H38" s="269">
        <v>818.63333333333321</v>
      </c>
      <c r="I38" s="269">
        <v>824.51666666666665</v>
      </c>
      <c r="J38" s="269">
        <v>832.83333333333326</v>
      </c>
      <c r="K38" s="268">
        <v>816.2</v>
      </c>
      <c r="L38" s="268">
        <v>802</v>
      </c>
      <c r="M38" s="268">
        <v>82.740790000000004</v>
      </c>
      <c r="N38" s="1"/>
      <c r="O38" s="1"/>
    </row>
    <row r="39" spans="1:15" ht="12.75" customHeight="1">
      <c r="A39" s="53">
        <v>30</v>
      </c>
      <c r="B39" s="405" t="s">
        <v>62</v>
      </c>
      <c r="C39" s="268">
        <v>3768.6</v>
      </c>
      <c r="D39" s="269">
        <v>3767.1666666666665</v>
      </c>
      <c r="E39" s="269">
        <v>3726.4333333333329</v>
      </c>
      <c r="F39" s="269">
        <v>3684.2666666666664</v>
      </c>
      <c r="G39" s="269">
        <v>3643.5333333333328</v>
      </c>
      <c r="H39" s="269">
        <v>3809.333333333333</v>
      </c>
      <c r="I39" s="269">
        <v>3850.0666666666666</v>
      </c>
      <c r="J39" s="269">
        <v>3892.2333333333331</v>
      </c>
      <c r="K39" s="268">
        <v>3807.9</v>
      </c>
      <c r="L39" s="268">
        <v>3725</v>
      </c>
      <c r="M39" s="268">
        <v>2.6892299999999998</v>
      </c>
      <c r="N39" s="1"/>
      <c r="O39" s="1"/>
    </row>
    <row r="40" spans="1:15" ht="12.75" customHeight="1">
      <c r="A40" s="53">
        <v>31</v>
      </c>
      <c r="B40" s="405" t="s">
        <v>65</v>
      </c>
      <c r="C40" s="268">
        <v>7635.4</v>
      </c>
      <c r="D40" s="269">
        <v>7638.4666666666672</v>
      </c>
      <c r="E40" s="269">
        <v>7561.9333333333343</v>
      </c>
      <c r="F40" s="269">
        <v>7488.4666666666672</v>
      </c>
      <c r="G40" s="269">
        <v>7411.9333333333343</v>
      </c>
      <c r="H40" s="269">
        <v>7711.9333333333343</v>
      </c>
      <c r="I40" s="269">
        <v>7788.4666666666672</v>
      </c>
      <c r="J40" s="269">
        <v>7861.9333333333343</v>
      </c>
      <c r="K40" s="268">
        <v>7715</v>
      </c>
      <c r="L40" s="268">
        <v>7565</v>
      </c>
      <c r="M40" s="268">
        <v>16.134499999999999</v>
      </c>
      <c r="N40" s="1"/>
      <c r="O40" s="1"/>
    </row>
    <row r="41" spans="1:15" ht="12.75" customHeight="1">
      <c r="A41" s="53">
        <v>32</v>
      </c>
      <c r="B41" s="405" t="s">
        <v>64</v>
      </c>
      <c r="C41" s="268">
        <v>1799.6</v>
      </c>
      <c r="D41" s="269">
        <v>1797.5166666666667</v>
      </c>
      <c r="E41" s="269">
        <v>1782.0833333333333</v>
      </c>
      <c r="F41" s="269">
        <v>1764.5666666666666</v>
      </c>
      <c r="G41" s="269">
        <v>1749.1333333333332</v>
      </c>
      <c r="H41" s="269">
        <v>1815.0333333333333</v>
      </c>
      <c r="I41" s="269">
        <v>1830.4666666666667</v>
      </c>
      <c r="J41" s="269">
        <v>1847.9833333333333</v>
      </c>
      <c r="K41" s="268">
        <v>1812.95</v>
      </c>
      <c r="L41" s="268">
        <v>1780</v>
      </c>
      <c r="M41" s="268">
        <v>28.32208</v>
      </c>
      <c r="N41" s="1"/>
      <c r="O41" s="1"/>
    </row>
    <row r="42" spans="1:15" ht="12.75" customHeight="1">
      <c r="A42" s="53">
        <v>33</v>
      </c>
      <c r="B42" s="405" t="s">
        <v>244</v>
      </c>
      <c r="C42" s="268">
        <v>6964.7</v>
      </c>
      <c r="D42" s="269">
        <v>6946.4833333333327</v>
      </c>
      <c r="E42" s="269">
        <v>6853.0666666666657</v>
      </c>
      <c r="F42" s="269">
        <v>6741.4333333333334</v>
      </c>
      <c r="G42" s="269">
        <v>6648.0166666666664</v>
      </c>
      <c r="H42" s="269">
        <v>7058.116666666665</v>
      </c>
      <c r="I42" s="269">
        <v>7151.533333333331</v>
      </c>
      <c r="J42" s="269">
        <v>7263.1666666666642</v>
      </c>
      <c r="K42" s="268">
        <v>7039.9</v>
      </c>
      <c r="L42" s="268">
        <v>6834.85</v>
      </c>
      <c r="M42" s="268">
        <v>1.0729500000000001</v>
      </c>
      <c r="N42" s="1"/>
      <c r="O42" s="1"/>
    </row>
    <row r="43" spans="1:15" ht="12.75" customHeight="1">
      <c r="A43" s="53">
        <v>34</v>
      </c>
      <c r="B43" s="405" t="s">
        <v>66</v>
      </c>
      <c r="C43" s="268">
        <v>1901.95</v>
      </c>
      <c r="D43" s="269">
        <v>1916.5833333333333</v>
      </c>
      <c r="E43" s="269">
        <v>1885.3666666666666</v>
      </c>
      <c r="F43" s="269">
        <v>1868.7833333333333</v>
      </c>
      <c r="G43" s="269">
        <v>1837.5666666666666</v>
      </c>
      <c r="H43" s="269">
        <v>1933.1666666666665</v>
      </c>
      <c r="I43" s="269">
        <v>1964.3833333333332</v>
      </c>
      <c r="J43" s="269">
        <v>1980.9666666666665</v>
      </c>
      <c r="K43" s="268">
        <v>1947.8</v>
      </c>
      <c r="L43" s="268">
        <v>1900</v>
      </c>
      <c r="M43" s="268">
        <v>4.2312799999999999</v>
      </c>
      <c r="N43" s="1"/>
      <c r="O43" s="1"/>
    </row>
    <row r="44" spans="1:15" ht="12.75" customHeight="1">
      <c r="A44" s="53">
        <v>35</v>
      </c>
      <c r="B44" s="405" t="s">
        <v>67</v>
      </c>
      <c r="C44" s="268">
        <v>293.3</v>
      </c>
      <c r="D44" s="269">
        <v>294.13333333333333</v>
      </c>
      <c r="E44" s="269">
        <v>290.76666666666665</v>
      </c>
      <c r="F44" s="269">
        <v>288.23333333333335</v>
      </c>
      <c r="G44" s="269">
        <v>284.86666666666667</v>
      </c>
      <c r="H44" s="269">
        <v>296.66666666666663</v>
      </c>
      <c r="I44" s="269">
        <v>300.0333333333333</v>
      </c>
      <c r="J44" s="269">
        <v>302.56666666666661</v>
      </c>
      <c r="K44" s="268">
        <v>297.5</v>
      </c>
      <c r="L44" s="268">
        <v>291.60000000000002</v>
      </c>
      <c r="M44" s="268">
        <v>45.636679999999998</v>
      </c>
      <c r="N44" s="1"/>
      <c r="O44" s="1"/>
    </row>
    <row r="45" spans="1:15" ht="12.75" customHeight="1">
      <c r="A45" s="53">
        <v>36</v>
      </c>
      <c r="B45" s="405" t="s">
        <v>68</v>
      </c>
      <c r="C45" s="268">
        <v>141.6</v>
      </c>
      <c r="D45" s="269">
        <v>142.06666666666666</v>
      </c>
      <c r="E45" s="269">
        <v>140.83333333333331</v>
      </c>
      <c r="F45" s="269">
        <v>140.06666666666666</v>
      </c>
      <c r="G45" s="269">
        <v>138.83333333333331</v>
      </c>
      <c r="H45" s="269">
        <v>142.83333333333331</v>
      </c>
      <c r="I45" s="269">
        <v>144.06666666666666</v>
      </c>
      <c r="J45" s="269">
        <v>144.83333333333331</v>
      </c>
      <c r="K45" s="268">
        <v>143.30000000000001</v>
      </c>
      <c r="L45" s="268">
        <v>141.30000000000001</v>
      </c>
      <c r="M45" s="268">
        <v>139.83844999999999</v>
      </c>
      <c r="N45" s="1"/>
      <c r="O45" s="1"/>
    </row>
    <row r="46" spans="1:15" ht="12.75" customHeight="1">
      <c r="A46" s="53">
        <v>37</v>
      </c>
      <c r="B46" s="405" t="s">
        <v>245</v>
      </c>
      <c r="C46" s="268">
        <v>52.2</v>
      </c>
      <c r="D46" s="269">
        <v>52.54999999999999</v>
      </c>
      <c r="E46" s="269">
        <v>51.699999999999982</v>
      </c>
      <c r="F46" s="269">
        <v>51.199999999999989</v>
      </c>
      <c r="G46" s="269">
        <v>50.34999999999998</v>
      </c>
      <c r="H46" s="269">
        <v>53.049999999999983</v>
      </c>
      <c r="I46" s="269">
        <v>53.899999999999991</v>
      </c>
      <c r="J46" s="269">
        <v>54.399999999999984</v>
      </c>
      <c r="K46" s="268">
        <v>53.4</v>
      </c>
      <c r="L46" s="268">
        <v>52.05</v>
      </c>
      <c r="M46" s="268">
        <v>44.063209999999998</v>
      </c>
      <c r="N46" s="1"/>
      <c r="O46" s="1"/>
    </row>
    <row r="47" spans="1:15" ht="12.75" customHeight="1">
      <c r="A47" s="53">
        <v>38</v>
      </c>
      <c r="B47" s="405" t="s">
        <v>69</v>
      </c>
      <c r="C47" s="268">
        <v>1854.25</v>
      </c>
      <c r="D47" s="269">
        <v>1868.3999999999999</v>
      </c>
      <c r="E47" s="269">
        <v>1836.9499999999998</v>
      </c>
      <c r="F47" s="269">
        <v>1819.6499999999999</v>
      </c>
      <c r="G47" s="269">
        <v>1788.1999999999998</v>
      </c>
      <c r="H47" s="269">
        <v>1885.6999999999998</v>
      </c>
      <c r="I47" s="269">
        <v>1917.15</v>
      </c>
      <c r="J47" s="269">
        <v>1934.4499999999998</v>
      </c>
      <c r="K47" s="268">
        <v>1899.85</v>
      </c>
      <c r="L47" s="268">
        <v>1851.1</v>
      </c>
      <c r="M47" s="268">
        <v>3.4688300000000001</v>
      </c>
      <c r="N47" s="1"/>
      <c r="O47" s="1"/>
    </row>
    <row r="48" spans="1:15" ht="12.75" customHeight="1">
      <c r="A48" s="53">
        <v>39</v>
      </c>
      <c r="B48" s="405" t="s">
        <v>72</v>
      </c>
      <c r="C48" s="268">
        <v>633.9</v>
      </c>
      <c r="D48" s="269">
        <v>634.96666666666658</v>
      </c>
      <c r="E48" s="269">
        <v>628.98333333333312</v>
      </c>
      <c r="F48" s="269">
        <v>624.06666666666649</v>
      </c>
      <c r="G48" s="269">
        <v>618.08333333333303</v>
      </c>
      <c r="H48" s="269">
        <v>639.88333333333321</v>
      </c>
      <c r="I48" s="269">
        <v>645.86666666666656</v>
      </c>
      <c r="J48" s="269">
        <v>650.7833333333333</v>
      </c>
      <c r="K48" s="268">
        <v>640.95000000000005</v>
      </c>
      <c r="L48" s="268">
        <v>630.04999999999995</v>
      </c>
      <c r="M48" s="268">
        <v>9.0437600000000007</v>
      </c>
      <c r="N48" s="1"/>
      <c r="O48" s="1"/>
    </row>
    <row r="49" spans="1:15" ht="12.75" customHeight="1">
      <c r="A49" s="53">
        <v>40</v>
      </c>
      <c r="B49" s="405" t="s">
        <v>71</v>
      </c>
      <c r="C49" s="268">
        <v>110.2</v>
      </c>
      <c r="D49" s="269">
        <v>110.76666666666667</v>
      </c>
      <c r="E49" s="269">
        <v>109.43333333333334</v>
      </c>
      <c r="F49" s="269">
        <v>108.66666666666667</v>
      </c>
      <c r="G49" s="269">
        <v>107.33333333333334</v>
      </c>
      <c r="H49" s="269">
        <v>111.53333333333333</v>
      </c>
      <c r="I49" s="269">
        <v>112.86666666666667</v>
      </c>
      <c r="J49" s="269">
        <v>113.63333333333333</v>
      </c>
      <c r="K49" s="268">
        <v>112.1</v>
      </c>
      <c r="L49" s="268">
        <v>110</v>
      </c>
      <c r="M49" s="268">
        <v>137.35873000000001</v>
      </c>
      <c r="N49" s="1"/>
      <c r="O49" s="1"/>
    </row>
    <row r="50" spans="1:15" ht="12.75" customHeight="1">
      <c r="A50" s="53">
        <v>41</v>
      </c>
      <c r="B50" s="405" t="s">
        <v>73</v>
      </c>
      <c r="C50" s="268">
        <v>769.45</v>
      </c>
      <c r="D50" s="269">
        <v>761.76666666666677</v>
      </c>
      <c r="E50" s="269">
        <v>750.83333333333348</v>
      </c>
      <c r="F50" s="269">
        <v>732.2166666666667</v>
      </c>
      <c r="G50" s="269">
        <v>721.28333333333342</v>
      </c>
      <c r="H50" s="269">
        <v>780.38333333333355</v>
      </c>
      <c r="I50" s="269">
        <v>791.31666666666672</v>
      </c>
      <c r="J50" s="269">
        <v>809.93333333333362</v>
      </c>
      <c r="K50" s="268">
        <v>772.7</v>
      </c>
      <c r="L50" s="268">
        <v>743.15</v>
      </c>
      <c r="M50" s="268">
        <v>15.138870000000001</v>
      </c>
      <c r="N50" s="1"/>
      <c r="O50" s="1"/>
    </row>
    <row r="51" spans="1:15" ht="12.75" customHeight="1">
      <c r="A51" s="53">
        <v>42</v>
      </c>
      <c r="B51" s="405" t="s">
        <v>76</v>
      </c>
      <c r="C51" s="268">
        <v>60.1</v>
      </c>
      <c r="D51" s="269">
        <v>60.25</v>
      </c>
      <c r="E51" s="269">
        <v>59.5</v>
      </c>
      <c r="F51" s="269">
        <v>58.9</v>
      </c>
      <c r="G51" s="269">
        <v>58.15</v>
      </c>
      <c r="H51" s="269">
        <v>60.85</v>
      </c>
      <c r="I51" s="269">
        <v>61.6</v>
      </c>
      <c r="J51" s="269">
        <v>62.2</v>
      </c>
      <c r="K51" s="268">
        <v>61</v>
      </c>
      <c r="L51" s="268">
        <v>59.65</v>
      </c>
      <c r="M51" s="268">
        <v>141.92397</v>
      </c>
      <c r="N51" s="1"/>
      <c r="O51" s="1"/>
    </row>
    <row r="52" spans="1:15" ht="12.75" customHeight="1">
      <c r="A52" s="53">
        <v>43</v>
      </c>
      <c r="B52" s="405" t="s">
        <v>80</v>
      </c>
      <c r="C52" s="268">
        <v>322.89999999999998</v>
      </c>
      <c r="D52" s="269">
        <v>323.88333333333333</v>
      </c>
      <c r="E52" s="269">
        <v>320.86666666666667</v>
      </c>
      <c r="F52" s="269">
        <v>318.83333333333337</v>
      </c>
      <c r="G52" s="269">
        <v>315.81666666666672</v>
      </c>
      <c r="H52" s="269">
        <v>325.91666666666663</v>
      </c>
      <c r="I52" s="269">
        <v>328.93333333333328</v>
      </c>
      <c r="J52" s="269">
        <v>330.96666666666658</v>
      </c>
      <c r="K52" s="268">
        <v>326.89999999999998</v>
      </c>
      <c r="L52" s="268">
        <v>321.85000000000002</v>
      </c>
      <c r="M52" s="268">
        <v>27.957000000000001</v>
      </c>
      <c r="N52" s="1"/>
      <c r="O52" s="1"/>
    </row>
    <row r="53" spans="1:15" ht="12.75" customHeight="1">
      <c r="A53" s="53">
        <v>44</v>
      </c>
      <c r="B53" s="405" t="s">
        <v>75</v>
      </c>
      <c r="C53" s="268">
        <v>792.15</v>
      </c>
      <c r="D53" s="269">
        <v>791.36666666666667</v>
      </c>
      <c r="E53" s="269">
        <v>785.7833333333333</v>
      </c>
      <c r="F53" s="269">
        <v>779.41666666666663</v>
      </c>
      <c r="G53" s="269">
        <v>773.83333333333326</v>
      </c>
      <c r="H53" s="269">
        <v>797.73333333333335</v>
      </c>
      <c r="I53" s="269">
        <v>803.31666666666661</v>
      </c>
      <c r="J53" s="269">
        <v>809.68333333333339</v>
      </c>
      <c r="K53" s="268">
        <v>796.95</v>
      </c>
      <c r="L53" s="268">
        <v>785</v>
      </c>
      <c r="M53" s="268">
        <v>79.367140000000006</v>
      </c>
      <c r="N53" s="1"/>
      <c r="O53" s="1"/>
    </row>
    <row r="54" spans="1:15" ht="12.75" customHeight="1">
      <c r="A54" s="53">
        <v>45</v>
      </c>
      <c r="B54" s="405" t="s">
        <v>77</v>
      </c>
      <c r="C54" s="268">
        <v>298.55</v>
      </c>
      <c r="D54" s="269">
        <v>296.65000000000003</v>
      </c>
      <c r="E54" s="269">
        <v>292.20000000000005</v>
      </c>
      <c r="F54" s="269">
        <v>285.85000000000002</v>
      </c>
      <c r="G54" s="269">
        <v>281.40000000000003</v>
      </c>
      <c r="H54" s="269">
        <v>303.00000000000006</v>
      </c>
      <c r="I54" s="269">
        <v>307.45</v>
      </c>
      <c r="J54" s="269">
        <v>313.80000000000007</v>
      </c>
      <c r="K54" s="268">
        <v>301.10000000000002</v>
      </c>
      <c r="L54" s="268">
        <v>290.3</v>
      </c>
      <c r="M54" s="268">
        <v>24.82788</v>
      </c>
      <c r="N54" s="1"/>
      <c r="O54" s="1"/>
    </row>
    <row r="55" spans="1:15" ht="12.75" customHeight="1">
      <c r="A55" s="53">
        <v>46</v>
      </c>
      <c r="B55" s="405" t="s">
        <v>78</v>
      </c>
      <c r="C55" s="268">
        <v>16872.650000000001</v>
      </c>
      <c r="D55" s="269">
        <v>16990.850000000002</v>
      </c>
      <c r="E55" s="269">
        <v>16731.800000000003</v>
      </c>
      <c r="F55" s="269">
        <v>16590.95</v>
      </c>
      <c r="G55" s="269">
        <v>16331.900000000001</v>
      </c>
      <c r="H55" s="269">
        <v>17131.700000000004</v>
      </c>
      <c r="I55" s="269">
        <v>17390.75</v>
      </c>
      <c r="J55" s="269">
        <v>17531.600000000006</v>
      </c>
      <c r="K55" s="268">
        <v>17249.900000000001</v>
      </c>
      <c r="L55" s="268">
        <v>16850</v>
      </c>
      <c r="M55" s="268">
        <v>0.42108000000000001</v>
      </c>
      <c r="N55" s="1"/>
      <c r="O55" s="1"/>
    </row>
    <row r="56" spans="1:15" ht="12.75" customHeight="1">
      <c r="A56" s="53">
        <v>47</v>
      </c>
      <c r="B56" s="405" t="s">
        <v>81</v>
      </c>
      <c r="C56" s="268">
        <v>3650.6</v>
      </c>
      <c r="D56" s="269">
        <v>3639.2000000000003</v>
      </c>
      <c r="E56" s="269">
        <v>3613.4000000000005</v>
      </c>
      <c r="F56" s="269">
        <v>3576.2000000000003</v>
      </c>
      <c r="G56" s="269">
        <v>3550.4000000000005</v>
      </c>
      <c r="H56" s="269">
        <v>3676.4000000000005</v>
      </c>
      <c r="I56" s="269">
        <v>3702.2000000000007</v>
      </c>
      <c r="J56" s="269">
        <v>3739.4000000000005</v>
      </c>
      <c r="K56" s="268">
        <v>3665</v>
      </c>
      <c r="L56" s="268">
        <v>3602</v>
      </c>
      <c r="M56" s="268">
        <v>3.46604</v>
      </c>
      <c r="N56" s="1"/>
      <c r="O56" s="1"/>
    </row>
    <row r="57" spans="1:15" ht="12.75" customHeight="1">
      <c r="A57" s="53">
        <v>48</v>
      </c>
      <c r="B57" s="405" t="s">
        <v>82</v>
      </c>
      <c r="C57" s="268">
        <v>248.7</v>
      </c>
      <c r="D57" s="269">
        <v>249.06666666666669</v>
      </c>
      <c r="E57" s="269">
        <v>246.73333333333338</v>
      </c>
      <c r="F57" s="269">
        <v>244.76666666666668</v>
      </c>
      <c r="G57" s="269">
        <v>242.43333333333337</v>
      </c>
      <c r="H57" s="269">
        <v>251.03333333333339</v>
      </c>
      <c r="I57" s="269">
        <v>253.3666666666667</v>
      </c>
      <c r="J57" s="269">
        <v>255.3333333333334</v>
      </c>
      <c r="K57" s="268">
        <v>251.4</v>
      </c>
      <c r="L57" s="268">
        <v>247.1</v>
      </c>
      <c r="M57" s="268">
        <v>65.491420000000005</v>
      </c>
      <c r="N57" s="1"/>
      <c r="O57" s="1"/>
    </row>
    <row r="58" spans="1:15" ht="12.75" customHeight="1">
      <c r="A58" s="53">
        <v>49</v>
      </c>
      <c r="B58" s="405" t="s">
        <v>83</v>
      </c>
      <c r="C58" s="268">
        <v>786.5</v>
      </c>
      <c r="D58" s="269">
        <v>789.01666666666677</v>
      </c>
      <c r="E58" s="269">
        <v>779.73333333333358</v>
      </c>
      <c r="F58" s="269">
        <v>772.96666666666681</v>
      </c>
      <c r="G58" s="269">
        <v>763.68333333333362</v>
      </c>
      <c r="H58" s="269">
        <v>795.78333333333353</v>
      </c>
      <c r="I58" s="269">
        <v>805.06666666666661</v>
      </c>
      <c r="J58" s="269">
        <v>811.83333333333348</v>
      </c>
      <c r="K58" s="268">
        <v>798.3</v>
      </c>
      <c r="L58" s="268">
        <v>782.25</v>
      </c>
      <c r="M58" s="268">
        <v>7.2233200000000002</v>
      </c>
      <c r="N58" s="1"/>
      <c r="O58" s="1"/>
    </row>
    <row r="59" spans="1:15" ht="12.75" customHeight="1">
      <c r="A59" s="53">
        <v>50</v>
      </c>
      <c r="B59" s="405" t="s">
        <v>84</v>
      </c>
      <c r="C59" s="268">
        <v>1092.3</v>
      </c>
      <c r="D59" s="269">
        <v>1076.45</v>
      </c>
      <c r="E59" s="269">
        <v>1055.3500000000001</v>
      </c>
      <c r="F59" s="269">
        <v>1018.4000000000001</v>
      </c>
      <c r="G59" s="269">
        <v>997.30000000000018</v>
      </c>
      <c r="H59" s="269">
        <v>1113.4000000000001</v>
      </c>
      <c r="I59" s="269">
        <v>1134.5</v>
      </c>
      <c r="J59" s="269">
        <v>1171.45</v>
      </c>
      <c r="K59" s="268">
        <v>1097.55</v>
      </c>
      <c r="L59" s="268">
        <v>1039.5</v>
      </c>
      <c r="M59" s="268">
        <v>24.913920000000001</v>
      </c>
      <c r="N59" s="1"/>
      <c r="O59" s="1"/>
    </row>
    <row r="60" spans="1:15" ht="12.75" customHeight="1">
      <c r="A60" s="53">
        <v>51</v>
      </c>
      <c r="B60" s="405" t="s">
        <v>830</v>
      </c>
      <c r="C60" s="268">
        <v>1911.95</v>
      </c>
      <c r="D60" s="269">
        <v>1913.25</v>
      </c>
      <c r="E60" s="269">
        <v>1899.2</v>
      </c>
      <c r="F60" s="269">
        <v>1886.45</v>
      </c>
      <c r="G60" s="269">
        <v>1872.4</v>
      </c>
      <c r="H60" s="269">
        <v>1926</v>
      </c>
      <c r="I60" s="269">
        <v>1940.0500000000002</v>
      </c>
      <c r="J60" s="269">
        <v>1952.8</v>
      </c>
      <c r="K60" s="268">
        <v>1927.3</v>
      </c>
      <c r="L60" s="268">
        <v>1900.5</v>
      </c>
      <c r="M60" s="268">
        <v>0.77632000000000001</v>
      </c>
      <c r="N60" s="1"/>
      <c r="O60" s="1"/>
    </row>
    <row r="61" spans="1:15" ht="12.75" customHeight="1">
      <c r="A61" s="53">
        <v>52</v>
      </c>
      <c r="B61" s="405" t="s">
        <v>85</v>
      </c>
      <c r="C61" s="268">
        <v>229.85</v>
      </c>
      <c r="D61" s="269">
        <v>230.7833333333333</v>
      </c>
      <c r="E61" s="269">
        <v>227.76666666666659</v>
      </c>
      <c r="F61" s="269">
        <v>225.68333333333328</v>
      </c>
      <c r="G61" s="269">
        <v>222.66666666666657</v>
      </c>
      <c r="H61" s="269">
        <v>232.86666666666662</v>
      </c>
      <c r="I61" s="269">
        <v>235.88333333333333</v>
      </c>
      <c r="J61" s="269">
        <v>237.96666666666664</v>
      </c>
      <c r="K61" s="268">
        <v>233.8</v>
      </c>
      <c r="L61" s="268">
        <v>228.7</v>
      </c>
      <c r="M61" s="268">
        <v>68.903750000000002</v>
      </c>
      <c r="N61" s="1"/>
      <c r="O61" s="1"/>
    </row>
    <row r="62" spans="1:15" ht="12.75" customHeight="1">
      <c r="A62" s="53">
        <v>53</v>
      </c>
      <c r="B62" s="405" t="s">
        <v>87</v>
      </c>
      <c r="C62" s="268">
        <v>3338.35</v>
      </c>
      <c r="D62" s="269">
        <v>3345.65</v>
      </c>
      <c r="E62" s="269">
        <v>3267.3</v>
      </c>
      <c r="F62" s="269">
        <v>3196.25</v>
      </c>
      <c r="G62" s="269">
        <v>3117.9</v>
      </c>
      <c r="H62" s="269">
        <v>3416.7000000000003</v>
      </c>
      <c r="I62" s="269">
        <v>3495.0499999999997</v>
      </c>
      <c r="J62" s="269">
        <v>3566.1000000000004</v>
      </c>
      <c r="K62" s="268">
        <v>3424</v>
      </c>
      <c r="L62" s="268">
        <v>3274.6</v>
      </c>
      <c r="M62" s="268">
        <v>5.9690300000000001</v>
      </c>
      <c r="N62" s="1"/>
      <c r="O62" s="1"/>
    </row>
    <row r="63" spans="1:15" ht="12.75" customHeight="1">
      <c r="A63" s="53">
        <v>54</v>
      </c>
      <c r="B63" s="405" t="s">
        <v>88</v>
      </c>
      <c r="C63" s="268">
        <v>1593.95</v>
      </c>
      <c r="D63" s="269">
        <v>1592.95</v>
      </c>
      <c r="E63" s="269">
        <v>1581.0500000000002</v>
      </c>
      <c r="F63" s="269">
        <v>1568.15</v>
      </c>
      <c r="G63" s="269">
        <v>1556.2500000000002</v>
      </c>
      <c r="H63" s="269">
        <v>1605.8500000000001</v>
      </c>
      <c r="I63" s="269">
        <v>1617.7500000000002</v>
      </c>
      <c r="J63" s="269">
        <v>1630.65</v>
      </c>
      <c r="K63" s="268">
        <v>1604.85</v>
      </c>
      <c r="L63" s="268">
        <v>1580.05</v>
      </c>
      <c r="M63" s="268">
        <v>1.4719800000000001</v>
      </c>
      <c r="N63" s="1"/>
      <c r="O63" s="1"/>
    </row>
    <row r="64" spans="1:15" ht="12.75" customHeight="1">
      <c r="A64" s="53">
        <v>55</v>
      </c>
      <c r="B64" s="405" t="s">
        <v>89</v>
      </c>
      <c r="C64" s="268">
        <v>744.75</v>
      </c>
      <c r="D64" s="269">
        <v>749.16666666666663</v>
      </c>
      <c r="E64" s="269">
        <v>738.33333333333326</v>
      </c>
      <c r="F64" s="269">
        <v>731.91666666666663</v>
      </c>
      <c r="G64" s="269">
        <v>721.08333333333326</v>
      </c>
      <c r="H64" s="269">
        <v>755.58333333333326</v>
      </c>
      <c r="I64" s="269">
        <v>766.41666666666652</v>
      </c>
      <c r="J64" s="269">
        <v>772.83333333333326</v>
      </c>
      <c r="K64" s="268">
        <v>760</v>
      </c>
      <c r="L64" s="268">
        <v>742.75</v>
      </c>
      <c r="M64" s="268">
        <v>10.941509999999999</v>
      </c>
      <c r="N64" s="1"/>
      <c r="O64" s="1"/>
    </row>
    <row r="65" spans="1:15" ht="12.75" customHeight="1">
      <c r="A65" s="53">
        <v>56</v>
      </c>
      <c r="B65" s="405" t="s">
        <v>90</v>
      </c>
      <c r="C65" s="268">
        <v>1026.95</v>
      </c>
      <c r="D65" s="269">
        <v>1029.75</v>
      </c>
      <c r="E65" s="269">
        <v>1014.75</v>
      </c>
      <c r="F65" s="269">
        <v>1002.55</v>
      </c>
      <c r="G65" s="269">
        <v>987.55</v>
      </c>
      <c r="H65" s="269">
        <v>1041.95</v>
      </c>
      <c r="I65" s="269">
        <v>1056.95</v>
      </c>
      <c r="J65" s="269">
        <v>1069.1500000000001</v>
      </c>
      <c r="K65" s="268">
        <v>1044.75</v>
      </c>
      <c r="L65" s="268">
        <v>1017.55</v>
      </c>
      <c r="M65" s="268">
        <v>5.2668999999999997</v>
      </c>
      <c r="N65" s="1"/>
      <c r="O65" s="1"/>
    </row>
    <row r="66" spans="1:15" ht="12.75" customHeight="1">
      <c r="A66" s="53">
        <v>57</v>
      </c>
      <c r="B66" s="405" t="s">
        <v>249</v>
      </c>
      <c r="C66" s="268">
        <v>415.15</v>
      </c>
      <c r="D66" s="269">
        <v>411.0333333333333</v>
      </c>
      <c r="E66" s="269">
        <v>401.16666666666663</v>
      </c>
      <c r="F66" s="269">
        <v>387.18333333333334</v>
      </c>
      <c r="G66" s="269">
        <v>377.31666666666666</v>
      </c>
      <c r="H66" s="269">
        <v>425.01666666666659</v>
      </c>
      <c r="I66" s="269">
        <v>434.88333333333327</v>
      </c>
      <c r="J66" s="269">
        <v>448.86666666666656</v>
      </c>
      <c r="K66" s="268">
        <v>420.9</v>
      </c>
      <c r="L66" s="268">
        <v>397.05</v>
      </c>
      <c r="M66" s="268">
        <v>34.489260000000002</v>
      </c>
      <c r="N66" s="1"/>
      <c r="O66" s="1"/>
    </row>
    <row r="67" spans="1:15" ht="12.75" customHeight="1">
      <c r="A67" s="53">
        <v>58</v>
      </c>
      <c r="B67" s="405" t="s">
        <v>92</v>
      </c>
      <c r="C67" s="268">
        <v>1233.55</v>
      </c>
      <c r="D67" s="269">
        <v>1229.8166666666666</v>
      </c>
      <c r="E67" s="269">
        <v>1205.8333333333333</v>
      </c>
      <c r="F67" s="269">
        <v>1178.1166666666666</v>
      </c>
      <c r="G67" s="269">
        <v>1154.1333333333332</v>
      </c>
      <c r="H67" s="269">
        <v>1257.5333333333333</v>
      </c>
      <c r="I67" s="269">
        <v>1281.5166666666669</v>
      </c>
      <c r="J67" s="269">
        <v>1309.2333333333333</v>
      </c>
      <c r="K67" s="268">
        <v>1253.8</v>
      </c>
      <c r="L67" s="268">
        <v>1202.0999999999999</v>
      </c>
      <c r="M67" s="268">
        <v>9.0313999999999997</v>
      </c>
      <c r="N67" s="1"/>
      <c r="O67" s="1"/>
    </row>
    <row r="68" spans="1:15" ht="12.75" customHeight="1">
      <c r="A68" s="53">
        <v>59</v>
      </c>
      <c r="B68" s="405" t="s">
        <v>97</v>
      </c>
      <c r="C68" s="268">
        <v>391.95</v>
      </c>
      <c r="D68" s="269">
        <v>393.7833333333333</v>
      </c>
      <c r="E68" s="269">
        <v>387.16666666666663</v>
      </c>
      <c r="F68" s="269">
        <v>382.38333333333333</v>
      </c>
      <c r="G68" s="269">
        <v>375.76666666666665</v>
      </c>
      <c r="H68" s="269">
        <v>398.56666666666661</v>
      </c>
      <c r="I68" s="269">
        <v>405.18333333333328</v>
      </c>
      <c r="J68" s="269">
        <v>409.96666666666658</v>
      </c>
      <c r="K68" s="268">
        <v>400.4</v>
      </c>
      <c r="L68" s="268">
        <v>389</v>
      </c>
      <c r="M68" s="268">
        <v>47.940910000000002</v>
      </c>
      <c r="N68" s="1"/>
      <c r="O68" s="1"/>
    </row>
    <row r="69" spans="1:15" ht="12.75" customHeight="1">
      <c r="A69" s="53">
        <v>60</v>
      </c>
      <c r="B69" s="405" t="s">
        <v>93</v>
      </c>
      <c r="C69" s="268">
        <v>556.79999999999995</v>
      </c>
      <c r="D69" s="269">
        <v>555.26666666666665</v>
      </c>
      <c r="E69" s="269">
        <v>549.98333333333335</v>
      </c>
      <c r="F69" s="269">
        <v>543.16666666666674</v>
      </c>
      <c r="G69" s="269">
        <v>537.88333333333344</v>
      </c>
      <c r="H69" s="269">
        <v>562.08333333333326</v>
      </c>
      <c r="I69" s="269">
        <v>567.36666666666656</v>
      </c>
      <c r="J69" s="269">
        <v>574.18333333333317</v>
      </c>
      <c r="K69" s="268">
        <v>560.54999999999995</v>
      </c>
      <c r="L69" s="268">
        <v>548.45000000000005</v>
      </c>
      <c r="M69" s="268">
        <v>8.1281999999999996</v>
      </c>
      <c r="N69" s="1"/>
      <c r="O69" s="1"/>
    </row>
    <row r="70" spans="1:15" ht="12.75" customHeight="1">
      <c r="A70" s="53">
        <v>61</v>
      </c>
      <c r="B70" s="405" t="s">
        <v>250</v>
      </c>
      <c r="C70" s="268">
        <v>1717.85</v>
      </c>
      <c r="D70" s="269">
        <v>1708.4833333333336</v>
      </c>
      <c r="E70" s="269">
        <v>1683.5166666666671</v>
      </c>
      <c r="F70" s="269">
        <v>1649.1833333333336</v>
      </c>
      <c r="G70" s="269">
        <v>1624.2166666666672</v>
      </c>
      <c r="H70" s="269">
        <v>1742.8166666666671</v>
      </c>
      <c r="I70" s="269">
        <v>1767.7833333333333</v>
      </c>
      <c r="J70" s="269">
        <v>1802.116666666667</v>
      </c>
      <c r="K70" s="268">
        <v>1733.45</v>
      </c>
      <c r="L70" s="268">
        <v>1674.15</v>
      </c>
      <c r="M70" s="268">
        <v>3.0931600000000001</v>
      </c>
      <c r="N70" s="1"/>
      <c r="O70" s="1"/>
    </row>
    <row r="71" spans="1:15" ht="12.75" customHeight="1">
      <c r="A71" s="53">
        <v>62</v>
      </c>
      <c r="B71" s="405" t="s">
        <v>94</v>
      </c>
      <c r="C71" s="268">
        <v>2149.1</v>
      </c>
      <c r="D71" s="269">
        <v>2148.3833333333337</v>
      </c>
      <c r="E71" s="269">
        <v>2085.2666666666673</v>
      </c>
      <c r="F71" s="269">
        <v>2021.4333333333338</v>
      </c>
      <c r="G71" s="269">
        <v>1958.3166666666675</v>
      </c>
      <c r="H71" s="269">
        <v>2212.2166666666672</v>
      </c>
      <c r="I71" s="269">
        <v>2275.333333333333</v>
      </c>
      <c r="J71" s="269">
        <v>2339.166666666667</v>
      </c>
      <c r="K71" s="268">
        <v>2211.5</v>
      </c>
      <c r="L71" s="268">
        <v>2084.5500000000002</v>
      </c>
      <c r="M71" s="268">
        <v>16.4344</v>
      </c>
      <c r="N71" s="1"/>
      <c r="O71" s="1"/>
    </row>
    <row r="72" spans="1:15" ht="12.75" customHeight="1">
      <c r="A72" s="53">
        <v>63</v>
      </c>
      <c r="B72" s="405" t="s">
        <v>95</v>
      </c>
      <c r="C72" s="268">
        <v>3631.55</v>
      </c>
      <c r="D72" s="269">
        <v>3633.4</v>
      </c>
      <c r="E72" s="269">
        <v>3613.9500000000003</v>
      </c>
      <c r="F72" s="269">
        <v>3596.3500000000004</v>
      </c>
      <c r="G72" s="269">
        <v>3576.9000000000005</v>
      </c>
      <c r="H72" s="269">
        <v>3651</v>
      </c>
      <c r="I72" s="269">
        <v>3670.45</v>
      </c>
      <c r="J72" s="269">
        <v>3688.0499999999997</v>
      </c>
      <c r="K72" s="268">
        <v>3652.85</v>
      </c>
      <c r="L72" s="268">
        <v>3615.8</v>
      </c>
      <c r="M72" s="268">
        <v>3.18797</v>
      </c>
      <c r="N72" s="1"/>
      <c r="O72" s="1"/>
    </row>
    <row r="73" spans="1:15" ht="12.75" customHeight="1">
      <c r="A73" s="53">
        <v>64</v>
      </c>
      <c r="B73" s="405" t="s">
        <v>252</v>
      </c>
      <c r="C73" s="268">
        <v>4493.8</v>
      </c>
      <c r="D73" s="269">
        <v>4488.9333333333334</v>
      </c>
      <c r="E73" s="269">
        <v>4429.8666666666668</v>
      </c>
      <c r="F73" s="269">
        <v>4365.9333333333334</v>
      </c>
      <c r="G73" s="269">
        <v>4306.8666666666668</v>
      </c>
      <c r="H73" s="269">
        <v>4552.8666666666668</v>
      </c>
      <c r="I73" s="269">
        <v>4611.9333333333343</v>
      </c>
      <c r="J73" s="269">
        <v>4675.8666666666668</v>
      </c>
      <c r="K73" s="268">
        <v>4548</v>
      </c>
      <c r="L73" s="268">
        <v>4425</v>
      </c>
      <c r="M73" s="268">
        <v>1.6859200000000001</v>
      </c>
      <c r="N73" s="1"/>
      <c r="O73" s="1"/>
    </row>
    <row r="74" spans="1:15" ht="12.75" customHeight="1">
      <c r="A74" s="53">
        <v>65</v>
      </c>
      <c r="B74" s="405" t="s">
        <v>143</v>
      </c>
      <c r="C74" s="268">
        <v>2333.5</v>
      </c>
      <c r="D74" s="269">
        <v>2324.5666666666666</v>
      </c>
      <c r="E74" s="269">
        <v>2291.2333333333331</v>
      </c>
      <c r="F74" s="269">
        <v>2248.9666666666667</v>
      </c>
      <c r="G74" s="269">
        <v>2215.6333333333332</v>
      </c>
      <c r="H74" s="269">
        <v>2366.833333333333</v>
      </c>
      <c r="I74" s="269">
        <v>2400.166666666667</v>
      </c>
      <c r="J74" s="269">
        <v>2442.4333333333329</v>
      </c>
      <c r="K74" s="268">
        <v>2357.9</v>
      </c>
      <c r="L74" s="268">
        <v>2282.3000000000002</v>
      </c>
      <c r="M74" s="268">
        <v>1.56175</v>
      </c>
      <c r="N74" s="1"/>
      <c r="O74" s="1"/>
    </row>
    <row r="75" spans="1:15" ht="12.75" customHeight="1">
      <c r="A75" s="53">
        <v>66</v>
      </c>
      <c r="B75" s="405" t="s">
        <v>98</v>
      </c>
      <c r="C75" s="268">
        <v>4216</v>
      </c>
      <c r="D75" s="269">
        <v>4186.7</v>
      </c>
      <c r="E75" s="269">
        <v>4135.3999999999996</v>
      </c>
      <c r="F75" s="269">
        <v>4054.8</v>
      </c>
      <c r="G75" s="269">
        <v>4003.5</v>
      </c>
      <c r="H75" s="269">
        <v>4267.2999999999993</v>
      </c>
      <c r="I75" s="269">
        <v>4318.6000000000004</v>
      </c>
      <c r="J75" s="269">
        <v>4399.1999999999989</v>
      </c>
      <c r="K75" s="268">
        <v>4238</v>
      </c>
      <c r="L75" s="268">
        <v>4106.1000000000004</v>
      </c>
      <c r="M75" s="268">
        <v>5.9156899999999997</v>
      </c>
      <c r="N75" s="1"/>
      <c r="O75" s="1"/>
    </row>
    <row r="76" spans="1:15" ht="12.75" customHeight="1">
      <c r="A76" s="53">
        <v>67</v>
      </c>
      <c r="B76" s="405" t="s">
        <v>99</v>
      </c>
      <c r="C76" s="268">
        <v>3711.55</v>
      </c>
      <c r="D76" s="269">
        <v>3689.9333333333329</v>
      </c>
      <c r="E76" s="269">
        <v>3641.6166666666659</v>
      </c>
      <c r="F76" s="269">
        <v>3571.6833333333329</v>
      </c>
      <c r="G76" s="269">
        <v>3523.3666666666659</v>
      </c>
      <c r="H76" s="269">
        <v>3759.8666666666659</v>
      </c>
      <c r="I76" s="269">
        <v>3808.1833333333325</v>
      </c>
      <c r="J76" s="269">
        <v>3878.1166666666659</v>
      </c>
      <c r="K76" s="268">
        <v>3738.25</v>
      </c>
      <c r="L76" s="268">
        <v>3620</v>
      </c>
      <c r="M76" s="268">
        <v>8.5440000000000005</v>
      </c>
      <c r="N76" s="1"/>
      <c r="O76" s="1"/>
    </row>
    <row r="77" spans="1:15" ht="12.75" customHeight="1">
      <c r="A77" s="53">
        <v>68</v>
      </c>
      <c r="B77" s="405" t="s">
        <v>253</v>
      </c>
      <c r="C77" s="268">
        <v>503.55</v>
      </c>
      <c r="D77" s="269">
        <v>503.56666666666666</v>
      </c>
      <c r="E77" s="269">
        <v>490.2833333333333</v>
      </c>
      <c r="F77" s="269">
        <v>477.01666666666665</v>
      </c>
      <c r="G77" s="269">
        <v>463.73333333333329</v>
      </c>
      <c r="H77" s="269">
        <v>516.83333333333326</v>
      </c>
      <c r="I77" s="269">
        <v>530.11666666666679</v>
      </c>
      <c r="J77" s="269">
        <v>543.38333333333333</v>
      </c>
      <c r="K77" s="268">
        <v>516.85</v>
      </c>
      <c r="L77" s="268">
        <v>490.3</v>
      </c>
      <c r="M77" s="268">
        <v>2.8019400000000001</v>
      </c>
      <c r="N77" s="1"/>
      <c r="O77" s="1"/>
    </row>
    <row r="78" spans="1:15" ht="12.75" customHeight="1">
      <c r="A78" s="53">
        <v>69</v>
      </c>
      <c r="B78" s="405" t="s">
        <v>100</v>
      </c>
      <c r="C78" s="268">
        <v>2095.25</v>
      </c>
      <c r="D78" s="269">
        <v>2093.0833333333335</v>
      </c>
      <c r="E78" s="269">
        <v>2042.166666666667</v>
      </c>
      <c r="F78" s="269">
        <v>1989.0833333333335</v>
      </c>
      <c r="G78" s="269">
        <v>1938.166666666667</v>
      </c>
      <c r="H78" s="269">
        <v>2146.166666666667</v>
      </c>
      <c r="I78" s="269">
        <v>2197.0833333333339</v>
      </c>
      <c r="J78" s="269">
        <v>2250.166666666667</v>
      </c>
      <c r="K78" s="268">
        <v>2144</v>
      </c>
      <c r="L78" s="268">
        <v>2040</v>
      </c>
      <c r="M78" s="268">
        <v>16.33728</v>
      </c>
      <c r="N78" s="1"/>
      <c r="O78" s="1"/>
    </row>
    <row r="79" spans="1:15" ht="12.75" customHeight="1">
      <c r="A79" s="53">
        <v>70</v>
      </c>
      <c r="B79" s="405" t="s">
        <v>101</v>
      </c>
      <c r="C79" s="268">
        <v>166.4</v>
      </c>
      <c r="D79" s="269">
        <v>167.33333333333334</v>
      </c>
      <c r="E79" s="269">
        <v>165.11666666666667</v>
      </c>
      <c r="F79" s="269">
        <v>163.83333333333334</v>
      </c>
      <c r="G79" s="269">
        <v>161.61666666666667</v>
      </c>
      <c r="H79" s="269">
        <v>168.61666666666667</v>
      </c>
      <c r="I79" s="269">
        <v>170.83333333333331</v>
      </c>
      <c r="J79" s="269">
        <v>172.11666666666667</v>
      </c>
      <c r="K79" s="268">
        <v>169.55</v>
      </c>
      <c r="L79" s="268">
        <v>166.05</v>
      </c>
      <c r="M79" s="268">
        <v>22.466750000000001</v>
      </c>
      <c r="N79" s="1"/>
      <c r="O79" s="1"/>
    </row>
    <row r="80" spans="1:15" ht="12.75" customHeight="1">
      <c r="A80" s="53">
        <v>71</v>
      </c>
      <c r="B80" s="405" t="s">
        <v>831</v>
      </c>
      <c r="C80" s="268">
        <v>1325.25</v>
      </c>
      <c r="D80" s="269">
        <v>1332.1333333333334</v>
      </c>
      <c r="E80" s="269">
        <v>1313.2166666666669</v>
      </c>
      <c r="F80" s="269">
        <v>1301.1833333333334</v>
      </c>
      <c r="G80" s="269">
        <v>1282.2666666666669</v>
      </c>
      <c r="H80" s="269">
        <v>1344.166666666667</v>
      </c>
      <c r="I80" s="269">
        <v>1363.0833333333335</v>
      </c>
      <c r="J80" s="269">
        <v>1375.116666666667</v>
      </c>
      <c r="K80" s="268">
        <v>1351.05</v>
      </c>
      <c r="L80" s="268">
        <v>1320.1</v>
      </c>
      <c r="M80" s="268">
        <v>1.6723399999999999</v>
      </c>
      <c r="N80" s="1"/>
      <c r="O80" s="1"/>
    </row>
    <row r="81" spans="1:15" ht="12.75" customHeight="1">
      <c r="A81" s="53">
        <v>72</v>
      </c>
      <c r="B81" s="405" t="s">
        <v>102</v>
      </c>
      <c r="C81" s="268">
        <v>123.3</v>
      </c>
      <c r="D81" s="269">
        <v>123.68333333333332</v>
      </c>
      <c r="E81" s="269">
        <v>122.76666666666665</v>
      </c>
      <c r="F81" s="269">
        <v>122.23333333333333</v>
      </c>
      <c r="G81" s="269">
        <v>121.31666666666666</v>
      </c>
      <c r="H81" s="269">
        <v>124.21666666666664</v>
      </c>
      <c r="I81" s="269">
        <v>125.1333333333333</v>
      </c>
      <c r="J81" s="269">
        <v>125.66666666666663</v>
      </c>
      <c r="K81" s="268">
        <v>124.6</v>
      </c>
      <c r="L81" s="268">
        <v>123.15</v>
      </c>
      <c r="M81" s="268">
        <v>74.396259999999998</v>
      </c>
      <c r="N81" s="1"/>
      <c r="O81" s="1"/>
    </row>
    <row r="82" spans="1:15" ht="12.75" customHeight="1">
      <c r="A82" s="53">
        <v>73</v>
      </c>
      <c r="B82" s="405" t="s">
        <v>255</v>
      </c>
      <c r="C82" s="268">
        <v>314.95</v>
      </c>
      <c r="D82" s="269">
        <v>317.46666666666664</v>
      </c>
      <c r="E82" s="269">
        <v>310.08333333333326</v>
      </c>
      <c r="F82" s="269">
        <v>305.21666666666664</v>
      </c>
      <c r="G82" s="269">
        <v>297.83333333333326</v>
      </c>
      <c r="H82" s="269">
        <v>322.33333333333326</v>
      </c>
      <c r="I82" s="269">
        <v>329.71666666666658</v>
      </c>
      <c r="J82" s="269">
        <v>334.58333333333326</v>
      </c>
      <c r="K82" s="268">
        <v>324.85000000000002</v>
      </c>
      <c r="L82" s="268">
        <v>312.60000000000002</v>
      </c>
      <c r="M82" s="268">
        <v>28.050609999999999</v>
      </c>
      <c r="N82" s="1"/>
      <c r="O82" s="1"/>
    </row>
    <row r="83" spans="1:15" ht="12.75" customHeight="1">
      <c r="A83" s="53">
        <v>74</v>
      </c>
      <c r="B83" s="405" t="s">
        <v>103</v>
      </c>
      <c r="C83" s="268">
        <v>90.9</v>
      </c>
      <c r="D83" s="269">
        <v>90.783333333333346</v>
      </c>
      <c r="E83" s="269">
        <v>90.216666666666697</v>
      </c>
      <c r="F83" s="269">
        <v>89.533333333333346</v>
      </c>
      <c r="G83" s="269">
        <v>88.966666666666697</v>
      </c>
      <c r="H83" s="269">
        <v>91.466666666666697</v>
      </c>
      <c r="I83" s="269">
        <v>92.033333333333331</v>
      </c>
      <c r="J83" s="269">
        <v>92.716666666666697</v>
      </c>
      <c r="K83" s="268">
        <v>91.35</v>
      </c>
      <c r="L83" s="268">
        <v>90.1</v>
      </c>
      <c r="M83" s="268">
        <v>66.397469999999998</v>
      </c>
      <c r="N83" s="1"/>
      <c r="O83" s="1"/>
    </row>
    <row r="84" spans="1:15" ht="12.75" customHeight="1">
      <c r="A84" s="53">
        <v>75</v>
      </c>
      <c r="B84" s="405" t="s">
        <v>256</v>
      </c>
      <c r="C84" s="268">
        <v>2231.9</v>
      </c>
      <c r="D84" s="269">
        <v>2241.8166666666671</v>
      </c>
      <c r="E84" s="269">
        <v>2212.0833333333339</v>
      </c>
      <c r="F84" s="269">
        <v>2192.2666666666669</v>
      </c>
      <c r="G84" s="269">
        <v>2162.5333333333338</v>
      </c>
      <c r="H84" s="269">
        <v>2261.6333333333341</v>
      </c>
      <c r="I84" s="269">
        <v>2291.3666666666668</v>
      </c>
      <c r="J84" s="269">
        <v>2311.1833333333343</v>
      </c>
      <c r="K84" s="268">
        <v>2271.5500000000002</v>
      </c>
      <c r="L84" s="268">
        <v>2222</v>
      </c>
      <c r="M84" s="268">
        <v>2.4348100000000001</v>
      </c>
      <c r="N84" s="1"/>
      <c r="O84" s="1"/>
    </row>
    <row r="85" spans="1:15" ht="12.75" customHeight="1">
      <c r="A85" s="53">
        <v>76</v>
      </c>
      <c r="B85" s="405" t="s">
        <v>104</v>
      </c>
      <c r="C85" s="268">
        <v>381.75</v>
      </c>
      <c r="D85" s="269">
        <v>378.55</v>
      </c>
      <c r="E85" s="269">
        <v>374.35</v>
      </c>
      <c r="F85" s="269">
        <v>366.95</v>
      </c>
      <c r="G85" s="269">
        <v>362.75</v>
      </c>
      <c r="H85" s="269">
        <v>385.95000000000005</v>
      </c>
      <c r="I85" s="269">
        <v>390.15</v>
      </c>
      <c r="J85" s="269">
        <v>397.55000000000007</v>
      </c>
      <c r="K85" s="268">
        <v>382.75</v>
      </c>
      <c r="L85" s="268">
        <v>371.15</v>
      </c>
      <c r="M85" s="268">
        <v>10.231439999999999</v>
      </c>
      <c r="N85" s="1"/>
      <c r="O85" s="1"/>
    </row>
    <row r="86" spans="1:15" ht="12.75" customHeight="1">
      <c r="A86" s="53">
        <v>77</v>
      </c>
      <c r="B86" s="405" t="s">
        <v>107</v>
      </c>
      <c r="C86" s="268">
        <v>923.6</v>
      </c>
      <c r="D86" s="269">
        <v>920.19999999999993</v>
      </c>
      <c r="E86" s="269">
        <v>907.39999999999986</v>
      </c>
      <c r="F86" s="269">
        <v>891.19999999999993</v>
      </c>
      <c r="G86" s="269">
        <v>878.39999999999986</v>
      </c>
      <c r="H86" s="269">
        <v>936.39999999999986</v>
      </c>
      <c r="I86" s="269">
        <v>949.19999999999982</v>
      </c>
      <c r="J86" s="269">
        <v>965.39999999999986</v>
      </c>
      <c r="K86" s="268">
        <v>933</v>
      </c>
      <c r="L86" s="268">
        <v>904</v>
      </c>
      <c r="M86" s="268">
        <v>9.0314800000000002</v>
      </c>
      <c r="N86" s="1"/>
      <c r="O86" s="1"/>
    </row>
    <row r="87" spans="1:15" ht="12.75" customHeight="1">
      <c r="A87" s="53">
        <v>78</v>
      </c>
      <c r="B87" s="405" t="s">
        <v>108</v>
      </c>
      <c r="C87" s="268">
        <v>1311.35</v>
      </c>
      <c r="D87" s="269">
        <v>1318.8666666666666</v>
      </c>
      <c r="E87" s="269">
        <v>1294.583333333333</v>
      </c>
      <c r="F87" s="269">
        <v>1277.8166666666664</v>
      </c>
      <c r="G87" s="269">
        <v>1253.5333333333328</v>
      </c>
      <c r="H87" s="269">
        <v>1335.6333333333332</v>
      </c>
      <c r="I87" s="269">
        <v>1359.9166666666665</v>
      </c>
      <c r="J87" s="269">
        <v>1376.6833333333334</v>
      </c>
      <c r="K87" s="268">
        <v>1343.15</v>
      </c>
      <c r="L87" s="268">
        <v>1302.0999999999999</v>
      </c>
      <c r="M87" s="268">
        <v>5.35067</v>
      </c>
      <c r="N87" s="1"/>
      <c r="O87" s="1"/>
    </row>
    <row r="88" spans="1:15" ht="12.75" customHeight="1">
      <c r="A88" s="53">
        <v>79</v>
      </c>
      <c r="B88" s="405" t="s">
        <v>110</v>
      </c>
      <c r="C88" s="268">
        <v>1741.65</v>
      </c>
      <c r="D88" s="269">
        <v>1746.9333333333334</v>
      </c>
      <c r="E88" s="269">
        <v>1725.9166666666667</v>
      </c>
      <c r="F88" s="269">
        <v>1710.1833333333334</v>
      </c>
      <c r="G88" s="269">
        <v>1689.1666666666667</v>
      </c>
      <c r="H88" s="269">
        <v>1762.6666666666667</v>
      </c>
      <c r="I88" s="269">
        <v>1783.6833333333332</v>
      </c>
      <c r="J88" s="269">
        <v>1799.4166666666667</v>
      </c>
      <c r="K88" s="268">
        <v>1767.95</v>
      </c>
      <c r="L88" s="268">
        <v>1731.2</v>
      </c>
      <c r="M88" s="268">
        <v>10.190799999999999</v>
      </c>
      <c r="N88" s="1"/>
      <c r="O88" s="1"/>
    </row>
    <row r="89" spans="1:15" ht="12.75" customHeight="1">
      <c r="A89" s="53">
        <v>80</v>
      </c>
      <c r="B89" s="405" t="s">
        <v>111</v>
      </c>
      <c r="C89" s="268">
        <v>503.15</v>
      </c>
      <c r="D89" s="269">
        <v>502.61666666666662</v>
      </c>
      <c r="E89" s="269">
        <v>497.33333333333326</v>
      </c>
      <c r="F89" s="269">
        <v>491.51666666666665</v>
      </c>
      <c r="G89" s="269">
        <v>486.23333333333329</v>
      </c>
      <c r="H89" s="269">
        <v>508.43333333333322</v>
      </c>
      <c r="I89" s="269">
        <v>513.7166666666667</v>
      </c>
      <c r="J89" s="269">
        <v>519.53333333333319</v>
      </c>
      <c r="K89" s="268">
        <v>507.9</v>
      </c>
      <c r="L89" s="268">
        <v>496.8</v>
      </c>
      <c r="M89" s="268">
        <v>11.183210000000001</v>
      </c>
      <c r="N89" s="1"/>
      <c r="O89" s="1"/>
    </row>
    <row r="90" spans="1:15" ht="12.75" customHeight="1">
      <c r="A90" s="53">
        <v>81</v>
      </c>
      <c r="B90" s="405" t="s">
        <v>259</v>
      </c>
      <c r="C90" s="268">
        <v>248.15</v>
      </c>
      <c r="D90" s="269">
        <v>246.25</v>
      </c>
      <c r="E90" s="269">
        <v>241.4</v>
      </c>
      <c r="F90" s="269">
        <v>234.65</v>
      </c>
      <c r="G90" s="269">
        <v>229.8</v>
      </c>
      <c r="H90" s="269">
        <v>253</v>
      </c>
      <c r="I90" s="269">
        <v>257.85000000000002</v>
      </c>
      <c r="J90" s="269">
        <v>264.60000000000002</v>
      </c>
      <c r="K90" s="268">
        <v>251.1</v>
      </c>
      <c r="L90" s="268">
        <v>239.5</v>
      </c>
      <c r="M90" s="268">
        <v>15.78307</v>
      </c>
      <c r="N90" s="1"/>
      <c r="O90" s="1"/>
    </row>
    <row r="91" spans="1:15" ht="12.75" customHeight="1">
      <c r="A91" s="53">
        <v>82</v>
      </c>
      <c r="B91" s="405" t="s">
        <v>113</v>
      </c>
      <c r="C91" s="268">
        <v>914</v>
      </c>
      <c r="D91" s="269">
        <v>912.2833333333333</v>
      </c>
      <c r="E91" s="269">
        <v>903.71666666666658</v>
      </c>
      <c r="F91" s="269">
        <v>893.43333333333328</v>
      </c>
      <c r="G91" s="269">
        <v>884.86666666666656</v>
      </c>
      <c r="H91" s="269">
        <v>922.56666666666661</v>
      </c>
      <c r="I91" s="269">
        <v>931.13333333333321</v>
      </c>
      <c r="J91" s="269">
        <v>941.41666666666663</v>
      </c>
      <c r="K91" s="268">
        <v>920.85</v>
      </c>
      <c r="L91" s="268">
        <v>902</v>
      </c>
      <c r="M91" s="268">
        <v>18.36721</v>
      </c>
      <c r="N91" s="1"/>
      <c r="O91" s="1"/>
    </row>
    <row r="92" spans="1:15" ht="12.75" customHeight="1">
      <c r="A92" s="53">
        <v>83</v>
      </c>
      <c r="B92" s="405" t="s">
        <v>115</v>
      </c>
      <c r="C92" s="268">
        <v>1944.35</v>
      </c>
      <c r="D92" s="269">
        <v>1947.2</v>
      </c>
      <c r="E92" s="269">
        <v>1936.65</v>
      </c>
      <c r="F92" s="269">
        <v>1928.95</v>
      </c>
      <c r="G92" s="269">
        <v>1918.4</v>
      </c>
      <c r="H92" s="269">
        <v>1954.9</v>
      </c>
      <c r="I92" s="269">
        <v>1965.4499999999998</v>
      </c>
      <c r="J92" s="269">
        <v>1973.15</v>
      </c>
      <c r="K92" s="268">
        <v>1957.75</v>
      </c>
      <c r="L92" s="268">
        <v>1939.5</v>
      </c>
      <c r="M92" s="268">
        <v>2.6751999999999998</v>
      </c>
      <c r="N92" s="1"/>
      <c r="O92" s="1"/>
    </row>
    <row r="93" spans="1:15" ht="12.75" customHeight="1">
      <c r="A93" s="53">
        <v>84</v>
      </c>
      <c r="B93" s="405" t="s">
        <v>116</v>
      </c>
      <c r="C93" s="268">
        <v>1520.7</v>
      </c>
      <c r="D93" s="269">
        <v>1518.2</v>
      </c>
      <c r="E93" s="269">
        <v>1512.4</v>
      </c>
      <c r="F93" s="269">
        <v>1504.1000000000001</v>
      </c>
      <c r="G93" s="269">
        <v>1498.3000000000002</v>
      </c>
      <c r="H93" s="269">
        <v>1526.5</v>
      </c>
      <c r="I93" s="269">
        <v>1532.2999999999997</v>
      </c>
      <c r="J93" s="269">
        <v>1540.6</v>
      </c>
      <c r="K93" s="268">
        <v>1524</v>
      </c>
      <c r="L93" s="268">
        <v>1509.9</v>
      </c>
      <c r="M93" s="268">
        <v>53.908340000000003</v>
      </c>
      <c r="N93" s="1"/>
      <c r="O93" s="1"/>
    </row>
    <row r="94" spans="1:15" ht="12.75" customHeight="1">
      <c r="A94" s="53">
        <v>85</v>
      </c>
      <c r="B94" s="405" t="s">
        <v>117</v>
      </c>
      <c r="C94" s="268">
        <v>559.75</v>
      </c>
      <c r="D94" s="269">
        <v>557.16666666666663</v>
      </c>
      <c r="E94" s="269">
        <v>549.7833333333333</v>
      </c>
      <c r="F94" s="269">
        <v>539.81666666666672</v>
      </c>
      <c r="G94" s="269">
        <v>532.43333333333339</v>
      </c>
      <c r="H94" s="269">
        <v>567.13333333333321</v>
      </c>
      <c r="I94" s="269">
        <v>574.51666666666665</v>
      </c>
      <c r="J94" s="269">
        <v>584.48333333333312</v>
      </c>
      <c r="K94" s="268">
        <v>564.54999999999995</v>
      </c>
      <c r="L94" s="268">
        <v>547.20000000000005</v>
      </c>
      <c r="M94" s="268">
        <v>84.994190000000003</v>
      </c>
      <c r="N94" s="1"/>
      <c r="O94" s="1"/>
    </row>
    <row r="95" spans="1:15" ht="12.75" customHeight="1">
      <c r="A95" s="53">
        <v>86</v>
      </c>
      <c r="B95" s="405" t="s">
        <v>112</v>
      </c>
      <c r="C95" s="268">
        <v>1319.4</v>
      </c>
      <c r="D95" s="269">
        <v>1329.6666666666667</v>
      </c>
      <c r="E95" s="269">
        <v>1305.9833333333336</v>
      </c>
      <c r="F95" s="269">
        <v>1292.5666666666668</v>
      </c>
      <c r="G95" s="269">
        <v>1268.8833333333337</v>
      </c>
      <c r="H95" s="269">
        <v>1343.0833333333335</v>
      </c>
      <c r="I95" s="269">
        <v>1366.7666666666664</v>
      </c>
      <c r="J95" s="269">
        <v>1380.1833333333334</v>
      </c>
      <c r="K95" s="268">
        <v>1353.35</v>
      </c>
      <c r="L95" s="268">
        <v>1316.25</v>
      </c>
      <c r="M95" s="268">
        <v>5.8051899999999996</v>
      </c>
      <c r="N95" s="1"/>
      <c r="O95" s="1"/>
    </row>
    <row r="96" spans="1:15" ht="12.75" customHeight="1">
      <c r="A96" s="53">
        <v>87</v>
      </c>
      <c r="B96" s="405" t="s">
        <v>118</v>
      </c>
      <c r="C96" s="268">
        <v>2771.55</v>
      </c>
      <c r="D96" s="269">
        <v>2769.8166666666671</v>
      </c>
      <c r="E96" s="269">
        <v>2716.3833333333341</v>
      </c>
      <c r="F96" s="269">
        <v>2661.2166666666672</v>
      </c>
      <c r="G96" s="269">
        <v>2607.7833333333342</v>
      </c>
      <c r="H96" s="269">
        <v>2824.983333333334</v>
      </c>
      <c r="I96" s="269">
        <v>2878.4166666666674</v>
      </c>
      <c r="J96" s="269">
        <v>2933.5833333333339</v>
      </c>
      <c r="K96" s="268">
        <v>2823.25</v>
      </c>
      <c r="L96" s="268">
        <v>2714.65</v>
      </c>
      <c r="M96" s="268">
        <v>10.09201</v>
      </c>
      <c r="N96" s="1"/>
      <c r="O96" s="1"/>
    </row>
    <row r="97" spans="1:15" ht="12.75" customHeight="1">
      <c r="A97" s="53">
        <v>88</v>
      </c>
      <c r="B97" s="405" t="s">
        <v>120</v>
      </c>
      <c r="C97" s="268">
        <v>421.45</v>
      </c>
      <c r="D97" s="269">
        <v>421.58333333333331</v>
      </c>
      <c r="E97" s="269">
        <v>415.66666666666663</v>
      </c>
      <c r="F97" s="269">
        <v>409.88333333333333</v>
      </c>
      <c r="G97" s="269">
        <v>403.96666666666664</v>
      </c>
      <c r="H97" s="269">
        <v>427.36666666666662</v>
      </c>
      <c r="I97" s="269">
        <v>433.28333333333325</v>
      </c>
      <c r="J97" s="269">
        <v>439.06666666666661</v>
      </c>
      <c r="K97" s="268">
        <v>427.5</v>
      </c>
      <c r="L97" s="268">
        <v>415.8</v>
      </c>
      <c r="M97" s="268">
        <v>87.580500000000001</v>
      </c>
      <c r="N97" s="1"/>
      <c r="O97" s="1"/>
    </row>
    <row r="98" spans="1:15" ht="12.75" customHeight="1">
      <c r="A98" s="53">
        <v>89</v>
      </c>
      <c r="B98" s="405" t="s">
        <v>260</v>
      </c>
      <c r="C98" s="268">
        <v>2461.0500000000002</v>
      </c>
      <c r="D98" s="269">
        <v>2480.1333333333332</v>
      </c>
      <c r="E98" s="269">
        <v>2435.9166666666665</v>
      </c>
      <c r="F98" s="269">
        <v>2410.7833333333333</v>
      </c>
      <c r="G98" s="269">
        <v>2366.5666666666666</v>
      </c>
      <c r="H98" s="269">
        <v>2505.2666666666664</v>
      </c>
      <c r="I98" s="269">
        <v>2549.4833333333336</v>
      </c>
      <c r="J98" s="269">
        <v>2574.6166666666663</v>
      </c>
      <c r="K98" s="268">
        <v>2524.35</v>
      </c>
      <c r="L98" s="268">
        <v>2455</v>
      </c>
      <c r="M98" s="268">
        <v>8.3121700000000001</v>
      </c>
      <c r="N98" s="1"/>
      <c r="O98" s="1"/>
    </row>
    <row r="99" spans="1:15" ht="12.75" customHeight="1">
      <c r="A99" s="53">
        <v>90</v>
      </c>
      <c r="B99" s="405" t="s">
        <v>121</v>
      </c>
      <c r="C99" s="268">
        <v>233.7</v>
      </c>
      <c r="D99" s="269">
        <v>234.38333333333333</v>
      </c>
      <c r="E99" s="269">
        <v>232.06666666666666</v>
      </c>
      <c r="F99" s="269">
        <v>230.43333333333334</v>
      </c>
      <c r="G99" s="269">
        <v>228.11666666666667</v>
      </c>
      <c r="H99" s="269">
        <v>236.01666666666665</v>
      </c>
      <c r="I99" s="269">
        <v>238.33333333333331</v>
      </c>
      <c r="J99" s="269">
        <v>239.96666666666664</v>
      </c>
      <c r="K99" s="268">
        <v>236.7</v>
      </c>
      <c r="L99" s="268">
        <v>232.75</v>
      </c>
      <c r="M99" s="268">
        <v>18.503150000000002</v>
      </c>
      <c r="N99" s="1"/>
      <c r="O99" s="1"/>
    </row>
    <row r="100" spans="1:15" ht="12.75" customHeight="1">
      <c r="A100" s="53">
        <v>91</v>
      </c>
      <c r="B100" s="405" t="s">
        <v>122</v>
      </c>
      <c r="C100" s="268">
        <v>2583.5500000000002</v>
      </c>
      <c r="D100" s="269">
        <v>2594.8833333333332</v>
      </c>
      <c r="E100" s="269">
        <v>2568.2666666666664</v>
      </c>
      <c r="F100" s="269">
        <v>2552.9833333333331</v>
      </c>
      <c r="G100" s="269">
        <v>2526.3666666666663</v>
      </c>
      <c r="H100" s="269">
        <v>2610.1666666666665</v>
      </c>
      <c r="I100" s="269">
        <v>2636.7833333333333</v>
      </c>
      <c r="J100" s="269">
        <v>2652.0666666666666</v>
      </c>
      <c r="K100" s="268">
        <v>2621.5</v>
      </c>
      <c r="L100" s="268">
        <v>2579.6</v>
      </c>
      <c r="M100" s="268">
        <v>12.533329999999999</v>
      </c>
      <c r="N100" s="1"/>
      <c r="O100" s="1"/>
    </row>
    <row r="101" spans="1:15" ht="12.75" customHeight="1">
      <c r="A101" s="53">
        <v>92</v>
      </c>
      <c r="B101" s="405" t="s">
        <v>261</v>
      </c>
      <c r="C101" s="268">
        <v>278.8</v>
      </c>
      <c r="D101" s="269">
        <v>278.5</v>
      </c>
      <c r="E101" s="269">
        <v>275.8</v>
      </c>
      <c r="F101" s="269">
        <v>272.8</v>
      </c>
      <c r="G101" s="269">
        <v>270.10000000000002</v>
      </c>
      <c r="H101" s="269">
        <v>281.5</v>
      </c>
      <c r="I101" s="269">
        <v>284.20000000000005</v>
      </c>
      <c r="J101" s="269">
        <v>287.2</v>
      </c>
      <c r="K101" s="268">
        <v>281.2</v>
      </c>
      <c r="L101" s="268">
        <v>275.5</v>
      </c>
      <c r="M101" s="268">
        <v>3.5439500000000002</v>
      </c>
      <c r="N101" s="1"/>
      <c r="O101" s="1"/>
    </row>
    <row r="102" spans="1:15" ht="12.75" customHeight="1">
      <c r="A102" s="53">
        <v>93</v>
      </c>
      <c r="B102" s="405" t="s">
        <v>380</v>
      </c>
      <c r="C102" s="268">
        <v>40710.300000000003</v>
      </c>
      <c r="D102" s="269">
        <v>40925.983333333337</v>
      </c>
      <c r="E102" s="269">
        <v>40300.466666666674</v>
      </c>
      <c r="F102" s="269">
        <v>39890.633333333339</v>
      </c>
      <c r="G102" s="269">
        <v>39265.116666666676</v>
      </c>
      <c r="H102" s="269">
        <v>41335.816666666673</v>
      </c>
      <c r="I102" s="269">
        <v>41961.333333333336</v>
      </c>
      <c r="J102" s="269">
        <v>42371.166666666672</v>
      </c>
      <c r="K102" s="268">
        <v>41551.5</v>
      </c>
      <c r="L102" s="268">
        <v>40516.15</v>
      </c>
      <c r="M102" s="268">
        <v>9.3979999999999994E-2</v>
      </c>
      <c r="N102" s="1"/>
      <c r="O102" s="1"/>
    </row>
    <row r="103" spans="1:15" ht="12.75" customHeight="1">
      <c r="A103" s="53">
        <v>94</v>
      </c>
      <c r="B103" s="405" t="s">
        <v>114</v>
      </c>
      <c r="C103" s="268">
        <v>2486.25</v>
      </c>
      <c r="D103" s="269">
        <v>2477.4</v>
      </c>
      <c r="E103" s="269">
        <v>2460.8500000000004</v>
      </c>
      <c r="F103" s="269">
        <v>2435.4500000000003</v>
      </c>
      <c r="G103" s="269">
        <v>2418.9000000000005</v>
      </c>
      <c r="H103" s="269">
        <v>2502.8000000000002</v>
      </c>
      <c r="I103" s="269">
        <v>2519.3500000000004</v>
      </c>
      <c r="J103" s="269">
        <v>2544.75</v>
      </c>
      <c r="K103" s="268">
        <v>2493.9499999999998</v>
      </c>
      <c r="L103" s="268">
        <v>2452</v>
      </c>
      <c r="M103" s="268">
        <v>31.950800000000001</v>
      </c>
      <c r="N103" s="1"/>
      <c r="O103" s="1"/>
    </row>
    <row r="104" spans="1:15" ht="12.75" customHeight="1">
      <c r="A104" s="53">
        <v>95</v>
      </c>
      <c r="B104" s="405" t="s">
        <v>124</v>
      </c>
      <c r="C104" s="268">
        <v>916.75</v>
      </c>
      <c r="D104" s="269">
        <v>915.5333333333333</v>
      </c>
      <c r="E104" s="269">
        <v>908.56666666666661</v>
      </c>
      <c r="F104" s="269">
        <v>900.38333333333333</v>
      </c>
      <c r="G104" s="269">
        <v>893.41666666666663</v>
      </c>
      <c r="H104" s="269">
        <v>923.71666666666658</v>
      </c>
      <c r="I104" s="269">
        <v>930.68333333333328</v>
      </c>
      <c r="J104" s="269">
        <v>938.86666666666656</v>
      </c>
      <c r="K104" s="268">
        <v>922.5</v>
      </c>
      <c r="L104" s="268">
        <v>907.35</v>
      </c>
      <c r="M104" s="268">
        <v>120.90663000000001</v>
      </c>
      <c r="N104" s="1"/>
      <c r="O104" s="1"/>
    </row>
    <row r="105" spans="1:15" ht="12.75" customHeight="1">
      <c r="A105" s="53">
        <v>96</v>
      </c>
      <c r="B105" s="405" t="s">
        <v>125</v>
      </c>
      <c r="C105" s="268">
        <v>1215.6500000000001</v>
      </c>
      <c r="D105" s="269">
        <v>1216.8166666666666</v>
      </c>
      <c r="E105" s="269">
        <v>1198.8333333333333</v>
      </c>
      <c r="F105" s="269">
        <v>1182.0166666666667</v>
      </c>
      <c r="G105" s="269">
        <v>1164.0333333333333</v>
      </c>
      <c r="H105" s="269">
        <v>1233.6333333333332</v>
      </c>
      <c r="I105" s="269">
        <v>1251.6166666666668</v>
      </c>
      <c r="J105" s="269">
        <v>1268.4333333333332</v>
      </c>
      <c r="K105" s="268">
        <v>1234.8</v>
      </c>
      <c r="L105" s="268">
        <v>1200</v>
      </c>
      <c r="M105" s="268">
        <v>3.9386700000000001</v>
      </c>
      <c r="N105" s="1"/>
      <c r="O105" s="1"/>
    </row>
    <row r="106" spans="1:15" ht="12.75" customHeight="1">
      <c r="A106" s="53">
        <v>97</v>
      </c>
      <c r="B106" s="405" t="s">
        <v>126</v>
      </c>
      <c r="C106" s="268">
        <v>561</v>
      </c>
      <c r="D106" s="269">
        <v>563.2166666666667</v>
      </c>
      <c r="E106" s="269">
        <v>555.48333333333335</v>
      </c>
      <c r="F106" s="269">
        <v>549.9666666666667</v>
      </c>
      <c r="G106" s="269">
        <v>542.23333333333335</v>
      </c>
      <c r="H106" s="269">
        <v>568.73333333333335</v>
      </c>
      <c r="I106" s="269">
        <v>576.4666666666667</v>
      </c>
      <c r="J106" s="269">
        <v>581.98333333333335</v>
      </c>
      <c r="K106" s="268">
        <v>570.95000000000005</v>
      </c>
      <c r="L106" s="268">
        <v>557.70000000000005</v>
      </c>
      <c r="M106" s="268">
        <v>6.9685499999999996</v>
      </c>
      <c r="N106" s="1"/>
      <c r="O106" s="1"/>
    </row>
    <row r="107" spans="1:15" ht="12.75" customHeight="1">
      <c r="A107" s="53">
        <v>98</v>
      </c>
      <c r="B107" s="405" t="s">
        <v>262</v>
      </c>
      <c r="C107" s="268">
        <v>550.54999999999995</v>
      </c>
      <c r="D107" s="269">
        <v>551.18333333333328</v>
      </c>
      <c r="E107" s="269">
        <v>543.71666666666658</v>
      </c>
      <c r="F107" s="269">
        <v>536.88333333333333</v>
      </c>
      <c r="G107" s="269">
        <v>529.41666666666663</v>
      </c>
      <c r="H107" s="269">
        <v>558.01666666666654</v>
      </c>
      <c r="I107" s="269">
        <v>565.48333333333323</v>
      </c>
      <c r="J107" s="269">
        <v>572.31666666666649</v>
      </c>
      <c r="K107" s="268">
        <v>558.65</v>
      </c>
      <c r="L107" s="268">
        <v>544.35</v>
      </c>
      <c r="M107" s="268">
        <v>3.8986999999999998</v>
      </c>
      <c r="N107" s="1"/>
      <c r="O107" s="1"/>
    </row>
    <row r="108" spans="1:15" ht="12.75" customHeight="1">
      <c r="A108" s="53">
        <v>99</v>
      </c>
      <c r="B108" s="405" t="s">
        <v>383</v>
      </c>
      <c r="C108" s="268">
        <v>45.25</v>
      </c>
      <c r="D108" s="269">
        <v>45.5</v>
      </c>
      <c r="E108" s="269">
        <v>44.5</v>
      </c>
      <c r="F108" s="269">
        <v>43.75</v>
      </c>
      <c r="G108" s="269">
        <v>42.75</v>
      </c>
      <c r="H108" s="269">
        <v>46.25</v>
      </c>
      <c r="I108" s="269">
        <v>47.25</v>
      </c>
      <c r="J108" s="269">
        <v>48</v>
      </c>
      <c r="K108" s="268">
        <v>46.5</v>
      </c>
      <c r="L108" s="268">
        <v>44.75</v>
      </c>
      <c r="M108" s="268">
        <v>119.75190000000001</v>
      </c>
      <c r="N108" s="1"/>
      <c r="O108" s="1"/>
    </row>
    <row r="109" spans="1:15" ht="12.75" customHeight="1">
      <c r="A109" s="53">
        <v>100</v>
      </c>
      <c r="B109" s="405" t="s">
        <v>128</v>
      </c>
      <c r="C109" s="268">
        <v>51.3</v>
      </c>
      <c r="D109" s="269">
        <v>51.5</v>
      </c>
      <c r="E109" s="269">
        <v>50.95</v>
      </c>
      <c r="F109" s="269">
        <v>50.6</v>
      </c>
      <c r="G109" s="269">
        <v>50.050000000000004</v>
      </c>
      <c r="H109" s="269">
        <v>51.85</v>
      </c>
      <c r="I109" s="269">
        <v>52.4</v>
      </c>
      <c r="J109" s="269">
        <v>52.75</v>
      </c>
      <c r="K109" s="268">
        <v>52.05</v>
      </c>
      <c r="L109" s="268">
        <v>51.15</v>
      </c>
      <c r="M109" s="268">
        <v>215.25908000000001</v>
      </c>
      <c r="N109" s="1"/>
      <c r="O109" s="1"/>
    </row>
    <row r="110" spans="1:15" ht="12.75" customHeight="1">
      <c r="A110" s="53">
        <v>101</v>
      </c>
      <c r="B110" s="405" t="s">
        <v>137</v>
      </c>
      <c r="C110" s="268">
        <v>336</v>
      </c>
      <c r="D110" s="269">
        <v>336.86666666666667</v>
      </c>
      <c r="E110" s="269">
        <v>334.13333333333333</v>
      </c>
      <c r="F110" s="269">
        <v>332.26666666666665</v>
      </c>
      <c r="G110" s="269">
        <v>329.5333333333333</v>
      </c>
      <c r="H110" s="269">
        <v>338.73333333333335</v>
      </c>
      <c r="I110" s="269">
        <v>341.4666666666667</v>
      </c>
      <c r="J110" s="269">
        <v>343.33333333333337</v>
      </c>
      <c r="K110" s="268">
        <v>339.6</v>
      </c>
      <c r="L110" s="268">
        <v>335</v>
      </c>
      <c r="M110" s="268">
        <v>95.260679999999994</v>
      </c>
      <c r="N110" s="1"/>
      <c r="O110" s="1"/>
    </row>
    <row r="111" spans="1:15" ht="12.75" customHeight="1">
      <c r="A111" s="53">
        <v>102</v>
      </c>
      <c r="B111" s="405" t="s">
        <v>263</v>
      </c>
      <c r="C111" s="268">
        <v>4436.25</v>
      </c>
      <c r="D111" s="269">
        <v>4449.1500000000005</v>
      </c>
      <c r="E111" s="269">
        <v>4388.4500000000007</v>
      </c>
      <c r="F111" s="269">
        <v>4340.6500000000005</v>
      </c>
      <c r="G111" s="269">
        <v>4279.9500000000007</v>
      </c>
      <c r="H111" s="269">
        <v>4496.9500000000007</v>
      </c>
      <c r="I111" s="269">
        <v>4557.6499999999996</v>
      </c>
      <c r="J111" s="269">
        <v>4605.4500000000007</v>
      </c>
      <c r="K111" s="268">
        <v>4509.8500000000004</v>
      </c>
      <c r="L111" s="268">
        <v>4401.3500000000004</v>
      </c>
      <c r="M111" s="268">
        <v>0.84255999999999998</v>
      </c>
      <c r="N111" s="1"/>
      <c r="O111" s="1"/>
    </row>
    <row r="112" spans="1:15" ht="12.75" customHeight="1">
      <c r="A112" s="53">
        <v>103</v>
      </c>
      <c r="B112" s="405" t="s">
        <v>393</v>
      </c>
      <c r="C112" s="268">
        <v>204.85</v>
      </c>
      <c r="D112" s="269">
        <v>204.71666666666667</v>
      </c>
      <c r="E112" s="269">
        <v>202.83333333333334</v>
      </c>
      <c r="F112" s="269">
        <v>200.81666666666666</v>
      </c>
      <c r="G112" s="269">
        <v>198.93333333333334</v>
      </c>
      <c r="H112" s="269">
        <v>206.73333333333335</v>
      </c>
      <c r="I112" s="269">
        <v>208.61666666666667</v>
      </c>
      <c r="J112" s="269">
        <v>210.63333333333335</v>
      </c>
      <c r="K112" s="268">
        <v>206.6</v>
      </c>
      <c r="L112" s="268">
        <v>202.7</v>
      </c>
      <c r="M112" s="268">
        <v>19.511240000000001</v>
      </c>
      <c r="N112" s="1"/>
      <c r="O112" s="1"/>
    </row>
    <row r="113" spans="1:15" ht="12.75" customHeight="1">
      <c r="A113" s="53">
        <v>104</v>
      </c>
      <c r="B113" s="405" t="s">
        <v>394</v>
      </c>
      <c r="C113" s="268">
        <v>153.25</v>
      </c>
      <c r="D113" s="269">
        <v>153.86666666666665</v>
      </c>
      <c r="E113" s="269">
        <v>152.33333333333329</v>
      </c>
      <c r="F113" s="269">
        <v>151.41666666666663</v>
      </c>
      <c r="G113" s="269">
        <v>149.88333333333327</v>
      </c>
      <c r="H113" s="269">
        <v>154.7833333333333</v>
      </c>
      <c r="I113" s="269">
        <v>156.31666666666666</v>
      </c>
      <c r="J113" s="269">
        <v>157.23333333333332</v>
      </c>
      <c r="K113" s="268">
        <v>155.4</v>
      </c>
      <c r="L113" s="268">
        <v>152.94999999999999</v>
      </c>
      <c r="M113" s="268">
        <v>53.051630000000003</v>
      </c>
      <c r="N113" s="1"/>
      <c r="O113" s="1"/>
    </row>
    <row r="114" spans="1:15" ht="12.75" customHeight="1">
      <c r="A114" s="53">
        <v>105</v>
      </c>
      <c r="B114" s="405" t="s">
        <v>130</v>
      </c>
      <c r="C114" s="268">
        <v>326.35000000000002</v>
      </c>
      <c r="D114" s="269">
        <v>325.2166666666667</v>
      </c>
      <c r="E114" s="269">
        <v>322.13333333333338</v>
      </c>
      <c r="F114" s="269">
        <v>317.91666666666669</v>
      </c>
      <c r="G114" s="269">
        <v>314.83333333333337</v>
      </c>
      <c r="H114" s="269">
        <v>329.43333333333339</v>
      </c>
      <c r="I114" s="269">
        <v>332.51666666666665</v>
      </c>
      <c r="J114" s="269">
        <v>336.73333333333341</v>
      </c>
      <c r="K114" s="268">
        <v>328.3</v>
      </c>
      <c r="L114" s="268">
        <v>321</v>
      </c>
      <c r="M114" s="268">
        <v>37.612920000000003</v>
      </c>
      <c r="N114" s="1"/>
      <c r="O114" s="1"/>
    </row>
    <row r="115" spans="1:15" ht="12.75" customHeight="1">
      <c r="A115" s="53">
        <v>106</v>
      </c>
      <c r="B115" s="405" t="s">
        <v>135</v>
      </c>
      <c r="C115" s="268">
        <v>69.099999999999994</v>
      </c>
      <c r="D115" s="269">
        <v>69.433333333333337</v>
      </c>
      <c r="E115" s="269">
        <v>68.716666666666669</v>
      </c>
      <c r="F115" s="269">
        <v>68.333333333333329</v>
      </c>
      <c r="G115" s="269">
        <v>67.61666666666666</v>
      </c>
      <c r="H115" s="269">
        <v>69.816666666666677</v>
      </c>
      <c r="I115" s="269">
        <v>70.533333333333346</v>
      </c>
      <c r="J115" s="269">
        <v>70.916666666666686</v>
      </c>
      <c r="K115" s="268">
        <v>70.150000000000006</v>
      </c>
      <c r="L115" s="268">
        <v>69.05</v>
      </c>
      <c r="M115" s="268">
        <v>206.93244999999999</v>
      </c>
      <c r="N115" s="1"/>
      <c r="O115" s="1"/>
    </row>
    <row r="116" spans="1:15" ht="12.75" customHeight="1">
      <c r="A116" s="53">
        <v>107</v>
      </c>
      <c r="B116" s="405" t="s">
        <v>136</v>
      </c>
      <c r="C116" s="268">
        <v>706.15</v>
      </c>
      <c r="D116" s="269">
        <v>706.51666666666677</v>
      </c>
      <c r="E116" s="269">
        <v>698.03333333333353</v>
      </c>
      <c r="F116" s="269">
        <v>689.91666666666674</v>
      </c>
      <c r="G116" s="269">
        <v>681.43333333333351</v>
      </c>
      <c r="H116" s="269">
        <v>714.63333333333355</v>
      </c>
      <c r="I116" s="269">
        <v>723.1166666666669</v>
      </c>
      <c r="J116" s="269">
        <v>731.23333333333358</v>
      </c>
      <c r="K116" s="268">
        <v>715</v>
      </c>
      <c r="L116" s="268">
        <v>698.4</v>
      </c>
      <c r="M116" s="268">
        <v>23.308720000000001</v>
      </c>
      <c r="N116" s="1"/>
      <c r="O116" s="1"/>
    </row>
    <row r="117" spans="1:15" ht="12.75" customHeight="1">
      <c r="A117" s="53">
        <v>108</v>
      </c>
      <c r="B117" s="405" t="s">
        <v>129</v>
      </c>
      <c r="C117" s="268">
        <v>423.6</v>
      </c>
      <c r="D117" s="269">
        <v>423.90000000000003</v>
      </c>
      <c r="E117" s="269">
        <v>420.00000000000006</v>
      </c>
      <c r="F117" s="269">
        <v>416.40000000000003</v>
      </c>
      <c r="G117" s="269">
        <v>412.50000000000006</v>
      </c>
      <c r="H117" s="269">
        <v>427.50000000000006</v>
      </c>
      <c r="I117" s="269">
        <v>431.40000000000003</v>
      </c>
      <c r="J117" s="269">
        <v>435.00000000000006</v>
      </c>
      <c r="K117" s="268">
        <v>427.8</v>
      </c>
      <c r="L117" s="268">
        <v>420.3</v>
      </c>
      <c r="M117" s="268">
        <v>9.9197199999999999</v>
      </c>
      <c r="N117" s="1"/>
      <c r="O117" s="1"/>
    </row>
    <row r="118" spans="1:15" ht="12.75" customHeight="1">
      <c r="A118" s="53">
        <v>109</v>
      </c>
      <c r="B118" s="405" t="s">
        <v>133</v>
      </c>
      <c r="C118" s="268">
        <v>199.9</v>
      </c>
      <c r="D118" s="269">
        <v>200.61666666666665</v>
      </c>
      <c r="E118" s="269">
        <v>198.23333333333329</v>
      </c>
      <c r="F118" s="269">
        <v>196.56666666666663</v>
      </c>
      <c r="G118" s="269">
        <v>194.18333333333328</v>
      </c>
      <c r="H118" s="269">
        <v>202.2833333333333</v>
      </c>
      <c r="I118" s="269">
        <v>204.66666666666669</v>
      </c>
      <c r="J118" s="269">
        <v>206.33333333333331</v>
      </c>
      <c r="K118" s="268">
        <v>203</v>
      </c>
      <c r="L118" s="268">
        <v>198.95</v>
      </c>
      <c r="M118" s="268">
        <v>15.47932</v>
      </c>
      <c r="N118" s="1"/>
      <c r="O118" s="1"/>
    </row>
    <row r="119" spans="1:15" ht="12.75" customHeight="1">
      <c r="A119" s="53">
        <v>110</v>
      </c>
      <c r="B119" s="405" t="s">
        <v>132</v>
      </c>
      <c r="C119" s="268">
        <v>1264.0999999999999</v>
      </c>
      <c r="D119" s="269">
        <v>1259.9666666666665</v>
      </c>
      <c r="E119" s="269">
        <v>1244.133333333333</v>
      </c>
      <c r="F119" s="269">
        <v>1224.1666666666665</v>
      </c>
      <c r="G119" s="269">
        <v>1208.333333333333</v>
      </c>
      <c r="H119" s="269">
        <v>1279.9333333333329</v>
      </c>
      <c r="I119" s="269">
        <v>1295.7666666666664</v>
      </c>
      <c r="J119" s="269">
        <v>1315.7333333333329</v>
      </c>
      <c r="K119" s="268">
        <v>1275.8</v>
      </c>
      <c r="L119" s="268">
        <v>1240</v>
      </c>
      <c r="M119" s="268">
        <v>57.042409999999997</v>
      </c>
      <c r="N119" s="1"/>
      <c r="O119" s="1"/>
    </row>
    <row r="120" spans="1:15" ht="12.75" customHeight="1">
      <c r="A120" s="53">
        <v>111</v>
      </c>
      <c r="B120" s="405" t="s">
        <v>164</v>
      </c>
      <c r="C120" s="268">
        <v>4065.95</v>
      </c>
      <c r="D120" s="269">
        <v>4079.0166666666669</v>
      </c>
      <c r="E120" s="269">
        <v>4028.0333333333338</v>
      </c>
      <c r="F120" s="269">
        <v>3990.1166666666668</v>
      </c>
      <c r="G120" s="269">
        <v>3939.1333333333337</v>
      </c>
      <c r="H120" s="269">
        <v>4116.9333333333343</v>
      </c>
      <c r="I120" s="269">
        <v>4167.9166666666661</v>
      </c>
      <c r="J120" s="269">
        <v>4205.8333333333339</v>
      </c>
      <c r="K120" s="268">
        <v>4130</v>
      </c>
      <c r="L120" s="268">
        <v>4041.1</v>
      </c>
      <c r="M120" s="268">
        <v>2.41242</v>
      </c>
      <c r="N120" s="1"/>
      <c r="O120" s="1"/>
    </row>
    <row r="121" spans="1:15" ht="12.75" customHeight="1">
      <c r="A121" s="53">
        <v>112</v>
      </c>
      <c r="B121" s="405" t="s">
        <v>134</v>
      </c>
      <c r="C121" s="268">
        <v>1388.55</v>
      </c>
      <c r="D121" s="269">
        <v>1395.7333333333333</v>
      </c>
      <c r="E121" s="269">
        <v>1377.9166666666667</v>
      </c>
      <c r="F121" s="269">
        <v>1367.2833333333333</v>
      </c>
      <c r="G121" s="269">
        <v>1349.4666666666667</v>
      </c>
      <c r="H121" s="269">
        <v>1406.3666666666668</v>
      </c>
      <c r="I121" s="269">
        <v>1424.1833333333334</v>
      </c>
      <c r="J121" s="269">
        <v>1434.8166666666668</v>
      </c>
      <c r="K121" s="268">
        <v>1413.55</v>
      </c>
      <c r="L121" s="268">
        <v>1385.1</v>
      </c>
      <c r="M121" s="268">
        <v>72.197969999999998</v>
      </c>
      <c r="N121" s="1"/>
      <c r="O121" s="1"/>
    </row>
    <row r="122" spans="1:15" ht="12.75" customHeight="1">
      <c r="A122" s="53">
        <v>113</v>
      </c>
      <c r="B122" s="405" t="s">
        <v>131</v>
      </c>
      <c r="C122" s="268">
        <v>1905.65</v>
      </c>
      <c r="D122" s="269">
        <v>1892.0833333333333</v>
      </c>
      <c r="E122" s="269">
        <v>1860.1666666666665</v>
      </c>
      <c r="F122" s="269">
        <v>1814.6833333333332</v>
      </c>
      <c r="G122" s="269">
        <v>1782.7666666666664</v>
      </c>
      <c r="H122" s="269">
        <v>1937.5666666666666</v>
      </c>
      <c r="I122" s="269">
        <v>1969.4833333333331</v>
      </c>
      <c r="J122" s="269">
        <v>2014.9666666666667</v>
      </c>
      <c r="K122" s="268">
        <v>1924</v>
      </c>
      <c r="L122" s="268">
        <v>1846.6</v>
      </c>
      <c r="M122" s="268">
        <v>11.132540000000001</v>
      </c>
      <c r="N122" s="1"/>
      <c r="O122" s="1"/>
    </row>
    <row r="123" spans="1:15" ht="12.75" customHeight="1">
      <c r="A123" s="53">
        <v>114</v>
      </c>
      <c r="B123" s="405" t="s">
        <v>264</v>
      </c>
      <c r="C123" s="268">
        <v>871.45</v>
      </c>
      <c r="D123" s="269">
        <v>868.30000000000007</v>
      </c>
      <c r="E123" s="269">
        <v>861.60000000000014</v>
      </c>
      <c r="F123" s="269">
        <v>851.75000000000011</v>
      </c>
      <c r="G123" s="269">
        <v>845.05000000000018</v>
      </c>
      <c r="H123" s="269">
        <v>878.15000000000009</v>
      </c>
      <c r="I123" s="269">
        <v>884.85000000000014</v>
      </c>
      <c r="J123" s="269">
        <v>894.7</v>
      </c>
      <c r="K123" s="268">
        <v>875</v>
      </c>
      <c r="L123" s="268">
        <v>858.45</v>
      </c>
      <c r="M123" s="268">
        <v>1.13859</v>
      </c>
      <c r="N123" s="1"/>
      <c r="O123" s="1"/>
    </row>
    <row r="124" spans="1:15" ht="12.75" customHeight="1">
      <c r="A124" s="53">
        <v>115</v>
      </c>
      <c r="B124" s="405" t="s">
        <v>265</v>
      </c>
      <c r="C124" s="268">
        <v>339.05</v>
      </c>
      <c r="D124" s="269">
        <v>342.95</v>
      </c>
      <c r="E124" s="269">
        <v>332.09999999999997</v>
      </c>
      <c r="F124" s="269">
        <v>325.14999999999998</v>
      </c>
      <c r="G124" s="269">
        <v>314.29999999999995</v>
      </c>
      <c r="H124" s="269">
        <v>349.9</v>
      </c>
      <c r="I124" s="269">
        <v>360.75</v>
      </c>
      <c r="J124" s="269">
        <v>367.7</v>
      </c>
      <c r="K124" s="268">
        <v>353.8</v>
      </c>
      <c r="L124" s="268">
        <v>336</v>
      </c>
      <c r="M124" s="268">
        <v>19.538029999999999</v>
      </c>
      <c r="N124" s="1"/>
      <c r="O124" s="1"/>
    </row>
    <row r="125" spans="1:15" ht="12.75" customHeight="1">
      <c r="A125" s="53">
        <v>116</v>
      </c>
      <c r="B125" s="405" t="s">
        <v>139</v>
      </c>
      <c r="C125" s="268">
        <v>689</v>
      </c>
      <c r="D125" s="269">
        <v>689.76666666666677</v>
      </c>
      <c r="E125" s="269">
        <v>681.28333333333353</v>
      </c>
      <c r="F125" s="269">
        <v>673.56666666666672</v>
      </c>
      <c r="G125" s="269">
        <v>665.08333333333348</v>
      </c>
      <c r="H125" s="269">
        <v>697.48333333333358</v>
      </c>
      <c r="I125" s="269">
        <v>705.96666666666692</v>
      </c>
      <c r="J125" s="269">
        <v>713.68333333333362</v>
      </c>
      <c r="K125" s="268">
        <v>698.25</v>
      </c>
      <c r="L125" s="268">
        <v>682.05</v>
      </c>
      <c r="M125" s="268">
        <v>18.029669999999999</v>
      </c>
      <c r="N125" s="1"/>
      <c r="O125" s="1"/>
    </row>
    <row r="126" spans="1:15" ht="12.75" customHeight="1">
      <c r="A126" s="53">
        <v>117</v>
      </c>
      <c r="B126" s="405" t="s">
        <v>138</v>
      </c>
      <c r="C126" s="268">
        <v>438.75</v>
      </c>
      <c r="D126" s="269">
        <v>438.90000000000003</v>
      </c>
      <c r="E126" s="269">
        <v>433.35000000000008</v>
      </c>
      <c r="F126" s="269">
        <v>427.95000000000005</v>
      </c>
      <c r="G126" s="269">
        <v>422.40000000000009</v>
      </c>
      <c r="H126" s="269">
        <v>444.30000000000007</v>
      </c>
      <c r="I126" s="269">
        <v>449.85</v>
      </c>
      <c r="J126" s="269">
        <v>455.25000000000006</v>
      </c>
      <c r="K126" s="268">
        <v>444.45</v>
      </c>
      <c r="L126" s="268">
        <v>433.5</v>
      </c>
      <c r="M126" s="268">
        <v>20.712569999999999</v>
      </c>
      <c r="N126" s="1"/>
      <c r="O126" s="1"/>
    </row>
    <row r="127" spans="1:15" ht="12.75" customHeight="1">
      <c r="A127" s="53">
        <v>118</v>
      </c>
      <c r="B127" s="405" t="s">
        <v>140</v>
      </c>
      <c r="C127" s="268">
        <v>624.29999999999995</v>
      </c>
      <c r="D127" s="269">
        <v>625.23333333333335</v>
      </c>
      <c r="E127" s="269">
        <v>617.51666666666665</v>
      </c>
      <c r="F127" s="269">
        <v>610.73333333333335</v>
      </c>
      <c r="G127" s="269">
        <v>603.01666666666665</v>
      </c>
      <c r="H127" s="269">
        <v>632.01666666666665</v>
      </c>
      <c r="I127" s="269">
        <v>639.73333333333335</v>
      </c>
      <c r="J127" s="269">
        <v>646.51666666666665</v>
      </c>
      <c r="K127" s="268">
        <v>632.95000000000005</v>
      </c>
      <c r="L127" s="268">
        <v>618.45000000000005</v>
      </c>
      <c r="M127" s="268">
        <v>22.19089</v>
      </c>
      <c r="N127" s="1"/>
      <c r="O127" s="1"/>
    </row>
    <row r="128" spans="1:15" ht="12.75" customHeight="1">
      <c r="A128" s="53">
        <v>119</v>
      </c>
      <c r="B128" s="405" t="s">
        <v>141</v>
      </c>
      <c r="C128" s="268">
        <v>1939.75</v>
      </c>
      <c r="D128" s="269">
        <v>1944.8166666666666</v>
      </c>
      <c r="E128" s="269">
        <v>1927.9333333333332</v>
      </c>
      <c r="F128" s="269">
        <v>1916.1166666666666</v>
      </c>
      <c r="G128" s="269">
        <v>1899.2333333333331</v>
      </c>
      <c r="H128" s="269">
        <v>1956.6333333333332</v>
      </c>
      <c r="I128" s="269">
        <v>1973.5166666666664</v>
      </c>
      <c r="J128" s="269">
        <v>1985.3333333333333</v>
      </c>
      <c r="K128" s="268">
        <v>1961.7</v>
      </c>
      <c r="L128" s="268">
        <v>1933</v>
      </c>
      <c r="M128" s="268">
        <v>16.127300000000002</v>
      </c>
      <c r="N128" s="1"/>
      <c r="O128" s="1"/>
    </row>
    <row r="129" spans="1:15" ht="12.75" customHeight="1">
      <c r="A129" s="53">
        <v>120</v>
      </c>
      <c r="B129" s="405" t="s">
        <v>142</v>
      </c>
      <c r="C129" s="268">
        <v>81.650000000000006</v>
      </c>
      <c r="D129" s="269">
        <v>82.033333333333346</v>
      </c>
      <c r="E129" s="269">
        <v>80.916666666666686</v>
      </c>
      <c r="F129" s="269">
        <v>80.183333333333337</v>
      </c>
      <c r="G129" s="269">
        <v>79.066666666666677</v>
      </c>
      <c r="H129" s="269">
        <v>82.766666666666694</v>
      </c>
      <c r="I129" s="269">
        <v>83.88333333333334</v>
      </c>
      <c r="J129" s="269">
        <v>84.616666666666703</v>
      </c>
      <c r="K129" s="268">
        <v>83.15</v>
      </c>
      <c r="L129" s="268">
        <v>81.3</v>
      </c>
      <c r="M129" s="268">
        <v>44.66384</v>
      </c>
      <c r="N129" s="1"/>
      <c r="O129" s="1"/>
    </row>
    <row r="130" spans="1:15" ht="12.75" customHeight="1">
      <c r="A130" s="53">
        <v>121</v>
      </c>
      <c r="B130" s="405" t="s">
        <v>147</v>
      </c>
      <c r="C130" s="268">
        <v>3408.05</v>
      </c>
      <c r="D130" s="269">
        <v>3418.2166666666667</v>
      </c>
      <c r="E130" s="269">
        <v>3369.8333333333335</v>
      </c>
      <c r="F130" s="269">
        <v>3331.6166666666668</v>
      </c>
      <c r="G130" s="269">
        <v>3283.2333333333336</v>
      </c>
      <c r="H130" s="269">
        <v>3456.4333333333334</v>
      </c>
      <c r="I130" s="269">
        <v>3504.8166666666666</v>
      </c>
      <c r="J130" s="269">
        <v>3543.0333333333333</v>
      </c>
      <c r="K130" s="268">
        <v>3466.6</v>
      </c>
      <c r="L130" s="268">
        <v>3380</v>
      </c>
      <c r="M130" s="268">
        <v>2.5535600000000001</v>
      </c>
      <c r="N130" s="1"/>
      <c r="O130" s="1"/>
    </row>
    <row r="131" spans="1:15" ht="12.75" customHeight="1">
      <c r="A131" s="53">
        <v>122</v>
      </c>
      <c r="B131" s="405" t="s">
        <v>144</v>
      </c>
      <c r="C131" s="268">
        <v>424.85</v>
      </c>
      <c r="D131" s="269">
        <v>422.9666666666667</v>
      </c>
      <c r="E131" s="269">
        <v>417.48333333333341</v>
      </c>
      <c r="F131" s="269">
        <v>410.11666666666673</v>
      </c>
      <c r="G131" s="269">
        <v>404.63333333333344</v>
      </c>
      <c r="H131" s="269">
        <v>430.33333333333337</v>
      </c>
      <c r="I131" s="269">
        <v>435.81666666666672</v>
      </c>
      <c r="J131" s="269">
        <v>443.18333333333334</v>
      </c>
      <c r="K131" s="268">
        <v>428.45</v>
      </c>
      <c r="L131" s="268">
        <v>415.6</v>
      </c>
      <c r="M131" s="268">
        <v>15.582269999999999</v>
      </c>
      <c r="N131" s="1"/>
      <c r="O131" s="1"/>
    </row>
    <row r="132" spans="1:15" ht="12.75" customHeight="1">
      <c r="A132" s="53">
        <v>123</v>
      </c>
      <c r="B132" s="405" t="s">
        <v>146</v>
      </c>
      <c r="C132" s="268">
        <v>4405.75</v>
      </c>
      <c r="D132" s="269">
        <v>4430.8666666666668</v>
      </c>
      <c r="E132" s="269">
        <v>4365.4833333333336</v>
      </c>
      <c r="F132" s="269">
        <v>4325.2166666666672</v>
      </c>
      <c r="G132" s="269">
        <v>4259.8333333333339</v>
      </c>
      <c r="H132" s="269">
        <v>4471.1333333333332</v>
      </c>
      <c r="I132" s="269">
        <v>4536.5166666666664</v>
      </c>
      <c r="J132" s="269">
        <v>4576.7833333333328</v>
      </c>
      <c r="K132" s="268">
        <v>4496.25</v>
      </c>
      <c r="L132" s="268">
        <v>4390.6000000000004</v>
      </c>
      <c r="M132" s="268">
        <v>3.1139899999999998</v>
      </c>
      <c r="N132" s="1"/>
      <c r="O132" s="1"/>
    </row>
    <row r="133" spans="1:15" ht="12.75" customHeight="1">
      <c r="A133" s="53">
        <v>124</v>
      </c>
      <c r="B133" s="405" t="s">
        <v>145</v>
      </c>
      <c r="C133" s="268">
        <v>1932.7</v>
      </c>
      <c r="D133" s="269">
        <v>1937.8333333333333</v>
      </c>
      <c r="E133" s="269">
        <v>1919.8666666666666</v>
      </c>
      <c r="F133" s="269">
        <v>1907.0333333333333</v>
      </c>
      <c r="G133" s="269">
        <v>1889.0666666666666</v>
      </c>
      <c r="H133" s="269">
        <v>1950.6666666666665</v>
      </c>
      <c r="I133" s="269">
        <v>1968.6333333333332</v>
      </c>
      <c r="J133" s="269">
        <v>1981.4666666666665</v>
      </c>
      <c r="K133" s="268">
        <v>1955.8</v>
      </c>
      <c r="L133" s="268">
        <v>1925</v>
      </c>
      <c r="M133" s="268">
        <v>16.66658</v>
      </c>
      <c r="N133" s="1"/>
      <c r="O133" s="1"/>
    </row>
    <row r="134" spans="1:15" ht="12.75" customHeight="1">
      <c r="A134" s="53">
        <v>125</v>
      </c>
      <c r="B134" s="405" t="s">
        <v>266</v>
      </c>
      <c r="C134" s="268">
        <v>527.65</v>
      </c>
      <c r="D134" s="269">
        <v>523.01666666666677</v>
      </c>
      <c r="E134" s="269">
        <v>513.03333333333353</v>
      </c>
      <c r="F134" s="269">
        <v>498.41666666666674</v>
      </c>
      <c r="G134" s="269">
        <v>488.43333333333351</v>
      </c>
      <c r="H134" s="269">
        <v>537.63333333333355</v>
      </c>
      <c r="I134" s="269">
        <v>547.6166666666669</v>
      </c>
      <c r="J134" s="269">
        <v>562.23333333333358</v>
      </c>
      <c r="K134" s="268">
        <v>533</v>
      </c>
      <c r="L134" s="268">
        <v>508.4</v>
      </c>
      <c r="M134" s="268">
        <v>16.578859999999999</v>
      </c>
      <c r="N134" s="1"/>
      <c r="O134" s="1"/>
    </row>
    <row r="135" spans="1:15" ht="12.75" customHeight="1">
      <c r="A135" s="53">
        <v>126</v>
      </c>
      <c r="B135" s="405" t="s">
        <v>148</v>
      </c>
      <c r="C135" s="268">
        <v>671.25</v>
      </c>
      <c r="D135" s="269">
        <v>662.48333333333335</v>
      </c>
      <c r="E135" s="269">
        <v>651.01666666666665</v>
      </c>
      <c r="F135" s="269">
        <v>630.7833333333333</v>
      </c>
      <c r="G135" s="269">
        <v>619.31666666666661</v>
      </c>
      <c r="H135" s="269">
        <v>682.7166666666667</v>
      </c>
      <c r="I135" s="269">
        <v>694.18333333333339</v>
      </c>
      <c r="J135" s="269">
        <v>714.41666666666674</v>
      </c>
      <c r="K135" s="268">
        <v>673.95</v>
      </c>
      <c r="L135" s="268">
        <v>642.25</v>
      </c>
      <c r="M135" s="268">
        <v>18.945830000000001</v>
      </c>
      <c r="N135" s="1"/>
      <c r="O135" s="1"/>
    </row>
    <row r="136" spans="1:15" ht="12.75" customHeight="1">
      <c r="A136" s="53">
        <v>127</v>
      </c>
      <c r="B136" s="405" t="s">
        <v>160</v>
      </c>
      <c r="C136" s="268">
        <v>85661</v>
      </c>
      <c r="D136" s="269">
        <v>86034.849999999991</v>
      </c>
      <c r="E136" s="269">
        <v>84681.699999999983</v>
      </c>
      <c r="F136" s="269">
        <v>83702.399999999994</v>
      </c>
      <c r="G136" s="269">
        <v>82349.249999999985</v>
      </c>
      <c r="H136" s="269">
        <v>87014.14999999998</v>
      </c>
      <c r="I136" s="269">
        <v>88367.299999999974</v>
      </c>
      <c r="J136" s="269">
        <v>89346.599999999977</v>
      </c>
      <c r="K136" s="268">
        <v>87388</v>
      </c>
      <c r="L136" s="268">
        <v>85055.55</v>
      </c>
      <c r="M136" s="268">
        <v>0.17796000000000001</v>
      </c>
      <c r="N136" s="1"/>
      <c r="O136" s="1"/>
    </row>
    <row r="137" spans="1:15" ht="12.75" customHeight="1">
      <c r="A137" s="53">
        <v>128</v>
      </c>
      <c r="B137" s="405" t="s">
        <v>150</v>
      </c>
      <c r="C137" s="268">
        <v>227.35</v>
      </c>
      <c r="D137" s="269">
        <v>227.68333333333331</v>
      </c>
      <c r="E137" s="269">
        <v>225.26666666666662</v>
      </c>
      <c r="F137" s="269">
        <v>223.18333333333331</v>
      </c>
      <c r="G137" s="269">
        <v>220.76666666666662</v>
      </c>
      <c r="H137" s="269">
        <v>229.76666666666662</v>
      </c>
      <c r="I137" s="269">
        <v>232.18333333333331</v>
      </c>
      <c r="J137" s="269">
        <v>234.26666666666662</v>
      </c>
      <c r="K137" s="268">
        <v>230.1</v>
      </c>
      <c r="L137" s="268">
        <v>225.6</v>
      </c>
      <c r="M137" s="268">
        <v>15.718669999999999</v>
      </c>
      <c r="N137" s="1"/>
      <c r="O137" s="1"/>
    </row>
    <row r="138" spans="1:15" ht="12.75" customHeight="1">
      <c r="A138" s="53">
        <v>129</v>
      </c>
      <c r="B138" s="405" t="s">
        <v>149</v>
      </c>
      <c r="C138" s="268">
        <v>1302.95</v>
      </c>
      <c r="D138" s="269">
        <v>1303.8333333333333</v>
      </c>
      <c r="E138" s="269">
        <v>1295.6666666666665</v>
      </c>
      <c r="F138" s="269">
        <v>1288.3833333333332</v>
      </c>
      <c r="G138" s="269">
        <v>1280.2166666666665</v>
      </c>
      <c r="H138" s="269">
        <v>1311.1166666666666</v>
      </c>
      <c r="I138" s="269">
        <v>1319.2833333333331</v>
      </c>
      <c r="J138" s="269">
        <v>1326.5666666666666</v>
      </c>
      <c r="K138" s="268">
        <v>1312</v>
      </c>
      <c r="L138" s="268">
        <v>1296.55</v>
      </c>
      <c r="M138" s="268">
        <v>37.806489999999997</v>
      </c>
      <c r="N138" s="1"/>
      <c r="O138" s="1"/>
    </row>
    <row r="139" spans="1:15" ht="12.75" customHeight="1">
      <c r="A139" s="53">
        <v>130</v>
      </c>
      <c r="B139" s="405" t="s">
        <v>151</v>
      </c>
      <c r="C139" s="268">
        <v>100.45</v>
      </c>
      <c r="D139" s="269">
        <v>100.46666666666665</v>
      </c>
      <c r="E139" s="269">
        <v>99.333333333333314</v>
      </c>
      <c r="F139" s="269">
        <v>98.216666666666654</v>
      </c>
      <c r="G139" s="269">
        <v>97.083333333333314</v>
      </c>
      <c r="H139" s="269">
        <v>101.58333333333331</v>
      </c>
      <c r="I139" s="269">
        <v>102.71666666666667</v>
      </c>
      <c r="J139" s="269">
        <v>103.83333333333331</v>
      </c>
      <c r="K139" s="268">
        <v>101.6</v>
      </c>
      <c r="L139" s="268">
        <v>99.35</v>
      </c>
      <c r="M139" s="268">
        <v>35.157330000000002</v>
      </c>
      <c r="N139" s="1"/>
      <c r="O139" s="1"/>
    </row>
    <row r="140" spans="1:15" ht="12.75" customHeight="1">
      <c r="A140" s="53">
        <v>131</v>
      </c>
      <c r="B140" s="405" t="s">
        <v>152</v>
      </c>
      <c r="C140" s="268">
        <v>527.25</v>
      </c>
      <c r="D140" s="269">
        <v>525.08333333333337</v>
      </c>
      <c r="E140" s="269">
        <v>516.16666666666674</v>
      </c>
      <c r="F140" s="269">
        <v>505.08333333333337</v>
      </c>
      <c r="G140" s="269">
        <v>496.16666666666674</v>
      </c>
      <c r="H140" s="269">
        <v>536.16666666666674</v>
      </c>
      <c r="I140" s="269">
        <v>545.08333333333348</v>
      </c>
      <c r="J140" s="269">
        <v>556.16666666666674</v>
      </c>
      <c r="K140" s="268">
        <v>534</v>
      </c>
      <c r="L140" s="268">
        <v>514</v>
      </c>
      <c r="M140" s="268">
        <v>25.574249999999999</v>
      </c>
      <c r="N140" s="1"/>
      <c r="O140" s="1"/>
    </row>
    <row r="141" spans="1:15" ht="12.75" customHeight="1">
      <c r="A141" s="53">
        <v>132</v>
      </c>
      <c r="B141" s="405" t="s">
        <v>153</v>
      </c>
      <c r="C141" s="268">
        <v>9300.85</v>
      </c>
      <c r="D141" s="269">
        <v>9326.9499999999989</v>
      </c>
      <c r="E141" s="269">
        <v>9223.8999999999978</v>
      </c>
      <c r="F141" s="269">
        <v>9146.9499999999989</v>
      </c>
      <c r="G141" s="269">
        <v>9043.8999999999978</v>
      </c>
      <c r="H141" s="269">
        <v>9403.8999999999978</v>
      </c>
      <c r="I141" s="269">
        <v>9506.9499999999971</v>
      </c>
      <c r="J141" s="269">
        <v>9583.8999999999978</v>
      </c>
      <c r="K141" s="268">
        <v>9430</v>
      </c>
      <c r="L141" s="268">
        <v>9250</v>
      </c>
      <c r="M141" s="268">
        <v>7.4725700000000002</v>
      </c>
      <c r="N141" s="1"/>
      <c r="O141" s="1"/>
    </row>
    <row r="142" spans="1:15" ht="12.75" customHeight="1">
      <c r="A142" s="53">
        <v>133</v>
      </c>
      <c r="B142" s="405" t="s">
        <v>156</v>
      </c>
      <c r="C142" s="268">
        <v>823.4</v>
      </c>
      <c r="D142" s="269">
        <v>821.44999999999993</v>
      </c>
      <c r="E142" s="269">
        <v>786.94999999999982</v>
      </c>
      <c r="F142" s="269">
        <v>750.49999999999989</v>
      </c>
      <c r="G142" s="269">
        <v>715.99999999999977</v>
      </c>
      <c r="H142" s="269">
        <v>857.89999999999986</v>
      </c>
      <c r="I142" s="269">
        <v>892.40000000000009</v>
      </c>
      <c r="J142" s="269">
        <v>928.84999999999991</v>
      </c>
      <c r="K142" s="268">
        <v>855.95</v>
      </c>
      <c r="L142" s="268">
        <v>785</v>
      </c>
      <c r="M142" s="268">
        <v>7.4174899999999999</v>
      </c>
      <c r="N142" s="1"/>
      <c r="O142" s="1"/>
    </row>
    <row r="143" spans="1:15" ht="12.75" customHeight="1">
      <c r="A143" s="53">
        <v>134</v>
      </c>
      <c r="B143" s="405" t="s">
        <v>429</v>
      </c>
      <c r="C143" s="268">
        <v>431.7</v>
      </c>
      <c r="D143" s="269">
        <v>431.33333333333331</v>
      </c>
      <c r="E143" s="269">
        <v>426.66666666666663</v>
      </c>
      <c r="F143" s="269">
        <v>421.63333333333333</v>
      </c>
      <c r="G143" s="269">
        <v>416.96666666666664</v>
      </c>
      <c r="H143" s="269">
        <v>436.36666666666662</v>
      </c>
      <c r="I143" s="269">
        <v>441.03333333333325</v>
      </c>
      <c r="J143" s="269">
        <v>446.06666666666661</v>
      </c>
      <c r="K143" s="268">
        <v>436</v>
      </c>
      <c r="L143" s="268">
        <v>426.3</v>
      </c>
      <c r="M143" s="268">
        <v>10.54166</v>
      </c>
      <c r="N143" s="1"/>
      <c r="O143" s="1"/>
    </row>
    <row r="144" spans="1:15" ht="12.75" customHeight="1">
      <c r="A144" s="53">
        <v>135</v>
      </c>
      <c r="B144" s="405" t="s">
        <v>155</v>
      </c>
      <c r="C144" s="268">
        <v>1353.35</v>
      </c>
      <c r="D144" s="269">
        <v>1346.2</v>
      </c>
      <c r="E144" s="269">
        <v>1325.2</v>
      </c>
      <c r="F144" s="269">
        <v>1297.05</v>
      </c>
      <c r="G144" s="269">
        <v>1276.05</v>
      </c>
      <c r="H144" s="269">
        <v>1374.3500000000001</v>
      </c>
      <c r="I144" s="269">
        <v>1395.3500000000001</v>
      </c>
      <c r="J144" s="269">
        <v>1423.5000000000002</v>
      </c>
      <c r="K144" s="268">
        <v>1367.2</v>
      </c>
      <c r="L144" s="268">
        <v>1318.05</v>
      </c>
      <c r="M144" s="268">
        <v>1.63944</v>
      </c>
      <c r="N144" s="1"/>
      <c r="O144" s="1"/>
    </row>
    <row r="145" spans="1:15" ht="12.75" customHeight="1">
      <c r="A145" s="53">
        <v>136</v>
      </c>
      <c r="B145" s="405" t="s">
        <v>158</v>
      </c>
      <c r="C145" s="268">
        <v>3132.55</v>
      </c>
      <c r="D145" s="269">
        <v>3153.5666666666671</v>
      </c>
      <c r="E145" s="269">
        <v>3100.233333333334</v>
      </c>
      <c r="F145" s="269">
        <v>3067.916666666667</v>
      </c>
      <c r="G145" s="269">
        <v>3014.5833333333339</v>
      </c>
      <c r="H145" s="269">
        <v>3185.8833333333341</v>
      </c>
      <c r="I145" s="269">
        <v>3239.2166666666672</v>
      </c>
      <c r="J145" s="269">
        <v>3271.5333333333342</v>
      </c>
      <c r="K145" s="268">
        <v>3206.9</v>
      </c>
      <c r="L145" s="268">
        <v>3121.25</v>
      </c>
      <c r="M145" s="268">
        <v>5.2560900000000004</v>
      </c>
      <c r="N145" s="1"/>
      <c r="O145" s="1"/>
    </row>
    <row r="146" spans="1:15" ht="12.75" customHeight="1">
      <c r="A146" s="53">
        <v>137</v>
      </c>
      <c r="B146" s="405" t="s">
        <v>159</v>
      </c>
      <c r="C146" s="268">
        <v>2072.85</v>
      </c>
      <c r="D146" s="269">
        <v>2074.4166666666665</v>
      </c>
      <c r="E146" s="269">
        <v>2033.833333333333</v>
      </c>
      <c r="F146" s="269">
        <v>1994.8166666666666</v>
      </c>
      <c r="G146" s="269">
        <v>1954.2333333333331</v>
      </c>
      <c r="H146" s="269">
        <v>2113.4333333333329</v>
      </c>
      <c r="I146" s="269">
        <v>2154.016666666666</v>
      </c>
      <c r="J146" s="269">
        <v>2193.0333333333328</v>
      </c>
      <c r="K146" s="268">
        <v>2115</v>
      </c>
      <c r="L146" s="268">
        <v>2035.4</v>
      </c>
      <c r="M146" s="268">
        <v>5.2660600000000004</v>
      </c>
      <c r="N146" s="1"/>
      <c r="O146" s="1"/>
    </row>
    <row r="147" spans="1:15" ht="12.75" customHeight="1">
      <c r="A147" s="53">
        <v>138</v>
      </c>
      <c r="B147" s="405" t="s">
        <v>161</v>
      </c>
      <c r="C147" s="268">
        <v>1033.95</v>
      </c>
      <c r="D147" s="269">
        <v>1035.5833333333333</v>
      </c>
      <c r="E147" s="269">
        <v>1021.4166666666665</v>
      </c>
      <c r="F147" s="269">
        <v>1008.8833333333332</v>
      </c>
      <c r="G147" s="269">
        <v>994.71666666666647</v>
      </c>
      <c r="H147" s="269">
        <v>1048.1166666666666</v>
      </c>
      <c r="I147" s="269">
        <v>1062.2833333333331</v>
      </c>
      <c r="J147" s="269">
        <v>1074.8166666666666</v>
      </c>
      <c r="K147" s="268">
        <v>1049.75</v>
      </c>
      <c r="L147" s="268">
        <v>1023.05</v>
      </c>
      <c r="M147" s="268">
        <v>18.228449999999999</v>
      </c>
      <c r="N147" s="1"/>
      <c r="O147" s="1"/>
    </row>
    <row r="148" spans="1:15" ht="12.75" customHeight="1">
      <c r="A148" s="53">
        <v>139</v>
      </c>
      <c r="B148" s="405" t="s">
        <v>167</v>
      </c>
      <c r="C148" s="268">
        <v>127.3</v>
      </c>
      <c r="D148" s="269">
        <v>127.60000000000001</v>
      </c>
      <c r="E148" s="269">
        <v>126.20000000000002</v>
      </c>
      <c r="F148" s="269">
        <v>125.10000000000001</v>
      </c>
      <c r="G148" s="269">
        <v>123.70000000000002</v>
      </c>
      <c r="H148" s="269">
        <v>128.70000000000002</v>
      </c>
      <c r="I148" s="269">
        <v>130.10000000000002</v>
      </c>
      <c r="J148" s="269">
        <v>131.20000000000002</v>
      </c>
      <c r="K148" s="268">
        <v>129</v>
      </c>
      <c r="L148" s="268">
        <v>126.5</v>
      </c>
      <c r="M148" s="268">
        <v>79.098560000000006</v>
      </c>
      <c r="N148" s="1"/>
      <c r="O148" s="1"/>
    </row>
    <row r="149" spans="1:15" ht="12.75" customHeight="1">
      <c r="A149" s="53">
        <v>140</v>
      </c>
      <c r="B149" s="405" t="s">
        <v>169</v>
      </c>
      <c r="C149" s="268">
        <v>171.9</v>
      </c>
      <c r="D149" s="269">
        <v>171.98333333333335</v>
      </c>
      <c r="E149" s="269">
        <v>170.81666666666669</v>
      </c>
      <c r="F149" s="269">
        <v>169.73333333333335</v>
      </c>
      <c r="G149" s="269">
        <v>168.56666666666669</v>
      </c>
      <c r="H149" s="269">
        <v>173.06666666666669</v>
      </c>
      <c r="I149" s="269">
        <v>174.23333333333332</v>
      </c>
      <c r="J149" s="269">
        <v>175.31666666666669</v>
      </c>
      <c r="K149" s="268">
        <v>173.15</v>
      </c>
      <c r="L149" s="268">
        <v>170.9</v>
      </c>
      <c r="M149" s="268">
        <v>153.95199</v>
      </c>
      <c r="N149" s="1"/>
      <c r="O149" s="1"/>
    </row>
    <row r="150" spans="1:15" ht="12.75" customHeight="1">
      <c r="A150" s="53">
        <v>141</v>
      </c>
      <c r="B150" s="405" t="s">
        <v>163</v>
      </c>
      <c r="C150" s="268">
        <v>75.599999999999994</v>
      </c>
      <c r="D150" s="269">
        <v>75.733333333333334</v>
      </c>
      <c r="E150" s="269">
        <v>74.816666666666663</v>
      </c>
      <c r="F150" s="269">
        <v>74.033333333333331</v>
      </c>
      <c r="G150" s="269">
        <v>73.11666666666666</v>
      </c>
      <c r="H150" s="269">
        <v>76.516666666666666</v>
      </c>
      <c r="I150" s="269">
        <v>77.433333333333323</v>
      </c>
      <c r="J150" s="269">
        <v>78.216666666666669</v>
      </c>
      <c r="K150" s="268">
        <v>76.650000000000006</v>
      </c>
      <c r="L150" s="268">
        <v>74.95</v>
      </c>
      <c r="M150" s="268">
        <v>159.67908</v>
      </c>
      <c r="N150" s="1"/>
      <c r="O150" s="1"/>
    </row>
    <row r="151" spans="1:15" ht="12.75" customHeight="1">
      <c r="A151" s="53">
        <v>142</v>
      </c>
      <c r="B151" s="405" t="s">
        <v>165</v>
      </c>
      <c r="C151" s="268">
        <v>4736.5</v>
      </c>
      <c r="D151" s="269">
        <v>4730.5333333333338</v>
      </c>
      <c r="E151" s="269">
        <v>4644.9666666666672</v>
      </c>
      <c r="F151" s="269">
        <v>4553.4333333333334</v>
      </c>
      <c r="G151" s="269">
        <v>4467.8666666666668</v>
      </c>
      <c r="H151" s="269">
        <v>4822.0666666666675</v>
      </c>
      <c r="I151" s="269">
        <v>4907.633333333335</v>
      </c>
      <c r="J151" s="269">
        <v>4999.1666666666679</v>
      </c>
      <c r="K151" s="268">
        <v>4816.1000000000004</v>
      </c>
      <c r="L151" s="268">
        <v>4639</v>
      </c>
      <c r="M151" s="268">
        <v>1.8701300000000001</v>
      </c>
      <c r="N151" s="1"/>
      <c r="O151" s="1"/>
    </row>
    <row r="152" spans="1:15" ht="12.75" customHeight="1">
      <c r="A152" s="53">
        <v>143</v>
      </c>
      <c r="B152" s="405" t="s">
        <v>166</v>
      </c>
      <c r="C152" s="268">
        <v>18616.650000000001</v>
      </c>
      <c r="D152" s="269">
        <v>18703.916666666668</v>
      </c>
      <c r="E152" s="269">
        <v>18487.833333333336</v>
      </c>
      <c r="F152" s="269">
        <v>18359.016666666666</v>
      </c>
      <c r="G152" s="269">
        <v>18142.933333333334</v>
      </c>
      <c r="H152" s="269">
        <v>18832.733333333337</v>
      </c>
      <c r="I152" s="269">
        <v>19048.816666666673</v>
      </c>
      <c r="J152" s="269">
        <v>19177.633333333339</v>
      </c>
      <c r="K152" s="268">
        <v>18920</v>
      </c>
      <c r="L152" s="268">
        <v>18575.099999999999</v>
      </c>
      <c r="M152" s="268">
        <v>0.83799999999999997</v>
      </c>
      <c r="N152" s="1"/>
      <c r="O152" s="1"/>
    </row>
    <row r="153" spans="1:15" ht="12.75" customHeight="1">
      <c r="A153" s="53">
        <v>144</v>
      </c>
      <c r="B153" s="405" t="s">
        <v>162</v>
      </c>
      <c r="C153" s="268">
        <v>283.3</v>
      </c>
      <c r="D153" s="269">
        <v>284.78333333333336</v>
      </c>
      <c r="E153" s="269">
        <v>280.7166666666667</v>
      </c>
      <c r="F153" s="269">
        <v>278.13333333333333</v>
      </c>
      <c r="G153" s="269">
        <v>274.06666666666666</v>
      </c>
      <c r="H153" s="269">
        <v>287.36666666666673</v>
      </c>
      <c r="I153" s="269">
        <v>291.43333333333345</v>
      </c>
      <c r="J153" s="269">
        <v>294.01666666666677</v>
      </c>
      <c r="K153" s="268">
        <v>288.85000000000002</v>
      </c>
      <c r="L153" s="268">
        <v>282.2</v>
      </c>
      <c r="M153" s="268">
        <v>2.35833</v>
      </c>
      <c r="N153" s="1"/>
      <c r="O153" s="1"/>
    </row>
    <row r="154" spans="1:15" ht="12.75" customHeight="1">
      <c r="A154" s="53">
        <v>145</v>
      </c>
      <c r="B154" s="405" t="s">
        <v>268</v>
      </c>
      <c r="C154" s="268">
        <v>1039.2</v>
      </c>
      <c r="D154" s="269">
        <v>1035.5</v>
      </c>
      <c r="E154" s="269">
        <v>1019.7</v>
      </c>
      <c r="F154" s="269">
        <v>1000.2</v>
      </c>
      <c r="G154" s="269">
        <v>984.40000000000009</v>
      </c>
      <c r="H154" s="269">
        <v>1055</v>
      </c>
      <c r="I154" s="269">
        <v>1070.8000000000002</v>
      </c>
      <c r="J154" s="269">
        <v>1090.3</v>
      </c>
      <c r="K154" s="268">
        <v>1051.3</v>
      </c>
      <c r="L154" s="268">
        <v>1016</v>
      </c>
      <c r="M154" s="268">
        <v>7.8154000000000003</v>
      </c>
      <c r="N154" s="1"/>
      <c r="O154" s="1"/>
    </row>
    <row r="155" spans="1:15" ht="12.75" customHeight="1">
      <c r="A155" s="53">
        <v>146</v>
      </c>
      <c r="B155" s="405" t="s">
        <v>170</v>
      </c>
      <c r="C155" s="268">
        <v>133.19999999999999</v>
      </c>
      <c r="D155" s="269">
        <v>132.69999999999999</v>
      </c>
      <c r="E155" s="269">
        <v>131.79999999999998</v>
      </c>
      <c r="F155" s="269">
        <v>130.4</v>
      </c>
      <c r="G155" s="269">
        <v>129.5</v>
      </c>
      <c r="H155" s="269">
        <v>134.09999999999997</v>
      </c>
      <c r="I155" s="269">
        <v>134.99999999999994</v>
      </c>
      <c r="J155" s="269">
        <v>136.39999999999995</v>
      </c>
      <c r="K155" s="268">
        <v>133.6</v>
      </c>
      <c r="L155" s="268">
        <v>131.30000000000001</v>
      </c>
      <c r="M155" s="268">
        <v>130.80582000000001</v>
      </c>
      <c r="N155" s="1"/>
      <c r="O155" s="1"/>
    </row>
    <row r="156" spans="1:15" ht="12.75" customHeight="1">
      <c r="A156" s="53">
        <v>147</v>
      </c>
      <c r="B156" s="405" t="s">
        <v>269</v>
      </c>
      <c r="C156" s="268">
        <v>185.15</v>
      </c>
      <c r="D156" s="269">
        <v>186.04999999999998</v>
      </c>
      <c r="E156" s="269">
        <v>183.49999999999997</v>
      </c>
      <c r="F156" s="269">
        <v>181.85</v>
      </c>
      <c r="G156" s="269">
        <v>179.29999999999998</v>
      </c>
      <c r="H156" s="269">
        <v>187.69999999999996</v>
      </c>
      <c r="I156" s="269">
        <v>190.24999999999997</v>
      </c>
      <c r="J156" s="269">
        <v>191.89999999999995</v>
      </c>
      <c r="K156" s="268">
        <v>188.6</v>
      </c>
      <c r="L156" s="268">
        <v>184.4</v>
      </c>
      <c r="M156" s="268">
        <v>7.7782400000000003</v>
      </c>
      <c r="N156" s="1"/>
      <c r="O156" s="1"/>
    </row>
    <row r="157" spans="1:15" ht="12.75" customHeight="1">
      <c r="A157" s="53">
        <v>148</v>
      </c>
      <c r="B157" s="405" t="s">
        <v>832</v>
      </c>
      <c r="C157" s="268">
        <v>697.45</v>
      </c>
      <c r="D157" s="269">
        <v>700.93333333333339</v>
      </c>
      <c r="E157" s="269">
        <v>687.06666666666683</v>
      </c>
      <c r="F157" s="269">
        <v>676.68333333333339</v>
      </c>
      <c r="G157" s="269">
        <v>662.81666666666683</v>
      </c>
      <c r="H157" s="269">
        <v>711.31666666666683</v>
      </c>
      <c r="I157" s="269">
        <v>725.18333333333339</v>
      </c>
      <c r="J157" s="269">
        <v>735.56666666666683</v>
      </c>
      <c r="K157" s="268">
        <v>714.8</v>
      </c>
      <c r="L157" s="268">
        <v>690.55</v>
      </c>
      <c r="M157" s="268">
        <v>8.9204100000000004</v>
      </c>
      <c r="N157" s="1"/>
      <c r="O157" s="1"/>
    </row>
    <row r="158" spans="1:15" ht="12.75" customHeight="1">
      <c r="A158" s="53">
        <v>149</v>
      </c>
      <c r="B158" s="405" t="s">
        <v>442</v>
      </c>
      <c r="C158" s="268">
        <v>3018.7</v>
      </c>
      <c r="D158" s="269">
        <v>3025.9</v>
      </c>
      <c r="E158" s="269">
        <v>3002.8</v>
      </c>
      <c r="F158" s="269">
        <v>2986.9</v>
      </c>
      <c r="G158" s="269">
        <v>2963.8</v>
      </c>
      <c r="H158" s="269">
        <v>3041.8</v>
      </c>
      <c r="I158" s="269">
        <v>3064.8999999999996</v>
      </c>
      <c r="J158" s="269">
        <v>3080.8</v>
      </c>
      <c r="K158" s="268">
        <v>3049</v>
      </c>
      <c r="L158" s="268">
        <v>3010</v>
      </c>
      <c r="M158" s="268">
        <v>0.88726000000000005</v>
      </c>
      <c r="N158" s="1"/>
      <c r="O158" s="1"/>
    </row>
    <row r="159" spans="1:15" ht="12.75" customHeight="1">
      <c r="A159" s="53">
        <v>150</v>
      </c>
      <c r="B159" s="405" t="s">
        <v>833</v>
      </c>
      <c r="C159" s="268">
        <v>511.35</v>
      </c>
      <c r="D159" s="269">
        <v>515.11666666666667</v>
      </c>
      <c r="E159" s="269">
        <v>506.7833333333333</v>
      </c>
      <c r="F159" s="269">
        <v>502.21666666666664</v>
      </c>
      <c r="G159" s="269">
        <v>493.88333333333327</v>
      </c>
      <c r="H159" s="269">
        <v>519.68333333333339</v>
      </c>
      <c r="I159" s="269">
        <v>528.01666666666665</v>
      </c>
      <c r="J159" s="269">
        <v>532.58333333333337</v>
      </c>
      <c r="K159" s="268">
        <v>523.45000000000005</v>
      </c>
      <c r="L159" s="268">
        <v>510.55</v>
      </c>
      <c r="M159" s="268">
        <v>5.0666200000000003</v>
      </c>
      <c r="N159" s="1"/>
      <c r="O159" s="1"/>
    </row>
    <row r="160" spans="1:15" ht="12.75" customHeight="1">
      <c r="A160" s="53">
        <v>151</v>
      </c>
      <c r="B160" s="405" t="s">
        <v>177</v>
      </c>
      <c r="C160" s="268">
        <v>3178.55</v>
      </c>
      <c r="D160" s="269">
        <v>3167.0666666666671</v>
      </c>
      <c r="E160" s="269">
        <v>3142.6333333333341</v>
      </c>
      <c r="F160" s="269">
        <v>3106.7166666666672</v>
      </c>
      <c r="G160" s="269">
        <v>3082.2833333333342</v>
      </c>
      <c r="H160" s="269">
        <v>3202.983333333334</v>
      </c>
      <c r="I160" s="269">
        <v>3227.4166666666674</v>
      </c>
      <c r="J160" s="269">
        <v>3263.3333333333339</v>
      </c>
      <c r="K160" s="268">
        <v>3191.5</v>
      </c>
      <c r="L160" s="268">
        <v>3131.15</v>
      </c>
      <c r="M160" s="268">
        <v>2.0678100000000001</v>
      </c>
      <c r="N160" s="1"/>
      <c r="O160" s="1"/>
    </row>
    <row r="161" spans="1:15" ht="12.75" customHeight="1">
      <c r="A161" s="53">
        <v>152</v>
      </c>
      <c r="B161" s="405" t="s">
        <v>171</v>
      </c>
      <c r="C161" s="268">
        <v>50355.45</v>
      </c>
      <c r="D161" s="269">
        <v>49883.366666666661</v>
      </c>
      <c r="E161" s="269">
        <v>49272.133333333324</v>
      </c>
      <c r="F161" s="269">
        <v>48188.816666666666</v>
      </c>
      <c r="G161" s="269">
        <v>47577.583333333328</v>
      </c>
      <c r="H161" s="269">
        <v>50966.68333333332</v>
      </c>
      <c r="I161" s="269">
        <v>51577.916666666657</v>
      </c>
      <c r="J161" s="269">
        <v>52661.233333333315</v>
      </c>
      <c r="K161" s="268">
        <v>50494.6</v>
      </c>
      <c r="L161" s="268">
        <v>48800.05</v>
      </c>
      <c r="M161" s="268">
        <v>0.29246</v>
      </c>
      <c r="N161" s="1"/>
      <c r="O161" s="1"/>
    </row>
    <row r="162" spans="1:15" ht="12.75" customHeight="1">
      <c r="A162" s="53">
        <v>153</v>
      </c>
      <c r="B162" s="405" t="s">
        <v>447</v>
      </c>
      <c r="C162" s="268">
        <v>3180.2</v>
      </c>
      <c r="D162" s="269">
        <v>3200.7999999999997</v>
      </c>
      <c r="E162" s="269">
        <v>3151.5999999999995</v>
      </c>
      <c r="F162" s="269">
        <v>3122.9999999999995</v>
      </c>
      <c r="G162" s="269">
        <v>3073.7999999999993</v>
      </c>
      <c r="H162" s="269">
        <v>3229.3999999999996</v>
      </c>
      <c r="I162" s="269">
        <v>3278.5999999999995</v>
      </c>
      <c r="J162" s="269">
        <v>3307.2</v>
      </c>
      <c r="K162" s="268">
        <v>3250</v>
      </c>
      <c r="L162" s="268">
        <v>3172.2</v>
      </c>
      <c r="M162" s="268">
        <v>3.0734400000000002</v>
      </c>
      <c r="N162" s="1"/>
      <c r="O162" s="1"/>
    </row>
    <row r="163" spans="1:15" ht="12.75" customHeight="1">
      <c r="A163" s="53">
        <v>154</v>
      </c>
      <c r="B163" s="405" t="s">
        <v>173</v>
      </c>
      <c r="C163" s="268">
        <v>211.1</v>
      </c>
      <c r="D163" s="269">
        <v>210.73333333333335</v>
      </c>
      <c r="E163" s="269">
        <v>209.16666666666669</v>
      </c>
      <c r="F163" s="269">
        <v>207.23333333333335</v>
      </c>
      <c r="G163" s="269">
        <v>205.66666666666669</v>
      </c>
      <c r="H163" s="269">
        <v>212.66666666666669</v>
      </c>
      <c r="I163" s="269">
        <v>214.23333333333335</v>
      </c>
      <c r="J163" s="269">
        <v>216.16666666666669</v>
      </c>
      <c r="K163" s="268">
        <v>212.3</v>
      </c>
      <c r="L163" s="268">
        <v>208.8</v>
      </c>
      <c r="M163" s="268">
        <v>11.963559999999999</v>
      </c>
      <c r="N163" s="1"/>
      <c r="O163" s="1"/>
    </row>
    <row r="164" spans="1:15" ht="12.75" customHeight="1">
      <c r="A164" s="53">
        <v>155</v>
      </c>
      <c r="B164" s="405" t="s">
        <v>176</v>
      </c>
      <c r="C164" s="268">
        <v>2833.9</v>
      </c>
      <c r="D164" s="269">
        <v>2843.0166666666669</v>
      </c>
      <c r="E164" s="269">
        <v>2802.4833333333336</v>
      </c>
      <c r="F164" s="269">
        <v>2771.0666666666666</v>
      </c>
      <c r="G164" s="269">
        <v>2730.5333333333333</v>
      </c>
      <c r="H164" s="269">
        <v>2874.4333333333338</v>
      </c>
      <c r="I164" s="269">
        <v>2914.9666666666676</v>
      </c>
      <c r="J164" s="269">
        <v>2946.3833333333341</v>
      </c>
      <c r="K164" s="268">
        <v>2883.55</v>
      </c>
      <c r="L164" s="268">
        <v>2811.6</v>
      </c>
      <c r="M164" s="268">
        <v>2.7050299999999998</v>
      </c>
      <c r="N164" s="1"/>
      <c r="O164" s="1"/>
    </row>
    <row r="165" spans="1:15" ht="12.75" customHeight="1">
      <c r="A165" s="53">
        <v>156</v>
      </c>
      <c r="B165" s="405" t="s">
        <v>172</v>
      </c>
      <c r="C165" s="268">
        <v>970.05</v>
      </c>
      <c r="D165" s="269">
        <v>967.35</v>
      </c>
      <c r="E165" s="269">
        <v>948.7</v>
      </c>
      <c r="F165" s="269">
        <v>927.35</v>
      </c>
      <c r="G165" s="269">
        <v>908.7</v>
      </c>
      <c r="H165" s="269">
        <v>988.7</v>
      </c>
      <c r="I165" s="269">
        <v>1007.3499999999999</v>
      </c>
      <c r="J165" s="269">
        <v>1028.7</v>
      </c>
      <c r="K165" s="268">
        <v>986</v>
      </c>
      <c r="L165" s="268">
        <v>946</v>
      </c>
      <c r="M165" s="268">
        <v>16.06119</v>
      </c>
      <c r="N165" s="1"/>
      <c r="O165" s="1"/>
    </row>
    <row r="166" spans="1:15" ht="12.75" customHeight="1">
      <c r="A166" s="53">
        <v>157</v>
      </c>
      <c r="B166" s="405" t="s">
        <v>270</v>
      </c>
      <c r="C166" s="268">
        <v>2623.1</v>
      </c>
      <c r="D166" s="269">
        <v>2631.1833333333329</v>
      </c>
      <c r="E166" s="269">
        <v>2592.6666666666661</v>
      </c>
      <c r="F166" s="269">
        <v>2562.2333333333331</v>
      </c>
      <c r="G166" s="269">
        <v>2523.7166666666662</v>
      </c>
      <c r="H166" s="269">
        <v>2661.6166666666659</v>
      </c>
      <c r="I166" s="269">
        <v>2700.1333333333332</v>
      </c>
      <c r="J166" s="269">
        <v>2730.5666666666657</v>
      </c>
      <c r="K166" s="268">
        <v>2669.7</v>
      </c>
      <c r="L166" s="268">
        <v>2600.75</v>
      </c>
      <c r="M166" s="268">
        <v>2.3165800000000001</v>
      </c>
      <c r="N166" s="1"/>
      <c r="O166" s="1"/>
    </row>
    <row r="167" spans="1:15" ht="12.75" customHeight="1">
      <c r="A167" s="53">
        <v>158</v>
      </c>
      <c r="B167" s="405" t="s">
        <v>174</v>
      </c>
      <c r="C167" s="268">
        <v>113.35</v>
      </c>
      <c r="D167" s="269">
        <v>113.69999999999999</v>
      </c>
      <c r="E167" s="269">
        <v>112.59999999999998</v>
      </c>
      <c r="F167" s="269">
        <v>111.85</v>
      </c>
      <c r="G167" s="269">
        <v>110.74999999999999</v>
      </c>
      <c r="H167" s="269">
        <v>114.44999999999997</v>
      </c>
      <c r="I167" s="269">
        <v>115.55</v>
      </c>
      <c r="J167" s="269">
        <v>116.29999999999997</v>
      </c>
      <c r="K167" s="268">
        <v>114.8</v>
      </c>
      <c r="L167" s="268">
        <v>112.95</v>
      </c>
      <c r="M167" s="268">
        <v>67.111189999999993</v>
      </c>
      <c r="N167" s="1"/>
      <c r="O167" s="1"/>
    </row>
    <row r="168" spans="1:15" ht="12.75" customHeight="1">
      <c r="A168" s="53">
        <v>159</v>
      </c>
      <c r="B168" s="405" t="s">
        <v>179</v>
      </c>
      <c r="C168" s="268">
        <v>232.7</v>
      </c>
      <c r="D168" s="269">
        <v>233.68333333333331</v>
      </c>
      <c r="E168" s="269">
        <v>231.11666666666662</v>
      </c>
      <c r="F168" s="269">
        <v>229.5333333333333</v>
      </c>
      <c r="G168" s="269">
        <v>226.96666666666661</v>
      </c>
      <c r="H168" s="269">
        <v>235.26666666666662</v>
      </c>
      <c r="I168" s="269">
        <v>237.83333333333329</v>
      </c>
      <c r="J168" s="269">
        <v>239.41666666666663</v>
      </c>
      <c r="K168" s="268">
        <v>236.25</v>
      </c>
      <c r="L168" s="268">
        <v>232.1</v>
      </c>
      <c r="M168" s="268">
        <v>151.22229999999999</v>
      </c>
      <c r="N168" s="1"/>
      <c r="O168" s="1"/>
    </row>
    <row r="169" spans="1:15" ht="12.75" customHeight="1">
      <c r="A169" s="53">
        <v>160</v>
      </c>
      <c r="B169" s="405" t="s">
        <v>271</v>
      </c>
      <c r="C169" s="268">
        <v>460.85</v>
      </c>
      <c r="D169" s="269">
        <v>462.55</v>
      </c>
      <c r="E169" s="269">
        <v>456.35</v>
      </c>
      <c r="F169" s="269">
        <v>451.85</v>
      </c>
      <c r="G169" s="269">
        <v>445.65000000000003</v>
      </c>
      <c r="H169" s="269">
        <v>467.05</v>
      </c>
      <c r="I169" s="269">
        <v>473.24999999999994</v>
      </c>
      <c r="J169" s="269">
        <v>477.75</v>
      </c>
      <c r="K169" s="268">
        <v>468.75</v>
      </c>
      <c r="L169" s="268">
        <v>458.05</v>
      </c>
      <c r="M169" s="268">
        <v>1.81846</v>
      </c>
      <c r="N169" s="1"/>
      <c r="O169" s="1"/>
    </row>
    <row r="170" spans="1:15" ht="12.75" customHeight="1">
      <c r="A170" s="53">
        <v>161</v>
      </c>
      <c r="B170" s="405" t="s">
        <v>272</v>
      </c>
      <c r="C170" s="268">
        <v>14625.6</v>
      </c>
      <c r="D170" s="269">
        <v>14609.15</v>
      </c>
      <c r="E170" s="269">
        <v>14441.3</v>
      </c>
      <c r="F170" s="269">
        <v>14257</v>
      </c>
      <c r="G170" s="269">
        <v>14089.15</v>
      </c>
      <c r="H170" s="269">
        <v>14793.449999999999</v>
      </c>
      <c r="I170" s="269">
        <v>14961.300000000001</v>
      </c>
      <c r="J170" s="269">
        <v>15145.599999999999</v>
      </c>
      <c r="K170" s="268">
        <v>14777</v>
      </c>
      <c r="L170" s="268">
        <v>14424.85</v>
      </c>
      <c r="M170" s="268">
        <v>0.18587999999999999</v>
      </c>
      <c r="N170" s="1"/>
      <c r="O170" s="1"/>
    </row>
    <row r="171" spans="1:15" ht="12.75" customHeight="1">
      <c r="A171" s="53">
        <v>162</v>
      </c>
      <c r="B171" s="405" t="s">
        <v>178</v>
      </c>
      <c r="C171" s="268">
        <v>40.65</v>
      </c>
      <c r="D171" s="269">
        <v>40.816666666666663</v>
      </c>
      <c r="E171" s="269">
        <v>39.983333333333327</v>
      </c>
      <c r="F171" s="269">
        <v>39.316666666666663</v>
      </c>
      <c r="G171" s="269">
        <v>38.483333333333327</v>
      </c>
      <c r="H171" s="269">
        <v>41.483333333333327</v>
      </c>
      <c r="I171" s="269">
        <v>42.31666666666667</v>
      </c>
      <c r="J171" s="269">
        <v>42.983333333333327</v>
      </c>
      <c r="K171" s="268">
        <v>41.65</v>
      </c>
      <c r="L171" s="268">
        <v>40.15</v>
      </c>
      <c r="M171" s="268">
        <v>850.95486000000005</v>
      </c>
      <c r="N171" s="1"/>
      <c r="O171" s="1"/>
    </row>
    <row r="172" spans="1:15" ht="12.75" customHeight="1">
      <c r="A172" s="53">
        <v>163</v>
      </c>
      <c r="B172" s="405" t="s">
        <v>184</v>
      </c>
      <c r="C172" s="268">
        <v>103.55</v>
      </c>
      <c r="D172" s="269">
        <v>103.63333333333333</v>
      </c>
      <c r="E172" s="269">
        <v>103.06666666666665</v>
      </c>
      <c r="F172" s="269">
        <v>102.58333333333333</v>
      </c>
      <c r="G172" s="269">
        <v>102.01666666666665</v>
      </c>
      <c r="H172" s="269">
        <v>104.11666666666665</v>
      </c>
      <c r="I172" s="269">
        <v>104.68333333333331</v>
      </c>
      <c r="J172" s="269">
        <v>105.16666666666664</v>
      </c>
      <c r="K172" s="268">
        <v>104.2</v>
      </c>
      <c r="L172" s="268">
        <v>103.15</v>
      </c>
      <c r="M172" s="268">
        <v>26.23827</v>
      </c>
      <c r="N172" s="1"/>
      <c r="O172" s="1"/>
    </row>
    <row r="173" spans="1:15" ht="12.75" customHeight="1">
      <c r="A173" s="53">
        <v>164</v>
      </c>
      <c r="B173" s="405" t="s">
        <v>185</v>
      </c>
      <c r="C173" s="268">
        <v>2502.85</v>
      </c>
      <c r="D173" s="269">
        <v>2511.7499999999995</v>
      </c>
      <c r="E173" s="269">
        <v>2485.7999999999993</v>
      </c>
      <c r="F173" s="269">
        <v>2468.7499999999995</v>
      </c>
      <c r="G173" s="269">
        <v>2442.7999999999993</v>
      </c>
      <c r="H173" s="269">
        <v>2528.7999999999993</v>
      </c>
      <c r="I173" s="269">
        <v>2554.7499999999991</v>
      </c>
      <c r="J173" s="269">
        <v>2571.7999999999993</v>
      </c>
      <c r="K173" s="268">
        <v>2537.6999999999998</v>
      </c>
      <c r="L173" s="268">
        <v>2494.6999999999998</v>
      </c>
      <c r="M173" s="268">
        <v>38.818820000000002</v>
      </c>
      <c r="N173" s="1"/>
      <c r="O173" s="1"/>
    </row>
    <row r="174" spans="1:15" ht="12.75" customHeight="1">
      <c r="A174" s="53">
        <v>165</v>
      </c>
      <c r="B174" s="405" t="s">
        <v>273</v>
      </c>
      <c r="C174" s="268">
        <v>957.2</v>
      </c>
      <c r="D174" s="269">
        <v>962.48333333333323</v>
      </c>
      <c r="E174" s="269">
        <v>942.46666666666647</v>
      </c>
      <c r="F174" s="269">
        <v>927.73333333333323</v>
      </c>
      <c r="G174" s="269">
        <v>907.71666666666647</v>
      </c>
      <c r="H174" s="269">
        <v>977.21666666666647</v>
      </c>
      <c r="I174" s="269">
        <v>997.23333333333312</v>
      </c>
      <c r="J174" s="269">
        <v>1011.9666666666665</v>
      </c>
      <c r="K174" s="268">
        <v>982.5</v>
      </c>
      <c r="L174" s="268">
        <v>947.75</v>
      </c>
      <c r="M174" s="268">
        <v>21.474019999999999</v>
      </c>
      <c r="N174" s="1"/>
      <c r="O174" s="1"/>
    </row>
    <row r="175" spans="1:15" ht="12.75" customHeight="1">
      <c r="A175" s="53">
        <v>166</v>
      </c>
      <c r="B175" s="405" t="s">
        <v>187</v>
      </c>
      <c r="C175" s="268">
        <v>1309.3</v>
      </c>
      <c r="D175" s="269">
        <v>1312.8166666666668</v>
      </c>
      <c r="E175" s="269">
        <v>1303.1333333333337</v>
      </c>
      <c r="F175" s="269">
        <v>1296.9666666666669</v>
      </c>
      <c r="G175" s="269">
        <v>1287.2833333333338</v>
      </c>
      <c r="H175" s="269">
        <v>1318.9833333333336</v>
      </c>
      <c r="I175" s="269">
        <v>1328.6666666666665</v>
      </c>
      <c r="J175" s="269">
        <v>1334.8333333333335</v>
      </c>
      <c r="K175" s="268">
        <v>1322.5</v>
      </c>
      <c r="L175" s="268">
        <v>1306.6500000000001</v>
      </c>
      <c r="M175" s="268">
        <v>6.7178699999999996</v>
      </c>
      <c r="N175" s="1"/>
      <c r="O175" s="1"/>
    </row>
    <row r="176" spans="1:15" ht="12.75" customHeight="1">
      <c r="A176" s="53">
        <v>167</v>
      </c>
      <c r="B176" s="405" t="s">
        <v>191</v>
      </c>
      <c r="C176" s="268">
        <v>2682.4</v>
      </c>
      <c r="D176" s="269">
        <v>2696.6666666666665</v>
      </c>
      <c r="E176" s="269">
        <v>2658.3833333333332</v>
      </c>
      <c r="F176" s="269">
        <v>2634.3666666666668</v>
      </c>
      <c r="G176" s="269">
        <v>2596.0833333333335</v>
      </c>
      <c r="H176" s="269">
        <v>2720.6833333333329</v>
      </c>
      <c r="I176" s="269">
        <v>2758.9666666666667</v>
      </c>
      <c r="J176" s="269">
        <v>2782.9833333333327</v>
      </c>
      <c r="K176" s="268">
        <v>2734.95</v>
      </c>
      <c r="L176" s="268">
        <v>2672.65</v>
      </c>
      <c r="M176" s="268">
        <v>5.59328</v>
      </c>
      <c r="N176" s="1"/>
      <c r="O176" s="1"/>
    </row>
    <row r="177" spans="1:15" ht="12.75" customHeight="1">
      <c r="A177" s="53">
        <v>168</v>
      </c>
      <c r="B177" s="405" t="s">
        <v>189</v>
      </c>
      <c r="C177" s="268">
        <v>23242.7</v>
      </c>
      <c r="D177" s="269">
        <v>23259.8</v>
      </c>
      <c r="E177" s="269">
        <v>22796.649999999998</v>
      </c>
      <c r="F177" s="269">
        <v>22350.6</v>
      </c>
      <c r="G177" s="269">
        <v>21887.449999999997</v>
      </c>
      <c r="H177" s="269">
        <v>23705.85</v>
      </c>
      <c r="I177" s="269">
        <v>24169</v>
      </c>
      <c r="J177" s="269">
        <v>24615.05</v>
      </c>
      <c r="K177" s="268">
        <v>23722.95</v>
      </c>
      <c r="L177" s="268">
        <v>22813.75</v>
      </c>
      <c r="M177" s="268">
        <v>0.59048</v>
      </c>
      <c r="N177" s="1"/>
      <c r="O177" s="1"/>
    </row>
    <row r="178" spans="1:15" ht="12.75" customHeight="1">
      <c r="A178" s="53">
        <v>169</v>
      </c>
      <c r="B178" s="405" t="s">
        <v>192</v>
      </c>
      <c r="C178" s="268">
        <v>1296.0999999999999</v>
      </c>
      <c r="D178" s="269">
        <v>1301.5333333333333</v>
      </c>
      <c r="E178" s="269">
        <v>1284.5666666666666</v>
      </c>
      <c r="F178" s="269">
        <v>1273.0333333333333</v>
      </c>
      <c r="G178" s="269">
        <v>1256.0666666666666</v>
      </c>
      <c r="H178" s="269">
        <v>1313.0666666666666</v>
      </c>
      <c r="I178" s="269">
        <v>1330.0333333333333</v>
      </c>
      <c r="J178" s="269">
        <v>1341.5666666666666</v>
      </c>
      <c r="K178" s="268">
        <v>1318.5</v>
      </c>
      <c r="L178" s="268">
        <v>1290</v>
      </c>
      <c r="M178" s="268">
        <v>7.617</v>
      </c>
      <c r="N178" s="1"/>
      <c r="O178" s="1"/>
    </row>
    <row r="179" spans="1:15" ht="12.75" customHeight="1">
      <c r="A179" s="53">
        <v>170</v>
      </c>
      <c r="B179" s="405" t="s">
        <v>190</v>
      </c>
      <c r="C179" s="268">
        <v>2947.9</v>
      </c>
      <c r="D179" s="269">
        <v>2968.7999999999997</v>
      </c>
      <c r="E179" s="269">
        <v>2919.0999999999995</v>
      </c>
      <c r="F179" s="269">
        <v>2890.2999999999997</v>
      </c>
      <c r="G179" s="269">
        <v>2840.5999999999995</v>
      </c>
      <c r="H179" s="269">
        <v>2997.5999999999995</v>
      </c>
      <c r="I179" s="269">
        <v>3047.2999999999993</v>
      </c>
      <c r="J179" s="269">
        <v>3076.0999999999995</v>
      </c>
      <c r="K179" s="268">
        <v>3018.5</v>
      </c>
      <c r="L179" s="268">
        <v>2940</v>
      </c>
      <c r="M179" s="268">
        <v>2.44625</v>
      </c>
      <c r="N179" s="1"/>
      <c r="O179" s="1"/>
    </row>
    <row r="180" spans="1:15" ht="12.75" customHeight="1">
      <c r="A180" s="53">
        <v>171</v>
      </c>
      <c r="B180" s="405" t="s">
        <v>824</v>
      </c>
      <c r="C180" s="268">
        <v>514.6</v>
      </c>
      <c r="D180" s="269">
        <v>517.41666666666663</v>
      </c>
      <c r="E180" s="269">
        <v>510.33333333333326</v>
      </c>
      <c r="F180" s="269">
        <v>506.06666666666661</v>
      </c>
      <c r="G180" s="269">
        <v>498.98333333333323</v>
      </c>
      <c r="H180" s="269">
        <v>521.68333333333328</v>
      </c>
      <c r="I180" s="269">
        <v>528.76666666666654</v>
      </c>
      <c r="J180" s="269">
        <v>533.0333333333333</v>
      </c>
      <c r="K180" s="268">
        <v>524.5</v>
      </c>
      <c r="L180" s="268">
        <v>513.15</v>
      </c>
      <c r="M180" s="268">
        <v>7.3692700000000002</v>
      </c>
      <c r="N180" s="1"/>
      <c r="O180" s="1"/>
    </row>
    <row r="181" spans="1:15" ht="12.75" customHeight="1">
      <c r="A181" s="53">
        <v>172</v>
      </c>
      <c r="B181" s="405" t="s">
        <v>188</v>
      </c>
      <c r="C181" s="268">
        <v>574.04999999999995</v>
      </c>
      <c r="D181" s="269">
        <v>574.94999999999993</v>
      </c>
      <c r="E181" s="269">
        <v>571.94999999999982</v>
      </c>
      <c r="F181" s="269">
        <v>569.84999999999991</v>
      </c>
      <c r="G181" s="269">
        <v>566.8499999999998</v>
      </c>
      <c r="H181" s="269">
        <v>577.04999999999984</v>
      </c>
      <c r="I181" s="269">
        <v>580.05000000000007</v>
      </c>
      <c r="J181" s="269">
        <v>582.14999999999986</v>
      </c>
      <c r="K181" s="268">
        <v>577.95000000000005</v>
      </c>
      <c r="L181" s="268">
        <v>572.85</v>
      </c>
      <c r="M181" s="268">
        <v>84.840170000000001</v>
      </c>
      <c r="N181" s="1"/>
      <c r="O181" s="1"/>
    </row>
    <row r="182" spans="1:15" ht="12.75" customHeight="1">
      <c r="A182" s="53">
        <v>173</v>
      </c>
      <c r="B182" s="405" t="s">
        <v>186</v>
      </c>
      <c r="C182" s="268">
        <v>80.75</v>
      </c>
      <c r="D182" s="269">
        <v>80.533333333333331</v>
      </c>
      <c r="E182" s="269">
        <v>79.716666666666669</v>
      </c>
      <c r="F182" s="269">
        <v>78.683333333333337</v>
      </c>
      <c r="G182" s="269">
        <v>77.866666666666674</v>
      </c>
      <c r="H182" s="269">
        <v>81.566666666666663</v>
      </c>
      <c r="I182" s="269">
        <v>82.383333333333326</v>
      </c>
      <c r="J182" s="269">
        <v>83.416666666666657</v>
      </c>
      <c r="K182" s="268">
        <v>81.349999999999994</v>
      </c>
      <c r="L182" s="268">
        <v>79.5</v>
      </c>
      <c r="M182" s="268">
        <v>142.19211999999999</v>
      </c>
      <c r="N182" s="1"/>
      <c r="O182" s="1"/>
    </row>
    <row r="183" spans="1:15" ht="12.75" customHeight="1">
      <c r="A183" s="53">
        <v>174</v>
      </c>
      <c r="B183" s="405" t="s">
        <v>193</v>
      </c>
      <c r="C183" s="268">
        <v>911.95</v>
      </c>
      <c r="D183" s="269">
        <v>901.16666666666663</v>
      </c>
      <c r="E183" s="269">
        <v>887.58333333333326</v>
      </c>
      <c r="F183" s="269">
        <v>863.21666666666658</v>
      </c>
      <c r="G183" s="269">
        <v>849.63333333333321</v>
      </c>
      <c r="H183" s="269">
        <v>925.5333333333333</v>
      </c>
      <c r="I183" s="269">
        <v>939.11666666666656</v>
      </c>
      <c r="J183" s="269">
        <v>963.48333333333335</v>
      </c>
      <c r="K183" s="268">
        <v>914.75</v>
      </c>
      <c r="L183" s="268">
        <v>876.8</v>
      </c>
      <c r="M183" s="268">
        <v>44.080419999999997</v>
      </c>
      <c r="N183" s="1"/>
      <c r="O183" s="1"/>
    </row>
    <row r="184" spans="1:15" ht="12.75" customHeight="1">
      <c r="A184" s="53">
        <v>175</v>
      </c>
      <c r="B184" s="405" t="s">
        <v>194</v>
      </c>
      <c r="C184" s="268">
        <v>522.29999999999995</v>
      </c>
      <c r="D184" s="269">
        <v>521.4</v>
      </c>
      <c r="E184" s="269">
        <v>515.9</v>
      </c>
      <c r="F184" s="269">
        <v>509.5</v>
      </c>
      <c r="G184" s="269">
        <v>504</v>
      </c>
      <c r="H184" s="269">
        <v>527.79999999999995</v>
      </c>
      <c r="I184" s="269">
        <v>533.29999999999995</v>
      </c>
      <c r="J184" s="269">
        <v>539.69999999999993</v>
      </c>
      <c r="K184" s="268">
        <v>526.9</v>
      </c>
      <c r="L184" s="268">
        <v>515</v>
      </c>
      <c r="M184" s="268">
        <v>8.5394000000000005</v>
      </c>
      <c r="N184" s="1"/>
      <c r="O184" s="1"/>
    </row>
    <row r="185" spans="1:15" ht="12.75" customHeight="1">
      <c r="A185" s="53">
        <v>176</v>
      </c>
      <c r="B185" s="405" t="s">
        <v>275</v>
      </c>
      <c r="C185" s="268">
        <v>569.9</v>
      </c>
      <c r="D185" s="269">
        <v>570.61666666666667</v>
      </c>
      <c r="E185" s="269">
        <v>566.73333333333335</v>
      </c>
      <c r="F185" s="269">
        <v>563.56666666666672</v>
      </c>
      <c r="G185" s="269">
        <v>559.68333333333339</v>
      </c>
      <c r="H185" s="269">
        <v>573.7833333333333</v>
      </c>
      <c r="I185" s="269">
        <v>577.66666666666674</v>
      </c>
      <c r="J185" s="269">
        <v>580.83333333333326</v>
      </c>
      <c r="K185" s="268">
        <v>574.5</v>
      </c>
      <c r="L185" s="268">
        <v>567.45000000000005</v>
      </c>
      <c r="M185" s="268">
        <v>3.0322</v>
      </c>
      <c r="N185" s="1"/>
      <c r="O185" s="1"/>
    </row>
    <row r="186" spans="1:15" ht="12.75" customHeight="1">
      <c r="A186" s="53">
        <v>177</v>
      </c>
      <c r="B186" s="405" t="s">
        <v>206</v>
      </c>
      <c r="C186" s="268">
        <v>1082.1500000000001</v>
      </c>
      <c r="D186" s="269">
        <v>1067.8666666666668</v>
      </c>
      <c r="E186" s="269">
        <v>1047.7833333333335</v>
      </c>
      <c r="F186" s="269">
        <v>1013.4166666666667</v>
      </c>
      <c r="G186" s="269">
        <v>993.33333333333348</v>
      </c>
      <c r="H186" s="269">
        <v>1102.2333333333336</v>
      </c>
      <c r="I186" s="269">
        <v>1122.3166666666666</v>
      </c>
      <c r="J186" s="269">
        <v>1156.6833333333336</v>
      </c>
      <c r="K186" s="268">
        <v>1087.95</v>
      </c>
      <c r="L186" s="268">
        <v>1033.5</v>
      </c>
      <c r="M186" s="268">
        <v>32.412439999999997</v>
      </c>
      <c r="N186" s="1"/>
      <c r="O186" s="1"/>
    </row>
    <row r="187" spans="1:15" ht="12.75" customHeight="1">
      <c r="A187" s="53">
        <v>178</v>
      </c>
      <c r="B187" s="405" t="s">
        <v>195</v>
      </c>
      <c r="C187" s="268">
        <v>1113.6500000000001</v>
      </c>
      <c r="D187" s="269">
        <v>1119.3166666666668</v>
      </c>
      <c r="E187" s="269">
        <v>1104.4333333333336</v>
      </c>
      <c r="F187" s="269">
        <v>1095.2166666666667</v>
      </c>
      <c r="G187" s="269">
        <v>1080.3333333333335</v>
      </c>
      <c r="H187" s="269">
        <v>1128.5333333333338</v>
      </c>
      <c r="I187" s="269">
        <v>1143.416666666667</v>
      </c>
      <c r="J187" s="269">
        <v>1152.6333333333339</v>
      </c>
      <c r="K187" s="268">
        <v>1134.2</v>
      </c>
      <c r="L187" s="268">
        <v>1110.0999999999999</v>
      </c>
      <c r="M187" s="268">
        <v>10.72438</v>
      </c>
      <c r="N187" s="1"/>
      <c r="O187" s="1"/>
    </row>
    <row r="188" spans="1:15" ht="12.75" customHeight="1">
      <c r="A188" s="53">
        <v>179</v>
      </c>
      <c r="B188" s="405" t="s">
        <v>502</v>
      </c>
      <c r="C188" s="268">
        <v>1219.5999999999999</v>
      </c>
      <c r="D188" s="269">
        <v>1210.9833333333333</v>
      </c>
      <c r="E188" s="269">
        <v>1194.9666666666667</v>
      </c>
      <c r="F188" s="269">
        <v>1170.3333333333333</v>
      </c>
      <c r="G188" s="269">
        <v>1154.3166666666666</v>
      </c>
      <c r="H188" s="269">
        <v>1235.6166666666668</v>
      </c>
      <c r="I188" s="269">
        <v>1251.6333333333337</v>
      </c>
      <c r="J188" s="269">
        <v>1276.2666666666669</v>
      </c>
      <c r="K188" s="268">
        <v>1227</v>
      </c>
      <c r="L188" s="268">
        <v>1186.3499999999999</v>
      </c>
      <c r="M188" s="268">
        <v>4.8044000000000002</v>
      </c>
      <c r="N188" s="1"/>
      <c r="O188" s="1"/>
    </row>
    <row r="189" spans="1:15" ht="12.75" customHeight="1">
      <c r="A189" s="53">
        <v>180</v>
      </c>
      <c r="B189" s="405" t="s">
        <v>200</v>
      </c>
      <c r="C189" s="268">
        <v>3040.3</v>
      </c>
      <c r="D189" s="269">
        <v>3050.0833333333335</v>
      </c>
      <c r="E189" s="269">
        <v>3020.2166666666672</v>
      </c>
      <c r="F189" s="269">
        <v>3000.1333333333337</v>
      </c>
      <c r="G189" s="269">
        <v>2970.2666666666673</v>
      </c>
      <c r="H189" s="269">
        <v>3070.166666666667</v>
      </c>
      <c r="I189" s="269">
        <v>3100.0333333333328</v>
      </c>
      <c r="J189" s="269">
        <v>3120.1166666666668</v>
      </c>
      <c r="K189" s="268">
        <v>3079.95</v>
      </c>
      <c r="L189" s="268">
        <v>3030</v>
      </c>
      <c r="M189" s="268">
        <v>15.44295</v>
      </c>
      <c r="N189" s="1"/>
      <c r="O189" s="1"/>
    </row>
    <row r="190" spans="1:15" ht="12.75" customHeight="1">
      <c r="A190" s="53">
        <v>181</v>
      </c>
      <c r="B190" s="405" t="s">
        <v>196</v>
      </c>
      <c r="C190" s="268">
        <v>804.2</v>
      </c>
      <c r="D190" s="269">
        <v>804.35</v>
      </c>
      <c r="E190" s="269">
        <v>795.80000000000007</v>
      </c>
      <c r="F190" s="269">
        <v>787.40000000000009</v>
      </c>
      <c r="G190" s="269">
        <v>778.85000000000014</v>
      </c>
      <c r="H190" s="269">
        <v>812.75</v>
      </c>
      <c r="I190" s="269">
        <v>821.3</v>
      </c>
      <c r="J190" s="269">
        <v>829.69999999999993</v>
      </c>
      <c r="K190" s="268">
        <v>812.9</v>
      </c>
      <c r="L190" s="268">
        <v>795.95</v>
      </c>
      <c r="M190" s="268">
        <v>15.47208</v>
      </c>
      <c r="N190" s="1"/>
      <c r="O190" s="1"/>
    </row>
    <row r="191" spans="1:15" ht="12.75" customHeight="1">
      <c r="A191" s="53">
        <v>182</v>
      </c>
      <c r="B191" s="405" t="s">
        <v>276</v>
      </c>
      <c r="C191" s="268">
        <v>8901.5499999999993</v>
      </c>
      <c r="D191" s="269">
        <v>8851.1833333333325</v>
      </c>
      <c r="E191" s="269">
        <v>8763.366666666665</v>
      </c>
      <c r="F191" s="269">
        <v>8625.1833333333325</v>
      </c>
      <c r="G191" s="269">
        <v>8537.366666666665</v>
      </c>
      <c r="H191" s="269">
        <v>8989.366666666665</v>
      </c>
      <c r="I191" s="269">
        <v>9077.1833333333343</v>
      </c>
      <c r="J191" s="269">
        <v>9215.366666666665</v>
      </c>
      <c r="K191" s="268">
        <v>8939</v>
      </c>
      <c r="L191" s="268">
        <v>8713</v>
      </c>
      <c r="M191" s="268">
        <v>2.3731499999999999</v>
      </c>
      <c r="N191" s="1"/>
      <c r="O191" s="1"/>
    </row>
    <row r="192" spans="1:15" ht="12.75" customHeight="1">
      <c r="A192" s="53">
        <v>183</v>
      </c>
      <c r="B192" s="405" t="s">
        <v>197</v>
      </c>
      <c r="C192" s="268">
        <v>434.25</v>
      </c>
      <c r="D192" s="269">
        <v>436.06666666666666</v>
      </c>
      <c r="E192" s="269">
        <v>428.7833333333333</v>
      </c>
      <c r="F192" s="269">
        <v>423.31666666666666</v>
      </c>
      <c r="G192" s="269">
        <v>416.0333333333333</v>
      </c>
      <c r="H192" s="269">
        <v>441.5333333333333</v>
      </c>
      <c r="I192" s="269">
        <v>448.81666666666672</v>
      </c>
      <c r="J192" s="269">
        <v>454.2833333333333</v>
      </c>
      <c r="K192" s="268">
        <v>443.35</v>
      </c>
      <c r="L192" s="268">
        <v>430.6</v>
      </c>
      <c r="M192" s="268">
        <v>175.57660999999999</v>
      </c>
      <c r="N192" s="1"/>
      <c r="O192" s="1"/>
    </row>
    <row r="193" spans="1:15" ht="12.75" customHeight="1">
      <c r="A193" s="53">
        <v>184</v>
      </c>
      <c r="B193" s="405" t="s">
        <v>198</v>
      </c>
      <c r="C193" s="268">
        <v>235.25</v>
      </c>
      <c r="D193" s="269">
        <v>235.63333333333333</v>
      </c>
      <c r="E193" s="269">
        <v>233.76666666666665</v>
      </c>
      <c r="F193" s="269">
        <v>232.28333333333333</v>
      </c>
      <c r="G193" s="269">
        <v>230.41666666666666</v>
      </c>
      <c r="H193" s="269">
        <v>237.11666666666665</v>
      </c>
      <c r="I193" s="269">
        <v>238.98333333333332</v>
      </c>
      <c r="J193" s="269">
        <v>240.46666666666664</v>
      </c>
      <c r="K193" s="268">
        <v>237.5</v>
      </c>
      <c r="L193" s="268">
        <v>234.15</v>
      </c>
      <c r="M193" s="268">
        <v>103.76536</v>
      </c>
      <c r="N193" s="1"/>
      <c r="O193" s="1"/>
    </row>
    <row r="194" spans="1:15" ht="12.75" customHeight="1">
      <c r="A194" s="53">
        <v>185</v>
      </c>
      <c r="B194" s="405" t="s">
        <v>199</v>
      </c>
      <c r="C194" s="268">
        <v>105.8</v>
      </c>
      <c r="D194" s="269">
        <v>105.38333333333333</v>
      </c>
      <c r="E194" s="269">
        <v>104.41666666666666</v>
      </c>
      <c r="F194" s="269">
        <v>103.03333333333333</v>
      </c>
      <c r="G194" s="269">
        <v>102.06666666666666</v>
      </c>
      <c r="H194" s="269">
        <v>106.76666666666665</v>
      </c>
      <c r="I194" s="269">
        <v>107.73333333333332</v>
      </c>
      <c r="J194" s="269">
        <v>109.11666666666665</v>
      </c>
      <c r="K194" s="268">
        <v>106.35</v>
      </c>
      <c r="L194" s="268">
        <v>104</v>
      </c>
      <c r="M194" s="268">
        <v>521.40254000000004</v>
      </c>
      <c r="N194" s="1"/>
      <c r="O194" s="1"/>
    </row>
    <row r="195" spans="1:15" ht="12.75" customHeight="1">
      <c r="A195" s="53">
        <v>186</v>
      </c>
      <c r="B195" s="405" t="s">
        <v>201</v>
      </c>
      <c r="C195" s="268">
        <v>1056.1500000000001</v>
      </c>
      <c r="D195" s="269">
        <v>1057.2833333333335</v>
      </c>
      <c r="E195" s="269">
        <v>1048.866666666667</v>
      </c>
      <c r="F195" s="269">
        <v>1041.5833333333335</v>
      </c>
      <c r="G195" s="269">
        <v>1033.166666666667</v>
      </c>
      <c r="H195" s="269">
        <v>1064.5666666666671</v>
      </c>
      <c r="I195" s="269">
        <v>1072.9833333333336</v>
      </c>
      <c r="J195" s="269">
        <v>1080.2666666666671</v>
      </c>
      <c r="K195" s="268">
        <v>1065.7</v>
      </c>
      <c r="L195" s="268">
        <v>1050</v>
      </c>
      <c r="M195" s="268">
        <v>23.21528</v>
      </c>
      <c r="N195" s="1"/>
      <c r="O195" s="1"/>
    </row>
    <row r="196" spans="1:15" ht="12.75" customHeight="1">
      <c r="A196" s="53">
        <v>187</v>
      </c>
      <c r="B196" s="405" t="s">
        <v>182</v>
      </c>
      <c r="C196" s="268">
        <v>776.5</v>
      </c>
      <c r="D196" s="269">
        <v>775.38333333333321</v>
      </c>
      <c r="E196" s="269">
        <v>766.9166666666664</v>
      </c>
      <c r="F196" s="269">
        <v>757.33333333333314</v>
      </c>
      <c r="G196" s="269">
        <v>748.86666666666633</v>
      </c>
      <c r="H196" s="269">
        <v>784.96666666666647</v>
      </c>
      <c r="I196" s="269">
        <v>793.43333333333317</v>
      </c>
      <c r="J196" s="269">
        <v>803.01666666666654</v>
      </c>
      <c r="K196" s="268">
        <v>783.85</v>
      </c>
      <c r="L196" s="268">
        <v>765.8</v>
      </c>
      <c r="M196" s="268">
        <v>4.3579800000000004</v>
      </c>
      <c r="N196" s="1"/>
      <c r="O196" s="1"/>
    </row>
    <row r="197" spans="1:15" ht="12.75" customHeight="1">
      <c r="A197" s="53">
        <v>188</v>
      </c>
      <c r="B197" s="405" t="s">
        <v>202</v>
      </c>
      <c r="C197" s="268">
        <v>2684</v>
      </c>
      <c r="D197" s="269">
        <v>2670.8833333333332</v>
      </c>
      <c r="E197" s="269">
        <v>2648.2166666666662</v>
      </c>
      <c r="F197" s="269">
        <v>2612.4333333333329</v>
      </c>
      <c r="G197" s="269">
        <v>2589.766666666666</v>
      </c>
      <c r="H197" s="269">
        <v>2706.6666666666665</v>
      </c>
      <c r="I197" s="269">
        <v>2729.3333333333335</v>
      </c>
      <c r="J197" s="269">
        <v>2765.1166666666668</v>
      </c>
      <c r="K197" s="268">
        <v>2693.55</v>
      </c>
      <c r="L197" s="268">
        <v>2635.1</v>
      </c>
      <c r="M197" s="268">
        <v>8.4455299999999998</v>
      </c>
      <c r="N197" s="1"/>
      <c r="O197" s="1"/>
    </row>
    <row r="198" spans="1:15" ht="12.75" customHeight="1">
      <c r="A198" s="53">
        <v>189</v>
      </c>
      <c r="B198" s="405" t="s">
        <v>203</v>
      </c>
      <c r="C198" s="268">
        <v>1513.5</v>
      </c>
      <c r="D198" s="269">
        <v>1512.5</v>
      </c>
      <c r="E198" s="269">
        <v>1491</v>
      </c>
      <c r="F198" s="269">
        <v>1468.5</v>
      </c>
      <c r="G198" s="269">
        <v>1447</v>
      </c>
      <c r="H198" s="269">
        <v>1535</v>
      </c>
      <c r="I198" s="269">
        <v>1556.5</v>
      </c>
      <c r="J198" s="269">
        <v>1579</v>
      </c>
      <c r="K198" s="268">
        <v>1534</v>
      </c>
      <c r="L198" s="268">
        <v>1490</v>
      </c>
      <c r="M198" s="268">
        <v>1.68085</v>
      </c>
      <c r="N198" s="1"/>
      <c r="O198" s="1"/>
    </row>
    <row r="199" spans="1:15" ht="12.75" customHeight="1">
      <c r="A199" s="53">
        <v>190</v>
      </c>
      <c r="B199" s="405" t="s">
        <v>204</v>
      </c>
      <c r="C199" s="268">
        <v>545.35</v>
      </c>
      <c r="D199" s="269">
        <v>545.44999999999993</v>
      </c>
      <c r="E199" s="269">
        <v>539.99999999999989</v>
      </c>
      <c r="F199" s="269">
        <v>534.65</v>
      </c>
      <c r="G199" s="269">
        <v>529.19999999999993</v>
      </c>
      <c r="H199" s="269">
        <v>550.79999999999984</v>
      </c>
      <c r="I199" s="269">
        <v>556.24999999999989</v>
      </c>
      <c r="J199" s="269">
        <v>561.5999999999998</v>
      </c>
      <c r="K199" s="268">
        <v>550.9</v>
      </c>
      <c r="L199" s="268">
        <v>540.1</v>
      </c>
      <c r="M199" s="268">
        <v>2.0245000000000002</v>
      </c>
      <c r="N199" s="1"/>
      <c r="O199" s="1"/>
    </row>
    <row r="200" spans="1:15" ht="12.75" customHeight="1">
      <c r="A200" s="53">
        <v>191</v>
      </c>
      <c r="B200" s="405" t="s">
        <v>205</v>
      </c>
      <c r="C200" s="268">
        <v>1445.55</v>
      </c>
      <c r="D200" s="269">
        <v>1443.8500000000001</v>
      </c>
      <c r="E200" s="269">
        <v>1428.7000000000003</v>
      </c>
      <c r="F200" s="269">
        <v>1411.8500000000001</v>
      </c>
      <c r="G200" s="269">
        <v>1396.7000000000003</v>
      </c>
      <c r="H200" s="269">
        <v>1460.7000000000003</v>
      </c>
      <c r="I200" s="269">
        <v>1475.8500000000004</v>
      </c>
      <c r="J200" s="269">
        <v>1492.7000000000003</v>
      </c>
      <c r="K200" s="268">
        <v>1459</v>
      </c>
      <c r="L200" s="268">
        <v>1427</v>
      </c>
      <c r="M200" s="268">
        <v>5.5163200000000003</v>
      </c>
      <c r="N200" s="1"/>
      <c r="O200" s="1"/>
    </row>
    <row r="201" spans="1:15" ht="12.75" customHeight="1">
      <c r="A201" s="53">
        <v>192</v>
      </c>
      <c r="B201" s="405" t="s">
        <v>509</v>
      </c>
      <c r="C201" s="268">
        <v>38.1</v>
      </c>
      <c r="D201" s="269">
        <v>38.216666666666669</v>
      </c>
      <c r="E201" s="269">
        <v>37.88333333333334</v>
      </c>
      <c r="F201" s="269">
        <v>37.666666666666671</v>
      </c>
      <c r="G201" s="269">
        <v>37.333333333333343</v>
      </c>
      <c r="H201" s="269">
        <v>38.433333333333337</v>
      </c>
      <c r="I201" s="269">
        <v>38.766666666666666</v>
      </c>
      <c r="J201" s="269">
        <v>38.983333333333334</v>
      </c>
      <c r="K201" s="268">
        <v>38.549999999999997</v>
      </c>
      <c r="L201" s="268">
        <v>38</v>
      </c>
      <c r="M201" s="268">
        <v>43.57976</v>
      </c>
      <c r="N201" s="1"/>
      <c r="O201" s="1"/>
    </row>
    <row r="202" spans="1:15" ht="12.75" customHeight="1">
      <c r="A202" s="53">
        <v>193</v>
      </c>
      <c r="B202" s="405" t="s">
        <v>209</v>
      </c>
      <c r="C202" s="268">
        <v>719.9</v>
      </c>
      <c r="D202" s="269">
        <v>719.23333333333323</v>
      </c>
      <c r="E202" s="269">
        <v>714.86666666666645</v>
      </c>
      <c r="F202" s="269">
        <v>709.83333333333326</v>
      </c>
      <c r="G202" s="269">
        <v>705.46666666666647</v>
      </c>
      <c r="H202" s="269">
        <v>724.26666666666642</v>
      </c>
      <c r="I202" s="269">
        <v>728.63333333333321</v>
      </c>
      <c r="J202" s="269">
        <v>733.6666666666664</v>
      </c>
      <c r="K202" s="268">
        <v>723.6</v>
      </c>
      <c r="L202" s="268">
        <v>714.2</v>
      </c>
      <c r="M202" s="268">
        <v>13.42093</v>
      </c>
      <c r="N202" s="1"/>
      <c r="O202" s="1"/>
    </row>
    <row r="203" spans="1:15" ht="12.75" customHeight="1">
      <c r="A203" s="53">
        <v>194</v>
      </c>
      <c r="B203" s="405" t="s">
        <v>208</v>
      </c>
      <c r="C203" s="268">
        <v>6484.65</v>
      </c>
      <c r="D203" s="269">
        <v>6501.9833333333336</v>
      </c>
      <c r="E203" s="269">
        <v>6440.6166666666668</v>
      </c>
      <c r="F203" s="269">
        <v>6396.583333333333</v>
      </c>
      <c r="G203" s="269">
        <v>6335.2166666666662</v>
      </c>
      <c r="H203" s="269">
        <v>6546.0166666666673</v>
      </c>
      <c r="I203" s="269">
        <v>6607.3833333333341</v>
      </c>
      <c r="J203" s="269">
        <v>6651.4166666666679</v>
      </c>
      <c r="K203" s="268">
        <v>6563.35</v>
      </c>
      <c r="L203" s="268">
        <v>6457.95</v>
      </c>
      <c r="M203" s="268">
        <v>3.7382499999999999</v>
      </c>
      <c r="N203" s="1"/>
      <c r="O203" s="1"/>
    </row>
    <row r="204" spans="1:15" ht="12.75" customHeight="1">
      <c r="A204" s="53">
        <v>195</v>
      </c>
      <c r="B204" s="405" t="s">
        <v>277</v>
      </c>
      <c r="C204" s="268">
        <v>47.35</v>
      </c>
      <c r="D204" s="269">
        <v>47.616666666666667</v>
      </c>
      <c r="E204" s="269">
        <v>46.833333333333336</v>
      </c>
      <c r="F204" s="269">
        <v>46.31666666666667</v>
      </c>
      <c r="G204" s="269">
        <v>45.533333333333339</v>
      </c>
      <c r="H204" s="269">
        <v>48.133333333333333</v>
      </c>
      <c r="I204" s="269">
        <v>48.916666666666664</v>
      </c>
      <c r="J204" s="269">
        <v>49.43333333333333</v>
      </c>
      <c r="K204" s="268">
        <v>48.4</v>
      </c>
      <c r="L204" s="268">
        <v>47.1</v>
      </c>
      <c r="M204" s="268">
        <v>94.941540000000003</v>
      </c>
      <c r="N204" s="1"/>
      <c r="O204" s="1"/>
    </row>
    <row r="205" spans="1:15" ht="12.75" customHeight="1">
      <c r="A205" s="53">
        <v>196</v>
      </c>
      <c r="B205" s="405" t="s">
        <v>207</v>
      </c>
      <c r="C205" s="268">
        <v>1662.5</v>
      </c>
      <c r="D205" s="269">
        <v>1662.55</v>
      </c>
      <c r="E205" s="269">
        <v>1645.1</v>
      </c>
      <c r="F205" s="269">
        <v>1627.7</v>
      </c>
      <c r="G205" s="269">
        <v>1610.25</v>
      </c>
      <c r="H205" s="269">
        <v>1679.9499999999998</v>
      </c>
      <c r="I205" s="269">
        <v>1697.4</v>
      </c>
      <c r="J205" s="269">
        <v>1714.7999999999997</v>
      </c>
      <c r="K205" s="268">
        <v>1680</v>
      </c>
      <c r="L205" s="268">
        <v>1645.15</v>
      </c>
      <c r="M205" s="268">
        <v>2.6012300000000002</v>
      </c>
      <c r="N205" s="1"/>
      <c r="O205" s="1"/>
    </row>
    <row r="206" spans="1:15" ht="12.75" customHeight="1">
      <c r="A206" s="53">
        <v>197</v>
      </c>
      <c r="B206" s="405" t="s">
        <v>154</v>
      </c>
      <c r="C206" s="268">
        <v>870.65</v>
      </c>
      <c r="D206" s="269">
        <v>867.83333333333337</v>
      </c>
      <c r="E206" s="269">
        <v>854.66666666666674</v>
      </c>
      <c r="F206" s="269">
        <v>838.68333333333339</v>
      </c>
      <c r="G206" s="269">
        <v>825.51666666666677</v>
      </c>
      <c r="H206" s="269">
        <v>883.81666666666672</v>
      </c>
      <c r="I206" s="269">
        <v>896.98333333333346</v>
      </c>
      <c r="J206" s="269">
        <v>912.9666666666667</v>
      </c>
      <c r="K206" s="268">
        <v>881</v>
      </c>
      <c r="L206" s="268">
        <v>851.85</v>
      </c>
      <c r="M206" s="268">
        <v>30.1858</v>
      </c>
      <c r="N206" s="1"/>
      <c r="O206" s="1"/>
    </row>
    <row r="207" spans="1:15" ht="12.75" customHeight="1">
      <c r="A207" s="53">
        <v>198</v>
      </c>
      <c r="B207" s="405" t="s">
        <v>279</v>
      </c>
      <c r="C207" s="268">
        <v>1122.6500000000001</v>
      </c>
      <c r="D207" s="269">
        <v>1113.4333333333334</v>
      </c>
      <c r="E207" s="269">
        <v>1100.8666666666668</v>
      </c>
      <c r="F207" s="269">
        <v>1079.0833333333335</v>
      </c>
      <c r="G207" s="269">
        <v>1066.5166666666669</v>
      </c>
      <c r="H207" s="269">
        <v>1135.2166666666667</v>
      </c>
      <c r="I207" s="269">
        <v>1147.7833333333333</v>
      </c>
      <c r="J207" s="269">
        <v>1169.5666666666666</v>
      </c>
      <c r="K207" s="268">
        <v>1126</v>
      </c>
      <c r="L207" s="268">
        <v>1091.6500000000001</v>
      </c>
      <c r="M207" s="268">
        <v>11.08168</v>
      </c>
      <c r="N207" s="1"/>
      <c r="O207" s="1"/>
    </row>
    <row r="208" spans="1:15" ht="12.75" customHeight="1">
      <c r="A208" s="53">
        <v>199</v>
      </c>
      <c r="B208" s="405" t="s">
        <v>210</v>
      </c>
      <c r="C208" s="268">
        <v>280.10000000000002</v>
      </c>
      <c r="D208" s="269">
        <v>282.4666666666667</v>
      </c>
      <c r="E208" s="269">
        <v>277.33333333333337</v>
      </c>
      <c r="F208" s="269">
        <v>274.56666666666666</v>
      </c>
      <c r="G208" s="269">
        <v>269.43333333333334</v>
      </c>
      <c r="H208" s="269">
        <v>285.23333333333341</v>
      </c>
      <c r="I208" s="269">
        <v>290.36666666666673</v>
      </c>
      <c r="J208" s="269">
        <v>293.13333333333344</v>
      </c>
      <c r="K208" s="268">
        <v>287.60000000000002</v>
      </c>
      <c r="L208" s="268">
        <v>279.7</v>
      </c>
      <c r="M208" s="268">
        <v>148.32173</v>
      </c>
      <c r="N208" s="1"/>
      <c r="O208" s="1"/>
    </row>
    <row r="209" spans="1:15" ht="12.75" customHeight="1">
      <c r="A209" s="53">
        <v>200</v>
      </c>
      <c r="B209" s="405" t="s">
        <v>127</v>
      </c>
      <c r="C209" s="268">
        <v>9.15</v>
      </c>
      <c r="D209" s="269">
        <v>9.1833333333333353</v>
      </c>
      <c r="E209" s="269">
        <v>9.06666666666667</v>
      </c>
      <c r="F209" s="269">
        <v>8.9833333333333343</v>
      </c>
      <c r="G209" s="269">
        <v>8.8666666666666689</v>
      </c>
      <c r="H209" s="269">
        <v>9.266666666666671</v>
      </c>
      <c r="I209" s="269">
        <v>9.3833333333333346</v>
      </c>
      <c r="J209" s="269">
        <v>9.4666666666666721</v>
      </c>
      <c r="K209" s="268">
        <v>9.3000000000000007</v>
      </c>
      <c r="L209" s="268">
        <v>9.1</v>
      </c>
      <c r="M209" s="268">
        <v>613.92686000000003</v>
      </c>
      <c r="N209" s="1"/>
      <c r="O209" s="1"/>
    </row>
    <row r="210" spans="1:15" ht="12.75" customHeight="1">
      <c r="A210" s="53">
        <v>201</v>
      </c>
      <c r="B210" s="405" t="s">
        <v>211</v>
      </c>
      <c r="C210" s="268">
        <v>910.15</v>
      </c>
      <c r="D210" s="269">
        <v>912.31666666666661</v>
      </c>
      <c r="E210" s="269">
        <v>901.83333333333326</v>
      </c>
      <c r="F210" s="269">
        <v>893.51666666666665</v>
      </c>
      <c r="G210" s="269">
        <v>883.0333333333333</v>
      </c>
      <c r="H210" s="269">
        <v>920.63333333333321</v>
      </c>
      <c r="I210" s="269">
        <v>931.11666666666656</v>
      </c>
      <c r="J210" s="269">
        <v>939.43333333333317</v>
      </c>
      <c r="K210" s="268">
        <v>922.8</v>
      </c>
      <c r="L210" s="268">
        <v>904</v>
      </c>
      <c r="M210" s="268">
        <v>15.788259999999999</v>
      </c>
      <c r="N210" s="1"/>
      <c r="O210" s="1"/>
    </row>
    <row r="211" spans="1:15" ht="12.75" customHeight="1">
      <c r="A211" s="53">
        <v>202</v>
      </c>
      <c r="B211" s="405" t="s">
        <v>280</v>
      </c>
      <c r="C211" s="268">
        <v>1737.6</v>
      </c>
      <c r="D211" s="269">
        <v>1732.6166666666668</v>
      </c>
      <c r="E211" s="269">
        <v>1713.9833333333336</v>
      </c>
      <c r="F211" s="269">
        <v>1690.3666666666668</v>
      </c>
      <c r="G211" s="269">
        <v>1671.7333333333336</v>
      </c>
      <c r="H211" s="269">
        <v>1756.2333333333336</v>
      </c>
      <c r="I211" s="269">
        <v>1774.8666666666668</v>
      </c>
      <c r="J211" s="269">
        <v>1798.4833333333336</v>
      </c>
      <c r="K211" s="268">
        <v>1751.25</v>
      </c>
      <c r="L211" s="268">
        <v>1709</v>
      </c>
      <c r="M211" s="268">
        <v>1.27372</v>
      </c>
      <c r="N211" s="1"/>
      <c r="O211" s="1"/>
    </row>
    <row r="212" spans="1:15" ht="12.75" customHeight="1">
      <c r="A212" s="53">
        <v>203</v>
      </c>
      <c r="B212" s="405" t="s">
        <v>212</v>
      </c>
      <c r="C212" s="268">
        <v>404.9</v>
      </c>
      <c r="D212" s="269">
        <v>406.25</v>
      </c>
      <c r="E212" s="269">
        <v>403.1</v>
      </c>
      <c r="F212" s="269">
        <v>401.3</v>
      </c>
      <c r="G212" s="269">
        <v>398.15000000000003</v>
      </c>
      <c r="H212" s="269">
        <v>408.05</v>
      </c>
      <c r="I212" s="269">
        <v>411.2</v>
      </c>
      <c r="J212" s="269">
        <v>413</v>
      </c>
      <c r="K212" s="268">
        <v>409.4</v>
      </c>
      <c r="L212" s="268">
        <v>404.45</v>
      </c>
      <c r="M212" s="268">
        <v>44.949109999999997</v>
      </c>
      <c r="N212" s="1"/>
      <c r="O212" s="1"/>
    </row>
    <row r="213" spans="1:15" ht="12.75" customHeight="1">
      <c r="A213" s="53">
        <v>204</v>
      </c>
      <c r="B213" s="405" t="s">
        <v>281</v>
      </c>
      <c r="C213" s="268">
        <v>16.399999999999999</v>
      </c>
      <c r="D213" s="269">
        <v>16.533333333333335</v>
      </c>
      <c r="E213" s="269">
        <v>16.216666666666669</v>
      </c>
      <c r="F213" s="269">
        <v>16.033333333333335</v>
      </c>
      <c r="G213" s="269">
        <v>15.716666666666669</v>
      </c>
      <c r="H213" s="269">
        <v>16.716666666666669</v>
      </c>
      <c r="I213" s="269">
        <v>17.033333333333339</v>
      </c>
      <c r="J213" s="269">
        <v>17.216666666666669</v>
      </c>
      <c r="K213" s="268">
        <v>16.850000000000001</v>
      </c>
      <c r="L213" s="268">
        <v>16.350000000000001</v>
      </c>
      <c r="M213" s="268">
        <v>875.73546999999996</v>
      </c>
      <c r="N213" s="1"/>
      <c r="O213" s="1"/>
    </row>
    <row r="214" spans="1:15" ht="12.75" customHeight="1">
      <c r="A214" s="53">
        <v>205</v>
      </c>
      <c r="B214" s="405" t="s">
        <v>213</v>
      </c>
      <c r="C214" s="268">
        <v>270.64999999999998</v>
      </c>
      <c r="D214" s="269">
        <v>271.2</v>
      </c>
      <c r="E214" s="269">
        <v>266.5</v>
      </c>
      <c r="F214" s="269">
        <v>262.35000000000002</v>
      </c>
      <c r="G214" s="269">
        <v>257.65000000000003</v>
      </c>
      <c r="H214" s="269">
        <v>275.34999999999997</v>
      </c>
      <c r="I214" s="269">
        <v>280.0499999999999</v>
      </c>
      <c r="J214" s="269">
        <v>284.19999999999993</v>
      </c>
      <c r="K214" s="268">
        <v>275.89999999999998</v>
      </c>
      <c r="L214" s="268">
        <v>267.05</v>
      </c>
      <c r="M214" s="268">
        <v>102.98994999999999</v>
      </c>
      <c r="N214" s="1"/>
      <c r="O214" s="1"/>
    </row>
    <row r="215" spans="1:15" ht="12.75" customHeight="1">
      <c r="A215" s="53">
        <v>206</v>
      </c>
      <c r="B215" s="405" t="s">
        <v>834</v>
      </c>
      <c r="C215" s="268">
        <v>62.85</v>
      </c>
      <c r="D215" s="269">
        <v>63.650000000000006</v>
      </c>
      <c r="E215" s="269">
        <v>61.600000000000009</v>
      </c>
      <c r="F215" s="269">
        <v>60.35</v>
      </c>
      <c r="G215" s="269">
        <v>58.300000000000004</v>
      </c>
      <c r="H215" s="269">
        <v>64.900000000000006</v>
      </c>
      <c r="I215" s="269">
        <v>66.950000000000017</v>
      </c>
      <c r="J215" s="269">
        <v>68.200000000000017</v>
      </c>
      <c r="K215" s="268">
        <v>65.7</v>
      </c>
      <c r="L215" s="268">
        <v>62.4</v>
      </c>
      <c r="M215" s="268">
        <v>779.04809999999998</v>
      </c>
      <c r="N215" s="1"/>
      <c r="O215" s="1"/>
    </row>
    <row r="216" spans="1:15" ht="12.75" customHeight="1">
      <c r="A216" s="53">
        <v>207</v>
      </c>
      <c r="B216" s="405" t="s">
        <v>825</v>
      </c>
      <c r="C216" s="268">
        <v>370.9</v>
      </c>
      <c r="D216" s="269">
        <v>367.55</v>
      </c>
      <c r="E216" s="269">
        <v>363.6</v>
      </c>
      <c r="F216" s="269">
        <v>356.3</v>
      </c>
      <c r="G216" s="269">
        <v>352.35</v>
      </c>
      <c r="H216" s="269">
        <v>374.85</v>
      </c>
      <c r="I216" s="269">
        <v>378.79999999999995</v>
      </c>
      <c r="J216" s="269">
        <v>386.1</v>
      </c>
      <c r="K216" s="268">
        <v>371.5</v>
      </c>
      <c r="L216" s="268">
        <v>360.25</v>
      </c>
      <c r="M216" s="268">
        <v>9.0796600000000005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282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283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284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214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215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216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217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218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219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220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221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222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223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224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225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226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227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228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  <hyperlink ref="B169:M169" location="Future Intra!R1C1" display="PREVIOUS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2"/>
  <sheetViews>
    <sheetView zoomScale="85" zoomScaleNormal="85" workbookViewId="0">
      <pane ySplit="10" topLeftCell="A11" activePane="bottomLeft" state="frozen"/>
      <selection pane="bottomLeft" activeCell="E20" sqref="E20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78"/>
      <c r="B1" s="479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82" t="s">
        <v>285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44825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71" t="s">
        <v>16</v>
      </c>
      <c r="B9" s="473" t="s">
        <v>18</v>
      </c>
      <c r="C9" s="477" t="s">
        <v>20</v>
      </c>
      <c r="D9" s="477" t="s">
        <v>21</v>
      </c>
      <c r="E9" s="468" t="s">
        <v>22</v>
      </c>
      <c r="F9" s="469"/>
      <c r="G9" s="470"/>
      <c r="H9" s="468" t="s">
        <v>23</v>
      </c>
      <c r="I9" s="469"/>
      <c r="J9" s="470"/>
      <c r="K9" s="23"/>
      <c r="L9" s="24"/>
      <c r="M9" s="50"/>
      <c r="N9" s="1"/>
      <c r="O9" s="1"/>
    </row>
    <row r="10" spans="1:15" ht="42.75" customHeight="1">
      <c r="A10" s="475"/>
      <c r="B10" s="476"/>
      <c r="C10" s="476"/>
      <c r="D10" s="47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77" t="s">
        <v>287</v>
      </c>
      <c r="C11" s="268">
        <v>23919.55</v>
      </c>
      <c r="D11" s="269">
        <v>23900.166666666668</v>
      </c>
      <c r="E11" s="269">
        <v>23468.583333333336</v>
      </c>
      <c r="F11" s="269">
        <v>23017.616666666669</v>
      </c>
      <c r="G11" s="269">
        <v>22586.033333333336</v>
      </c>
      <c r="H11" s="269">
        <v>24351.133333333335</v>
      </c>
      <c r="I11" s="269">
        <v>24782.716666666671</v>
      </c>
      <c r="J11" s="269">
        <v>25233.683333333334</v>
      </c>
      <c r="K11" s="268">
        <v>24331.75</v>
      </c>
      <c r="L11" s="268">
        <v>23449.200000000001</v>
      </c>
      <c r="M11" s="268">
        <v>4.895E-2</v>
      </c>
      <c r="N11" s="1"/>
      <c r="O11" s="1"/>
    </row>
    <row r="12" spans="1:15" ht="12" customHeight="1">
      <c r="A12" s="30">
        <v>2</v>
      </c>
      <c r="B12" s="278" t="s">
        <v>288</v>
      </c>
      <c r="C12" s="268">
        <v>3150.55</v>
      </c>
      <c r="D12" s="269">
        <v>3166.8166666666671</v>
      </c>
      <c r="E12" s="269">
        <v>3114.8333333333339</v>
      </c>
      <c r="F12" s="269">
        <v>3079.1166666666668</v>
      </c>
      <c r="G12" s="269">
        <v>3027.1333333333337</v>
      </c>
      <c r="H12" s="269">
        <v>3202.5333333333342</v>
      </c>
      <c r="I12" s="269">
        <v>3254.5166666666669</v>
      </c>
      <c r="J12" s="269">
        <v>3290.2333333333345</v>
      </c>
      <c r="K12" s="268">
        <v>3218.8</v>
      </c>
      <c r="L12" s="268">
        <v>3131.1</v>
      </c>
      <c r="M12" s="268">
        <v>2.5209600000000001</v>
      </c>
      <c r="N12" s="1"/>
      <c r="O12" s="1"/>
    </row>
    <row r="13" spans="1:15" ht="12" customHeight="1">
      <c r="A13" s="30">
        <v>3</v>
      </c>
      <c r="B13" s="278" t="s">
        <v>43</v>
      </c>
      <c r="C13" s="268">
        <v>2725.6</v>
      </c>
      <c r="D13" s="269">
        <v>2714.5333333333333</v>
      </c>
      <c r="E13" s="269">
        <v>2667.0666666666666</v>
      </c>
      <c r="F13" s="269">
        <v>2608.5333333333333</v>
      </c>
      <c r="G13" s="269">
        <v>2561.0666666666666</v>
      </c>
      <c r="H13" s="269">
        <v>2773.0666666666666</v>
      </c>
      <c r="I13" s="269">
        <v>2820.5333333333328</v>
      </c>
      <c r="J13" s="269">
        <v>2879.0666666666666</v>
      </c>
      <c r="K13" s="268">
        <v>2762</v>
      </c>
      <c r="L13" s="268">
        <v>2656</v>
      </c>
      <c r="M13" s="268">
        <v>19.61065</v>
      </c>
      <c r="N13" s="1"/>
      <c r="O13" s="1"/>
    </row>
    <row r="14" spans="1:15" ht="12" customHeight="1">
      <c r="A14" s="30">
        <v>4</v>
      </c>
      <c r="B14" s="278" t="s">
        <v>290</v>
      </c>
      <c r="C14" s="268">
        <v>2679.35</v>
      </c>
      <c r="D14" s="269">
        <v>2652.2333333333331</v>
      </c>
      <c r="E14" s="269">
        <v>2591.5166666666664</v>
      </c>
      <c r="F14" s="269">
        <v>2503.6833333333334</v>
      </c>
      <c r="G14" s="269">
        <v>2442.9666666666667</v>
      </c>
      <c r="H14" s="269">
        <v>2740.0666666666662</v>
      </c>
      <c r="I14" s="269">
        <v>2800.7833333333324</v>
      </c>
      <c r="J14" s="269">
        <v>2888.6166666666659</v>
      </c>
      <c r="K14" s="268">
        <v>2712.95</v>
      </c>
      <c r="L14" s="268">
        <v>2564.4</v>
      </c>
      <c r="M14" s="268">
        <v>0.94713000000000003</v>
      </c>
      <c r="N14" s="1"/>
      <c r="O14" s="1"/>
    </row>
    <row r="15" spans="1:15" ht="12" customHeight="1">
      <c r="A15" s="30">
        <v>5</v>
      </c>
      <c r="B15" s="278" t="s">
        <v>291</v>
      </c>
      <c r="C15" s="268">
        <v>1074.3</v>
      </c>
      <c r="D15" s="269">
        <v>1082.55</v>
      </c>
      <c r="E15" s="269">
        <v>1062.75</v>
      </c>
      <c r="F15" s="269">
        <v>1051.2</v>
      </c>
      <c r="G15" s="269">
        <v>1031.4000000000001</v>
      </c>
      <c r="H15" s="269">
        <v>1094.0999999999999</v>
      </c>
      <c r="I15" s="269">
        <v>1113.8999999999996</v>
      </c>
      <c r="J15" s="269">
        <v>1125.4499999999998</v>
      </c>
      <c r="K15" s="268">
        <v>1102.3499999999999</v>
      </c>
      <c r="L15" s="268">
        <v>1071</v>
      </c>
      <c r="M15" s="268">
        <v>3.2925900000000001</v>
      </c>
      <c r="N15" s="1"/>
      <c r="O15" s="1"/>
    </row>
    <row r="16" spans="1:15" ht="12" customHeight="1">
      <c r="A16" s="30">
        <v>6</v>
      </c>
      <c r="B16" s="278" t="s">
        <v>59</v>
      </c>
      <c r="C16" s="268">
        <v>666.2</v>
      </c>
      <c r="D16" s="269">
        <v>664.73333333333323</v>
      </c>
      <c r="E16" s="269">
        <v>656.56666666666649</v>
      </c>
      <c r="F16" s="269">
        <v>646.93333333333328</v>
      </c>
      <c r="G16" s="269">
        <v>638.76666666666654</v>
      </c>
      <c r="H16" s="269">
        <v>674.36666666666645</v>
      </c>
      <c r="I16" s="269">
        <v>682.53333333333319</v>
      </c>
      <c r="J16" s="269">
        <v>692.1666666666664</v>
      </c>
      <c r="K16" s="268">
        <v>672.9</v>
      </c>
      <c r="L16" s="268">
        <v>655.1</v>
      </c>
      <c r="M16" s="268">
        <v>10.37776</v>
      </c>
      <c r="N16" s="1"/>
      <c r="O16" s="1"/>
    </row>
    <row r="17" spans="1:15" ht="12" customHeight="1">
      <c r="A17" s="30">
        <v>7</v>
      </c>
      <c r="B17" s="278" t="s">
        <v>292</v>
      </c>
      <c r="C17" s="268">
        <v>460.35</v>
      </c>
      <c r="D17" s="269">
        <v>459.41666666666669</v>
      </c>
      <c r="E17" s="269">
        <v>456.83333333333337</v>
      </c>
      <c r="F17" s="269">
        <v>453.31666666666666</v>
      </c>
      <c r="G17" s="269">
        <v>450.73333333333335</v>
      </c>
      <c r="H17" s="269">
        <v>462.93333333333339</v>
      </c>
      <c r="I17" s="269">
        <v>465.51666666666677</v>
      </c>
      <c r="J17" s="269">
        <v>469.03333333333342</v>
      </c>
      <c r="K17" s="268">
        <v>462</v>
      </c>
      <c r="L17" s="268">
        <v>455.9</v>
      </c>
      <c r="M17" s="268">
        <v>1.09859</v>
      </c>
      <c r="N17" s="1"/>
      <c r="O17" s="1"/>
    </row>
    <row r="18" spans="1:15" ht="12" customHeight="1">
      <c r="A18" s="30">
        <v>8</v>
      </c>
      <c r="B18" s="278" t="s">
        <v>293</v>
      </c>
      <c r="C18" s="268">
        <v>2222.4</v>
      </c>
      <c r="D18" s="269">
        <v>2228.7166666666667</v>
      </c>
      <c r="E18" s="269">
        <v>2200.0333333333333</v>
      </c>
      <c r="F18" s="269">
        <v>2177.6666666666665</v>
      </c>
      <c r="G18" s="269">
        <v>2148.9833333333331</v>
      </c>
      <c r="H18" s="269">
        <v>2251.0833333333335</v>
      </c>
      <c r="I18" s="269">
        <v>2279.7666666666669</v>
      </c>
      <c r="J18" s="269">
        <v>2302.1333333333337</v>
      </c>
      <c r="K18" s="268">
        <v>2257.4</v>
      </c>
      <c r="L18" s="268">
        <v>2206.35</v>
      </c>
      <c r="M18" s="268">
        <v>0.55901999999999996</v>
      </c>
      <c r="N18" s="1"/>
      <c r="O18" s="1"/>
    </row>
    <row r="19" spans="1:15" ht="12" customHeight="1">
      <c r="A19" s="30">
        <v>9</v>
      </c>
      <c r="B19" s="278" t="s">
        <v>237</v>
      </c>
      <c r="C19" s="268">
        <v>18113.099999999999</v>
      </c>
      <c r="D19" s="269">
        <v>17898.5</v>
      </c>
      <c r="E19" s="269">
        <v>17619.599999999999</v>
      </c>
      <c r="F19" s="269">
        <v>17126.099999999999</v>
      </c>
      <c r="G19" s="269">
        <v>16847.199999999997</v>
      </c>
      <c r="H19" s="269">
        <v>18392</v>
      </c>
      <c r="I19" s="269">
        <v>18670.900000000001</v>
      </c>
      <c r="J19" s="269">
        <v>19164.400000000001</v>
      </c>
      <c r="K19" s="268">
        <v>18177.400000000001</v>
      </c>
      <c r="L19" s="268">
        <v>17405</v>
      </c>
      <c r="M19" s="268">
        <v>0.24095</v>
      </c>
      <c r="N19" s="1"/>
      <c r="O19" s="1"/>
    </row>
    <row r="20" spans="1:15" ht="12" customHeight="1">
      <c r="A20" s="30">
        <v>10</v>
      </c>
      <c r="B20" s="278" t="s">
        <v>45</v>
      </c>
      <c r="C20" s="268">
        <v>3834.55</v>
      </c>
      <c r="D20" s="269">
        <v>3843.85</v>
      </c>
      <c r="E20" s="269">
        <v>3802.7</v>
      </c>
      <c r="F20" s="269">
        <v>3770.85</v>
      </c>
      <c r="G20" s="269">
        <v>3729.7</v>
      </c>
      <c r="H20" s="269">
        <v>3875.7</v>
      </c>
      <c r="I20" s="269">
        <v>3916.8500000000004</v>
      </c>
      <c r="J20" s="269">
        <v>3948.7</v>
      </c>
      <c r="K20" s="268">
        <v>3885</v>
      </c>
      <c r="L20" s="268">
        <v>3812</v>
      </c>
      <c r="M20" s="268">
        <v>33.387039999999999</v>
      </c>
      <c r="N20" s="1"/>
      <c r="O20" s="1"/>
    </row>
    <row r="21" spans="1:15" ht="12" customHeight="1">
      <c r="A21" s="30">
        <v>11</v>
      </c>
      <c r="B21" s="278" t="s">
        <v>238</v>
      </c>
      <c r="C21" s="268">
        <v>2399.9499999999998</v>
      </c>
      <c r="D21" s="269">
        <v>2395.6666666666665</v>
      </c>
      <c r="E21" s="269">
        <v>2361.333333333333</v>
      </c>
      <c r="F21" s="269">
        <v>2322.7166666666667</v>
      </c>
      <c r="G21" s="269">
        <v>2288.3833333333332</v>
      </c>
      <c r="H21" s="269">
        <v>2434.2833333333328</v>
      </c>
      <c r="I21" s="269">
        <v>2468.6166666666659</v>
      </c>
      <c r="J21" s="269">
        <v>2507.2333333333327</v>
      </c>
      <c r="K21" s="268">
        <v>2430</v>
      </c>
      <c r="L21" s="268">
        <v>2357.0500000000002</v>
      </c>
      <c r="M21" s="268">
        <v>32.228259999999999</v>
      </c>
      <c r="N21" s="1"/>
      <c r="O21" s="1"/>
    </row>
    <row r="22" spans="1:15" ht="12" customHeight="1">
      <c r="A22" s="30">
        <v>12</v>
      </c>
      <c r="B22" s="278" t="s">
        <v>46</v>
      </c>
      <c r="C22" s="268">
        <v>970.25</v>
      </c>
      <c r="D22" s="269">
        <v>975.0333333333333</v>
      </c>
      <c r="E22" s="269">
        <v>962.21666666666658</v>
      </c>
      <c r="F22" s="269">
        <v>954.18333333333328</v>
      </c>
      <c r="G22" s="269">
        <v>941.36666666666656</v>
      </c>
      <c r="H22" s="269">
        <v>983.06666666666661</v>
      </c>
      <c r="I22" s="269">
        <v>995.88333333333321</v>
      </c>
      <c r="J22" s="269">
        <v>1003.9166666666666</v>
      </c>
      <c r="K22" s="268">
        <v>987.85</v>
      </c>
      <c r="L22" s="268">
        <v>967</v>
      </c>
      <c r="M22" s="268">
        <v>75.390469999999993</v>
      </c>
      <c r="N22" s="1"/>
      <c r="O22" s="1"/>
    </row>
    <row r="23" spans="1:15" ht="12.75" customHeight="1">
      <c r="A23" s="30">
        <v>13</v>
      </c>
      <c r="B23" s="278" t="s">
        <v>239</v>
      </c>
      <c r="C23" s="268">
        <v>3674.95</v>
      </c>
      <c r="D23" s="269">
        <v>3682</v>
      </c>
      <c r="E23" s="269">
        <v>3639</v>
      </c>
      <c r="F23" s="269">
        <v>3603.05</v>
      </c>
      <c r="G23" s="269">
        <v>3560.05</v>
      </c>
      <c r="H23" s="269">
        <v>3717.95</v>
      </c>
      <c r="I23" s="269">
        <v>3760.95</v>
      </c>
      <c r="J23" s="269">
        <v>3796.8999999999996</v>
      </c>
      <c r="K23" s="268">
        <v>3725</v>
      </c>
      <c r="L23" s="268">
        <v>3646.05</v>
      </c>
      <c r="M23" s="268">
        <v>3.9849399999999999</v>
      </c>
      <c r="N23" s="1"/>
      <c r="O23" s="1"/>
    </row>
    <row r="24" spans="1:15" ht="12.75" customHeight="1">
      <c r="A24" s="30">
        <v>14</v>
      </c>
      <c r="B24" s="278" t="s">
        <v>240</v>
      </c>
      <c r="C24" s="268">
        <v>4021.55</v>
      </c>
      <c r="D24" s="269">
        <v>4040.5166666666664</v>
      </c>
      <c r="E24" s="269">
        <v>3967.0333333333328</v>
      </c>
      <c r="F24" s="269">
        <v>3912.5166666666664</v>
      </c>
      <c r="G24" s="269">
        <v>3839.0333333333328</v>
      </c>
      <c r="H24" s="269">
        <v>4095.0333333333328</v>
      </c>
      <c r="I24" s="269">
        <v>4168.5166666666664</v>
      </c>
      <c r="J24" s="269">
        <v>4223.0333333333328</v>
      </c>
      <c r="K24" s="268">
        <v>4114</v>
      </c>
      <c r="L24" s="268">
        <v>3986</v>
      </c>
      <c r="M24" s="268">
        <v>4.0864200000000004</v>
      </c>
      <c r="N24" s="1"/>
      <c r="O24" s="1"/>
    </row>
    <row r="25" spans="1:15" ht="12.75" customHeight="1">
      <c r="A25" s="30">
        <v>15</v>
      </c>
      <c r="B25" s="278" t="s">
        <v>241</v>
      </c>
      <c r="C25" s="268">
        <v>117.2</v>
      </c>
      <c r="D25" s="269">
        <v>116.75</v>
      </c>
      <c r="E25" s="269">
        <v>115.8</v>
      </c>
      <c r="F25" s="269">
        <v>114.39999999999999</v>
      </c>
      <c r="G25" s="269">
        <v>113.44999999999999</v>
      </c>
      <c r="H25" s="269">
        <v>118.15</v>
      </c>
      <c r="I25" s="269">
        <v>119.1</v>
      </c>
      <c r="J25" s="269">
        <v>120.50000000000001</v>
      </c>
      <c r="K25" s="268">
        <v>117.7</v>
      </c>
      <c r="L25" s="268">
        <v>115.35</v>
      </c>
      <c r="M25" s="268">
        <v>29.21077</v>
      </c>
      <c r="N25" s="1"/>
      <c r="O25" s="1"/>
    </row>
    <row r="26" spans="1:15" ht="12.75" customHeight="1">
      <c r="A26" s="30">
        <v>16</v>
      </c>
      <c r="B26" s="278" t="s">
        <v>41</v>
      </c>
      <c r="C26" s="268">
        <v>337.55</v>
      </c>
      <c r="D26" s="269">
        <v>337.28333333333336</v>
      </c>
      <c r="E26" s="269">
        <v>333.26666666666671</v>
      </c>
      <c r="F26" s="269">
        <v>328.98333333333335</v>
      </c>
      <c r="G26" s="269">
        <v>324.9666666666667</v>
      </c>
      <c r="H26" s="269">
        <v>341.56666666666672</v>
      </c>
      <c r="I26" s="269">
        <v>345.58333333333337</v>
      </c>
      <c r="J26" s="269">
        <v>349.86666666666673</v>
      </c>
      <c r="K26" s="268">
        <v>341.3</v>
      </c>
      <c r="L26" s="268">
        <v>333</v>
      </c>
      <c r="M26" s="268">
        <v>21.705829999999999</v>
      </c>
      <c r="N26" s="1"/>
      <c r="O26" s="1"/>
    </row>
    <row r="27" spans="1:15" ht="12.75" customHeight="1">
      <c r="A27" s="30">
        <v>17</v>
      </c>
      <c r="B27" s="278" t="s">
        <v>835</v>
      </c>
      <c r="C27" s="268">
        <v>474.55</v>
      </c>
      <c r="D27" s="269">
        <v>475.88333333333338</v>
      </c>
      <c r="E27" s="269">
        <v>469.71666666666675</v>
      </c>
      <c r="F27" s="269">
        <v>464.88333333333338</v>
      </c>
      <c r="G27" s="269">
        <v>458.71666666666675</v>
      </c>
      <c r="H27" s="269">
        <v>480.71666666666675</v>
      </c>
      <c r="I27" s="269">
        <v>486.88333333333338</v>
      </c>
      <c r="J27" s="269">
        <v>491.71666666666675</v>
      </c>
      <c r="K27" s="268">
        <v>482.05</v>
      </c>
      <c r="L27" s="268">
        <v>471.05</v>
      </c>
      <c r="M27" s="268">
        <v>0.33509</v>
      </c>
      <c r="N27" s="1"/>
      <c r="O27" s="1"/>
    </row>
    <row r="28" spans="1:15" ht="12.75" customHeight="1">
      <c r="A28" s="30">
        <v>18</v>
      </c>
      <c r="B28" s="278" t="s">
        <v>294</v>
      </c>
      <c r="C28" s="268">
        <v>292.7</v>
      </c>
      <c r="D28" s="269">
        <v>293.78333333333336</v>
      </c>
      <c r="E28" s="269">
        <v>278.76666666666671</v>
      </c>
      <c r="F28" s="269">
        <v>264.83333333333337</v>
      </c>
      <c r="G28" s="269">
        <v>249.81666666666672</v>
      </c>
      <c r="H28" s="269">
        <v>307.7166666666667</v>
      </c>
      <c r="I28" s="269">
        <v>322.73333333333335</v>
      </c>
      <c r="J28" s="269">
        <v>336.66666666666669</v>
      </c>
      <c r="K28" s="268">
        <v>308.8</v>
      </c>
      <c r="L28" s="268">
        <v>279.85000000000002</v>
      </c>
      <c r="M28" s="268">
        <v>88.271590000000003</v>
      </c>
      <c r="N28" s="1"/>
      <c r="O28" s="1"/>
    </row>
    <row r="29" spans="1:15" ht="12.75" customHeight="1">
      <c r="A29" s="30">
        <v>19</v>
      </c>
      <c r="B29" s="278" t="s">
        <v>295</v>
      </c>
      <c r="C29" s="268">
        <v>283.60000000000002</v>
      </c>
      <c r="D29" s="269">
        <v>282.53333333333336</v>
      </c>
      <c r="E29" s="269">
        <v>280.06666666666672</v>
      </c>
      <c r="F29" s="269">
        <v>276.53333333333336</v>
      </c>
      <c r="G29" s="269">
        <v>274.06666666666672</v>
      </c>
      <c r="H29" s="269">
        <v>286.06666666666672</v>
      </c>
      <c r="I29" s="269">
        <v>288.5333333333333</v>
      </c>
      <c r="J29" s="269">
        <v>292.06666666666672</v>
      </c>
      <c r="K29" s="268">
        <v>285</v>
      </c>
      <c r="L29" s="268">
        <v>279</v>
      </c>
      <c r="M29" s="268">
        <v>5.4595399999999996</v>
      </c>
      <c r="N29" s="1"/>
      <c r="O29" s="1"/>
    </row>
    <row r="30" spans="1:15" ht="12.75" customHeight="1">
      <c r="A30" s="30">
        <v>20</v>
      </c>
      <c r="B30" s="278" t="s">
        <v>296</v>
      </c>
      <c r="C30" s="268">
        <v>1275.8499999999999</v>
      </c>
      <c r="D30" s="269">
        <v>1279.95</v>
      </c>
      <c r="E30" s="269">
        <v>1261.9000000000001</v>
      </c>
      <c r="F30" s="269">
        <v>1247.95</v>
      </c>
      <c r="G30" s="269">
        <v>1229.9000000000001</v>
      </c>
      <c r="H30" s="269">
        <v>1293.9000000000001</v>
      </c>
      <c r="I30" s="269">
        <v>1311.9499999999998</v>
      </c>
      <c r="J30" s="269">
        <v>1325.9</v>
      </c>
      <c r="K30" s="268">
        <v>1298</v>
      </c>
      <c r="L30" s="268">
        <v>1266</v>
      </c>
      <c r="M30" s="268">
        <v>1.2060900000000001</v>
      </c>
      <c r="N30" s="1"/>
      <c r="O30" s="1"/>
    </row>
    <row r="31" spans="1:15" ht="12.75" customHeight="1">
      <c r="A31" s="30">
        <v>21</v>
      </c>
      <c r="B31" s="278" t="s">
        <v>242</v>
      </c>
      <c r="C31" s="268">
        <v>1282.95</v>
      </c>
      <c r="D31" s="269">
        <v>1270.6499999999999</v>
      </c>
      <c r="E31" s="269">
        <v>1251.2999999999997</v>
      </c>
      <c r="F31" s="269">
        <v>1219.6499999999999</v>
      </c>
      <c r="G31" s="269">
        <v>1200.2999999999997</v>
      </c>
      <c r="H31" s="269">
        <v>1302.2999999999997</v>
      </c>
      <c r="I31" s="269">
        <v>1321.6499999999996</v>
      </c>
      <c r="J31" s="269">
        <v>1353.2999999999997</v>
      </c>
      <c r="K31" s="268">
        <v>1290</v>
      </c>
      <c r="L31" s="268">
        <v>1239</v>
      </c>
      <c r="M31" s="268">
        <v>2.63232</v>
      </c>
      <c r="N31" s="1"/>
      <c r="O31" s="1"/>
    </row>
    <row r="32" spans="1:15" ht="12.75" customHeight="1">
      <c r="A32" s="30">
        <v>22</v>
      </c>
      <c r="B32" s="278" t="s">
        <v>52</v>
      </c>
      <c r="C32" s="268">
        <v>607.6</v>
      </c>
      <c r="D32" s="269">
        <v>606.9</v>
      </c>
      <c r="E32" s="269">
        <v>603.79999999999995</v>
      </c>
      <c r="F32" s="269">
        <v>600</v>
      </c>
      <c r="G32" s="269">
        <v>596.9</v>
      </c>
      <c r="H32" s="269">
        <v>610.69999999999993</v>
      </c>
      <c r="I32" s="269">
        <v>613.80000000000007</v>
      </c>
      <c r="J32" s="269">
        <v>617.59999999999991</v>
      </c>
      <c r="K32" s="268">
        <v>610</v>
      </c>
      <c r="L32" s="268">
        <v>603.1</v>
      </c>
      <c r="M32" s="268">
        <v>1.33758</v>
      </c>
      <c r="N32" s="1"/>
      <c r="O32" s="1"/>
    </row>
    <row r="33" spans="1:15" ht="12.75" customHeight="1">
      <c r="A33" s="30">
        <v>23</v>
      </c>
      <c r="B33" s="278" t="s">
        <v>48</v>
      </c>
      <c r="C33" s="268">
        <v>3319.75</v>
      </c>
      <c r="D33" s="269">
        <v>3322.9</v>
      </c>
      <c r="E33" s="269">
        <v>3259.8500000000004</v>
      </c>
      <c r="F33" s="269">
        <v>3199.9500000000003</v>
      </c>
      <c r="G33" s="269">
        <v>3136.9000000000005</v>
      </c>
      <c r="H33" s="269">
        <v>3382.8</v>
      </c>
      <c r="I33" s="269">
        <v>3445.8500000000004</v>
      </c>
      <c r="J33" s="269">
        <v>3505.75</v>
      </c>
      <c r="K33" s="268">
        <v>3385.95</v>
      </c>
      <c r="L33" s="268">
        <v>3263</v>
      </c>
      <c r="M33" s="268">
        <v>2.1043500000000002</v>
      </c>
      <c r="N33" s="1"/>
      <c r="O33" s="1"/>
    </row>
    <row r="34" spans="1:15" ht="12.75" customHeight="1">
      <c r="A34" s="30">
        <v>24</v>
      </c>
      <c r="B34" s="278" t="s">
        <v>297</v>
      </c>
      <c r="C34" s="268">
        <v>2985.2</v>
      </c>
      <c r="D34" s="269">
        <v>2998.3666666666663</v>
      </c>
      <c r="E34" s="269">
        <v>2958.3833333333328</v>
      </c>
      <c r="F34" s="269">
        <v>2931.5666666666666</v>
      </c>
      <c r="G34" s="269">
        <v>2891.583333333333</v>
      </c>
      <c r="H34" s="269">
        <v>3025.1833333333325</v>
      </c>
      <c r="I34" s="269">
        <v>3065.1666666666661</v>
      </c>
      <c r="J34" s="269">
        <v>3091.9833333333322</v>
      </c>
      <c r="K34" s="268">
        <v>3038.35</v>
      </c>
      <c r="L34" s="268">
        <v>2971.55</v>
      </c>
      <c r="M34" s="268">
        <v>0.27190999999999999</v>
      </c>
      <c r="N34" s="1"/>
      <c r="O34" s="1"/>
    </row>
    <row r="35" spans="1:15" ht="12.75" customHeight="1">
      <c r="A35" s="30">
        <v>25</v>
      </c>
      <c r="B35" s="278" t="s">
        <v>747</v>
      </c>
      <c r="C35" s="268">
        <v>400.5</v>
      </c>
      <c r="D35" s="269">
        <v>401.83333333333331</v>
      </c>
      <c r="E35" s="269">
        <v>397.16666666666663</v>
      </c>
      <c r="F35" s="269">
        <v>393.83333333333331</v>
      </c>
      <c r="G35" s="269">
        <v>389.16666666666663</v>
      </c>
      <c r="H35" s="269">
        <v>405.16666666666663</v>
      </c>
      <c r="I35" s="269">
        <v>409.83333333333326</v>
      </c>
      <c r="J35" s="269">
        <v>413.16666666666663</v>
      </c>
      <c r="K35" s="268">
        <v>406.5</v>
      </c>
      <c r="L35" s="268">
        <v>398.5</v>
      </c>
      <c r="M35" s="268">
        <v>3.6830699999999998</v>
      </c>
      <c r="N35" s="1"/>
      <c r="O35" s="1"/>
    </row>
    <row r="36" spans="1:15" ht="12.75" customHeight="1">
      <c r="A36" s="30">
        <v>26</v>
      </c>
      <c r="B36" s="278" t="s">
        <v>865</v>
      </c>
      <c r="C36" s="268">
        <v>19.55</v>
      </c>
      <c r="D36" s="269">
        <v>19.616666666666667</v>
      </c>
      <c r="E36" s="269">
        <v>19.283333333333335</v>
      </c>
      <c r="F36" s="269">
        <v>19.016666666666669</v>
      </c>
      <c r="G36" s="269">
        <v>18.683333333333337</v>
      </c>
      <c r="H36" s="269">
        <v>19.883333333333333</v>
      </c>
      <c r="I36" s="269">
        <v>20.216666666666661</v>
      </c>
      <c r="J36" s="269">
        <v>20.483333333333331</v>
      </c>
      <c r="K36" s="268">
        <v>19.95</v>
      </c>
      <c r="L36" s="268">
        <v>19.350000000000001</v>
      </c>
      <c r="M36" s="268">
        <v>20.832650000000001</v>
      </c>
      <c r="N36" s="1"/>
      <c r="O36" s="1"/>
    </row>
    <row r="37" spans="1:15" ht="12.75" customHeight="1">
      <c r="A37" s="30">
        <v>27</v>
      </c>
      <c r="B37" s="278" t="s">
        <v>50</v>
      </c>
      <c r="C37" s="268">
        <v>513.79999999999995</v>
      </c>
      <c r="D37" s="269">
        <v>513.81666666666661</v>
      </c>
      <c r="E37" s="269">
        <v>507.98333333333323</v>
      </c>
      <c r="F37" s="269">
        <v>502.16666666666663</v>
      </c>
      <c r="G37" s="269">
        <v>496.33333333333326</v>
      </c>
      <c r="H37" s="269">
        <v>519.63333333333321</v>
      </c>
      <c r="I37" s="269">
        <v>525.4666666666667</v>
      </c>
      <c r="J37" s="269">
        <v>531.28333333333319</v>
      </c>
      <c r="K37" s="268">
        <v>519.65</v>
      </c>
      <c r="L37" s="268">
        <v>508</v>
      </c>
      <c r="M37" s="268">
        <v>3.7342399999999998</v>
      </c>
      <c r="N37" s="1"/>
      <c r="O37" s="1"/>
    </row>
    <row r="38" spans="1:15" ht="12.75" customHeight="1">
      <c r="A38" s="30">
        <v>28</v>
      </c>
      <c r="B38" s="278" t="s">
        <v>298</v>
      </c>
      <c r="C38" s="268">
        <v>2241.5500000000002</v>
      </c>
      <c r="D38" s="269">
        <v>2240.1166666666663</v>
      </c>
      <c r="E38" s="269">
        <v>2227.1333333333328</v>
      </c>
      <c r="F38" s="269">
        <v>2212.7166666666662</v>
      </c>
      <c r="G38" s="269">
        <v>2199.7333333333327</v>
      </c>
      <c r="H38" s="269">
        <v>2254.5333333333328</v>
      </c>
      <c r="I38" s="269">
        <v>2267.5166666666664</v>
      </c>
      <c r="J38" s="269">
        <v>2281.9333333333329</v>
      </c>
      <c r="K38" s="268">
        <v>2253.1</v>
      </c>
      <c r="L38" s="268">
        <v>2225.6999999999998</v>
      </c>
      <c r="M38" s="268">
        <v>0.23307</v>
      </c>
      <c r="N38" s="1"/>
      <c r="O38" s="1"/>
    </row>
    <row r="39" spans="1:15" ht="12.75" customHeight="1">
      <c r="A39" s="30">
        <v>29</v>
      </c>
      <c r="B39" s="278" t="s">
        <v>51</v>
      </c>
      <c r="C39" s="268">
        <v>574.35</v>
      </c>
      <c r="D39" s="269">
        <v>575.85</v>
      </c>
      <c r="E39" s="269">
        <v>566</v>
      </c>
      <c r="F39" s="269">
        <v>557.65</v>
      </c>
      <c r="G39" s="269">
        <v>547.79999999999995</v>
      </c>
      <c r="H39" s="269">
        <v>584.20000000000005</v>
      </c>
      <c r="I39" s="269">
        <v>594.05000000000018</v>
      </c>
      <c r="J39" s="269">
        <v>602.40000000000009</v>
      </c>
      <c r="K39" s="268">
        <v>585.70000000000005</v>
      </c>
      <c r="L39" s="268">
        <v>567.5</v>
      </c>
      <c r="M39" s="268">
        <v>438.03577000000001</v>
      </c>
      <c r="N39" s="1"/>
      <c r="O39" s="1"/>
    </row>
    <row r="40" spans="1:15" ht="12.75" customHeight="1">
      <c r="A40" s="30">
        <v>30</v>
      </c>
      <c r="B40" s="278" t="s">
        <v>813</v>
      </c>
      <c r="C40" s="268">
        <v>1566.7</v>
      </c>
      <c r="D40" s="269">
        <v>1574.2333333333333</v>
      </c>
      <c r="E40" s="269">
        <v>1548.4666666666667</v>
      </c>
      <c r="F40" s="269">
        <v>1530.2333333333333</v>
      </c>
      <c r="G40" s="269">
        <v>1504.4666666666667</v>
      </c>
      <c r="H40" s="269">
        <v>1592.4666666666667</v>
      </c>
      <c r="I40" s="269">
        <v>1618.2333333333336</v>
      </c>
      <c r="J40" s="269">
        <v>1636.4666666666667</v>
      </c>
      <c r="K40" s="268">
        <v>1600</v>
      </c>
      <c r="L40" s="268">
        <v>1556</v>
      </c>
      <c r="M40" s="268">
        <v>3.25169</v>
      </c>
      <c r="N40" s="1"/>
      <c r="O40" s="1"/>
    </row>
    <row r="41" spans="1:15" ht="12.75" customHeight="1">
      <c r="A41" s="30">
        <v>31</v>
      </c>
      <c r="B41" s="278" t="s">
        <v>777</v>
      </c>
      <c r="C41" s="268">
        <v>753.25</v>
      </c>
      <c r="D41" s="269">
        <v>750.85</v>
      </c>
      <c r="E41" s="269">
        <v>742.7</v>
      </c>
      <c r="F41" s="269">
        <v>732.15</v>
      </c>
      <c r="G41" s="269">
        <v>724</v>
      </c>
      <c r="H41" s="269">
        <v>761.40000000000009</v>
      </c>
      <c r="I41" s="269">
        <v>769.55</v>
      </c>
      <c r="J41" s="269">
        <v>780.10000000000014</v>
      </c>
      <c r="K41" s="268">
        <v>759</v>
      </c>
      <c r="L41" s="268">
        <v>740.3</v>
      </c>
      <c r="M41" s="268">
        <v>0.62948999999999999</v>
      </c>
      <c r="N41" s="1"/>
      <c r="O41" s="1"/>
    </row>
    <row r="42" spans="1:15" ht="12.75" customHeight="1">
      <c r="A42" s="30">
        <v>32</v>
      </c>
      <c r="B42" s="278" t="s">
        <v>53</v>
      </c>
      <c r="C42" s="268">
        <v>4559.3500000000004</v>
      </c>
      <c r="D42" s="269">
        <v>4490.2833333333338</v>
      </c>
      <c r="E42" s="269">
        <v>4385.5666666666675</v>
      </c>
      <c r="F42" s="269">
        <v>4211.7833333333338</v>
      </c>
      <c r="G42" s="269">
        <v>4107.0666666666675</v>
      </c>
      <c r="H42" s="269">
        <v>4664.0666666666675</v>
      </c>
      <c r="I42" s="269">
        <v>4768.7833333333328</v>
      </c>
      <c r="J42" s="269">
        <v>4942.5666666666675</v>
      </c>
      <c r="K42" s="268">
        <v>4595</v>
      </c>
      <c r="L42" s="268">
        <v>4316.5</v>
      </c>
      <c r="M42" s="268">
        <v>11.737690000000001</v>
      </c>
      <c r="N42" s="1"/>
      <c r="O42" s="1"/>
    </row>
    <row r="43" spans="1:15" ht="12.75" customHeight="1">
      <c r="A43" s="30">
        <v>33</v>
      </c>
      <c r="B43" s="278" t="s">
        <v>54</v>
      </c>
      <c r="C43" s="268">
        <v>288.2</v>
      </c>
      <c r="D43" s="269">
        <v>289.61666666666662</v>
      </c>
      <c r="E43" s="269">
        <v>285.88333333333321</v>
      </c>
      <c r="F43" s="269">
        <v>283.56666666666661</v>
      </c>
      <c r="G43" s="269">
        <v>279.8333333333332</v>
      </c>
      <c r="H43" s="269">
        <v>291.93333333333322</v>
      </c>
      <c r="I43" s="269">
        <v>295.66666666666669</v>
      </c>
      <c r="J43" s="269">
        <v>297.98333333333323</v>
      </c>
      <c r="K43" s="268">
        <v>293.35000000000002</v>
      </c>
      <c r="L43" s="268">
        <v>287.3</v>
      </c>
      <c r="M43" s="268">
        <v>24.660730000000001</v>
      </c>
      <c r="N43" s="1"/>
      <c r="O43" s="1"/>
    </row>
    <row r="44" spans="1:15" ht="12.75" customHeight="1">
      <c r="A44" s="30">
        <v>34</v>
      </c>
      <c r="B44" s="278" t="s">
        <v>836</v>
      </c>
      <c r="C44" s="268">
        <v>311.05</v>
      </c>
      <c r="D44" s="269">
        <v>312.7</v>
      </c>
      <c r="E44" s="269">
        <v>307.89999999999998</v>
      </c>
      <c r="F44" s="269">
        <v>304.75</v>
      </c>
      <c r="G44" s="269">
        <v>299.95</v>
      </c>
      <c r="H44" s="269">
        <v>315.84999999999997</v>
      </c>
      <c r="I44" s="269">
        <v>320.65000000000003</v>
      </c>
      <c r="J44" s="269">
        <v>323.79999999999995</v>
      </c>
      <c r="K44" s="268">
        <v>317.5</v>
      </c>
      <c r="L44" s="268">
        <v>309.55</v>
      </c>
      <c r="M44" s="268">
        <v>2.1638899999999999</v>
      </c>
      <c r="N44" s="1"/>
      <c r="O44" s="1"/>
    </row>
    <row r="45" spans="1:15" ht="12.75" customHeight="1">
      <c r="A45" s="30">
        <v>35</v>
      </c>
      <c r="B45" s="278" t="s">
        <v>299</v>
      </c>
      <c r="C45" s="268">
        <v>612.35</v>
      </c>
      <c r="D45" s="269">
        <v>611.85</v>
      </c>
      <c r="E45" s="269">
        <v>595.55000000000007</v>
      </c>
      <c r="F45" s="269">
        <v>578.75</v>
      </c>
      <c r="G45" s="269">
        <v>562.45000000000005</v>
      </c>
      <c r="H45" s="269">
        <v>628.65000000000009</v>
      </c>
      <c r="I45" s="269">
        <v>644.95000000000005</v>
      </c>
      <c r="J45" s="269">
        <v>661.75000000000011</v>
      </c>
      <c r="K45" s="268">
        <v>628.15</v>
      </c>
      <c r="L45" s="268">
        <v>595.04999999999995</v>
      </c>
      <c r="M45" s="268">
        <v>4.2134499999999999</v>
      </c>
      <c r="N45" s="1"/>
      <c r="O45" s="1"/>
    </row>
    <row r="46" spans="1:15" ht="12.75" customHeight="1">
      <c r="A46" s="30">
        <v>36</v>
      </c>
      <c r="B46" s="278" t="s">
        <v>55</v>
      </c>
      <c r="C46" s="268">
        <v>162.44999999999999</v>
      </c>
      <c r="D46" s="269">
        <v>163.04999999999998</v>
      </c>
      <c r="E46" s="269">
        <v>161.39999999999998</v>
      </c>
      <c r="F46" s="269">
        <v>160.35</v>
      </c>
      <c r="G46" s="269">
        <v>158.69999999999999</v>
      </c>
      <c r="H46" s="269">
        <v>164.09999999999997</v>
      </c>
      <c r="I46" s="269">
        <v>165.75</v>
      </c>
      <c r="J46" s="269">
        <v>166.79999999999995</v>
      </c>
      <c r="K46" s="268">
        <v>164.7</v>
      </c>
      <c r="L46" s="268">
        <v>162</v>
      </c>
      <c r="M46" s="268">
        <v>103.61490000000001</v>
      </c>
      <c r="N46" s="1"/>
      <c r="O46" s="1"/>
    </row>
    <row r="47" spans="1:15" ht="12.75" customHeight="1">
      <c r="A47" s="30">
        <v>37</v>
      </c>
      <c r="B47" s="278" t="s">
        <v>57</v>
      </c>
      <c r="C47" s="268">
        <v>3393.2</v>
      </c>
      <c r="D47" s="269">
        <v>3379.0666666666671</v>
      </c>
      <c r="E47" s="269">
        <v>3348.1333333333341</v>
      </c>
      <c r="F47" s="269">
        <v>3303.0666666666671</v>
      </c>
      <c r="G47" s="269">
        <v>3272.1333333333341</v>
      </c>
      <c r="H47" s="269">
        <v>3424.1333333333341</v>
      </c>
      <c r="I47" s="269">
        <v>3455.0666666666675</v>
      </c>
      <c r="J47" s="269">
        <v>3500.1333333333341</v>
      </c>
      <c r="K47" s="268">
        <v>3410</v>
      </c>
      <c r="L47" s="268">
        <v>3334</v>
      </c>
      <c r="M47" s="268">
        <v>7.0818399999999997</v>
      </c>
      <c r="N47" s="1"/>
      <c r="O47" s="1"/>
    </row>
    <row r="48" spans="1:15" ht="12.75" customHeight="1">
      <c r="A48" s="30">
        <v>38</v>
      </c>
      <c r="B48" s="278" t="s">
        <v>300</v>
      </c>
      <c r="C48" s="268">
        <v>251.9</v>
      </c>
      <c r="D48" s="269">
        <v>255.01666666666665</v>
      </c>
      <c r="E48" s="269">
        <v>246.88333333333333</v>
      </c>
      <c r="F48" s="269">
        <v>241.86666666666667</v>
      </c>
      <c r="G48" s="269">
        <v>233.73333333333335</v>
      </c>
      <c r="H48" s="269">
        <v>260.0333333333333</v>
      </c>
      <c r="I48" s="269">
        <v>268.16666666666663</v>
      </c>
      <c r="J48" s="269">
        <v>273.18333333333328</v>
      </c>
      <c r="K48" s="268">
        <v>263.14999999999998</v>
      </c>
      <c r="L48" s="268">
        <v>250</v>
      </c>
      <c r="M48" s="268">
        <v>13.28664</v>
      </c>
      <c r="N48" s="1"/>
      <c r="O48" s="1"/>
    </row>
    <row r="49" spans="1:15" ht="12.75" customHeight="1">
      <c r="A49" s="30">
        <v>39</v>
      </c>
      <c r="B49" s="278" t="s">
        <v>301</v>
      </c>
      <c r="C49" s="268">
        <v>3262.65</v>
      </c>
      <c r="D49" s="269">
        <v>3262.7333333333336</v>
      </c>
      <c r="E49" s="269">
        <v>3244.8666666666672</v>
      </c>
      <c r="F49" s="269">
        <v>3227.0833333333335</v>
      </c>
      <c r="G49" s="269">
        <v>3209.2166666666672</v>
      </c>
      <c r="H49" s="269">
        <v>3280.5166666666673</v>
      </c>
      <c r="I49" s="269">
        <v>3298.3833333333341</v>
      </c>
      <c r="J49" s="269">
        <v>3316.1666666666674</v>
      </c>
      <c r="K49" s="268">
        <v>3280.6</v>
      </c>
      <c r="L49" s="268">
        <v>3244.95</v>
      </c>
      <c r="M49" s="268">
        <v>7.0080000000000003E-2</v>
      </c>
      <c r="N49" s="1"/>
      <c r="O49" s="1"/>
    </row>
    <row r="50" spans="1:15" ht="12.75" customHeight="1">
      <c r="A50" s="30">
        <v>40</v>
      </c>
      <c r="B50" s="278" t="s">
        <v>302</v>
      </c>
      <c r="C50" s="268">
        <v>2417.9499999999998</v>
      </c>
      <c r="D50" s="269">
        <v>2433.8166666666666</v>
      </c>
      <c r="E50" s="269">
        <v>2384.1333333333332</v>
      </c>
      <c r="F50" s="269">
        <v>2350.3166666666666</v>
      </c>
      <c r="G50" s="269">
        <v>2300.6333333333332</v>
      </c>
      <c r="H50" s="269">
        <v>2467.6333333333332</v>
      </c>
      <c r="I50" s="269">
        <v>2517.3166666666666</v>
      </c>
      <c r="J50" s="269">
        <v>2551.1333333333332</v>
      </c>
      <c r="K50" s="268">
        <v>2483.5</v>
      </c>
      <c r="L50" s="268">
        <v>2400</v>
      </c>
      <c r="M50" s="268">
        <v>6.0740600000000002</v>
      </c>
      <c r="N50" s="1"/>
      <c r="O50" s="1"/>
    </row>
    <row r="51" spans="1:15" ht="12.75" customHeight="1">
      <c r="A51" s="30">
        <v>41</v>
      </c>
      <c r="B51" s="278" t="s">
        <v>303</v>
      </c>
      <c r="C51" s="268">
        <v>9351.75</v>
      </c>
      <c r="D51" s="269">
        <v>9350.6</v>
      </c>
      <c r="E51" s="269">
        <v>9281.2000000000007</v>
      </c>
      <c r="F51" s="269">
        <v>9210.65</v>
      </c>
      <c r="G51" s="269">
        <v>9141.25</v>
      </c>
      <c r="H51" s="269">
        <v>9421.1500000000015</v>
      </c>
      <c r="I51" s="269">
        <v>9490.5499999999993</v>
      </c>
      <c r="J51" s="269">
        <v>9561.1000000000022</v>
      </c>
      <c r="K51" s="268">
        <v>9420</v>
      </c>
      <c r="L51" s="268">
        <v>9280.0499999999993</v>
      </c>
      <c r="M51" s="268">
        <v>0.17296</v>
      </c>
      <c r="N51" s="1"/>
      <c r="O51" s="1"/>
    </row>
    <row r="52" spans="1:15" ht="12.75" customHeight="1">
      <c r="A52" s="30">
        <v>42</v>
      </c>
      <c r="B52" s="278" t="s">
        <v>60</v>
      </c>
      <c r="C52" s="268">
        <v>533.45000000000005</v>
      </c>
      <c r="D52" s="269">
        <v>530.41666666666674</v>
      </c>
      <c r="E52" s="269">
        <v>522.48333333333346</v>
      </c>
      <c r="F52" s="269">
        <v>511.51666666666677</v>
      </c>
      <c r="G52" s="269">
        <v>503.58333333333348</v>
      </c>
      <c r="H52" s="269">
        <v>541.38333333333344</v>
      </c>
      <c r="I52" s="269">
        <v>549.31666666666683</v>
      </c>
      <c r="J52" s="269">
        <v>560.28333333333342</v>
      </c>
      <c r="K52" s="268">
        <v>538.35</v>
      </c>
      <c r="L52" s="268">
        <v>519.45000000000005</v>
      </c>
      <c r="M52" s="268">
        <v>17.893660000000001</v>
      </c>
      <c r="N52" s="1"/>
      <c r="O52" s="1"/>
    </row>
    <row r="53" spans="1:15" ht="12.75" customHeight="1">
      <c r="A53" s="30">
        <v>43</v>
      </c>
      <c r="B53" s="278" t="s">
        <v>304</v>
      </c>
      <c r="C53" s="268">
        <v>488</v>
      </c>
      <c r="D53" s="269">
        <v>491.26666666666665</v>
      </c>
      <c r="E53" s="269">
        <v>482.73333333333329</v>
      </c>
      <c r="F53" s="269">
        <v>477.46666666666664</v>
      </c>
      <c r="G53" s="269">
        <v>468.93333333333328</v>
      </c>
      <c r="H53" s="269">
        <v>496.5333333333333</v>
      </c>
      <c r="I53" s="269">
        <v>505.06666666666661</v>
      </c>
      <c r="J53" s="269">
        <v>510.33333333333331</v>
      </c>
      <c r="K53" s="268">
        <v>499.8</v>
      </c>
      <c r="L53" s="268">
        <v>486</v>
      </c>
      <c r="M53" s="268">
        <v>1.2189399999999999</v>
      </c>
      <c r="N53" s="1"/>
      <c r="O53" s="1"/>
    </row>
    <row r="54" spans="1:15" ht="12.75" customHeight="1">
      <c r="A54" s="30">
        <v>44</v>
      </c>
      <c r="B54" s="278" t="s">
        <v>243</v>
      </c>
      <c r="C54" s="268">
        <v>4349.3</v>
      </c>
      <c r="D54" s="269">
        <v>4363.7666666666664</v>
      </c>
      <c r="E54" s="269">
        <v>4315.5333333333328</v>
      </c>
      <c r="F54" s="269">
        <v>4281.7666666666664</v>
      </c>
      <c r="G54" s="269">
        <v>4233.5333333333328</v>
      </c>
      <c r="H54" s="269">
        <v>4397.5333333333328</v>
      </c>
      <c r="I54" s="269">
        <v>4445.7666666666664</v>
      </c>
      <c r="J54" s="269">
        <v>4479.5333333333328</v>
      </c>
      <c r="K54" s="268">
        <v>4412</v>
      </c>
      <c r="L54" s="268">
        <v>4330</v>
      </c>
      <c r="M54" s="268">
        <v>2.03661</v>
      </c>
      <c r="N54" s="1"/>
      <c r="O54" s="1"/>
    </row>
    <row r="55" spans="1:15" ht="12.75" customHeight="1">
      <c r="A55" s="30">
        <v>45</v>
      </c>
      <c r="B55" s="278" t="s">
        <v>61</v>
      </c>
      <c r="C55" s="268">
        <v>812.75</v>
      </c>
      <c r="D55" s="269">
        <v>810.31666666666661</v>
      </c>
      <c r="E55" s="269">
        <v>804.43333333333317</v>
      </c>
      <c r="F55" s="269">
        <v>796.11666666666656</v>
      </c>
      <c r="G55" s="269">
        <v>790.23333333333312</v>
      </c>
      <c r="H55" s="269">
        <v>818.63333333333321</v>
      </c>
      <c r="I55" s="269">
        <v>824.51666666666665</v>
      </c>
      <c r="J55" s="269">
        <v>832.83333333333326</v>
      </c>
      <c r="K55" s="268">
        <v>816.2</v>
      </c>
      <c r="L55" s="268">
        <v>802</v>
      </c>
      <c r="M55" s="268">
        <v>82.740790000000004</v>
      </c>
      <c r="N55" s="1"/>
      <c r="O55" s="1"/>
    </row>
    <row r="56" spans="1:15" ht="12.75" customHeight="1">
      <c r="A56" s="30">
        <v>46</v>
      </c>
      <c r="B56" s="278" t="s">
        <v>305</v>
      </c>
      <c r="C56" s="268">
        <v>2983.55</v>
      </c>
      <c r="D56" s="269">
        <v>2997.7999999999997</v>
      </c>
      <c r="E56" s="269">
        <v>2957.0999999999995</v>
      </c>
      <c r="F56" s="269">
        <v>2930.6499999999996</v>
      </c>
      <c r="G56" s="269">
        <v>2889.9499999999994</v>
      </c>
      <c r="H56" s="269">
        <v>3024.2499999999995</v>
      </c>
      <c r="I56" s="269">
        <v>3064.9499999999994</v>
      </c>
      <c r="J56" s="269">
        <v>3091.3999999999996</v>
      </c>
      <c r="K56" s="268">
        <v>3038.5</v>
      </c>
      <c r="L56" s="268">
        <v>2971.35</v>
      </c>
      <c r="M56" s="268">
        <v>0.16583999999999999</v>
      </c>
      <c r="N56" s="1"/>
      <c r="O56" s="1"/>
    </row>
    <row r="57" spans="1:15" ht="12" customHeight="1">
      <c r="A57" s="30">
        <v>47</v>
      </c>
      <c r="B57" s="278" t="s">
        <v>306</v>
      </c>
      <c r="C57" s="268">
        <v>653.1</v>
      </c>
      <c r="D57" s="269">
        <v>656.63333333333333</v>
      </c>
      <c r="E57" s="269">
        <v>648.4666666666667</v>
      </c>
      <c r="F57" s="269">
        <v>643.83333333333337</v>
      </c>
      <c r="G57" s="269">
        <v>635.66666666666674</v>
      </c>
      <c r="H57" s="269">
        <v>661.26666666666665</v>
      </c>
      <c r="I57" s="269">
        <v>669.43333333333339</v>
      </c>
      <c r="J57" s="269">
        <v>674.06666666666661</v>
      </c>
      <c r="K57" s="268">
        <v>664.8</v>
      </c>
      <c r="L57" s="268">
        <v>652</v>
      </c>
      <c r="M57" s="268">
        <v>6.2725200000000001</v>
      </c>
      <c r="N57" s="1"/>
      <c r="O57" s="1"/>
    </row>
    <row r="58" spans="1:15" ht="12.75" customHeight="1">
      <c r="A58" s="30">
        <v>48</v>
      </c>
      <c r="B58" s="278" t="s">
        <v>62</v>
      </c>
      <c r="C58" s="268">
        <v>3768.6</v>
      </c>
      <c r="D58" s="269">
        <v>3767.1666666666665</v>
      </c>
      <c r="E58" s="269">
        <v>3726.4333333333329</v>
      </c>
      <c r="F58" s="269">
        <v>3684.2666666666664</v>
      </c>
      <c r="G58" s="269">
        <v>3643.5333333333328</v>
      </c>
      <c r="H58" s="269">
        <v>3809.333333333333</v>
      </c>
      <c r="I58" s="269">
        <v>3850.0666666666666</v>
      </c>
      <c r="J58" s="269">
        <v>3892.2333333333331</v>
      </c>
      <c r="K58" s="268">
        <v>3807.9</v>
      </c>
      <c r="L58" s="268">
        <v>3725</v>
      </c>
      <c r="M58" s="268">
        <v>2.6892299999999998</v>
      </c>
      <c r="N58" s="1"/>
      <c r="O58" s="1"/>
    </row>
    <row r="59" spans="1:15" ht="12.75" customHeight="1">
      <c r="A59" s="30">
        <v>49</v>
      </c>
      <c r="B59" s="278" t="s">
        <v>307</v>
      </c>
      <c r="C59" s="268">
        <v>1131.8</v>
      </c>
      <c r="D59" s="269">
        <v>1144.3833333333332</v>
      </c>
      <c r="E59" s="269">
        <v>1114.4666666666665</v>
      </c>
      <c r="F59" s="269">
        <v>1097.1333333333332</v>
      </c>
      <c r="G59" s="269">
        <v>1067.2166666666665</v>
      </c>
      <c r="H59" s="269">
        <v>1161.7166666666665</v>
      </c>
      <c r="I59" s="269">
        <v>1191.6333333333334</v>
      </c>
      <c r="J59" s="269">
        <v>1208.9666666666665</v>
      </c>
      <c r="K59" s="268">
        <v>1174.3</v>
      </c>
      <c r="L59" s="268">
        <v>1127.05</v>
      </c>
      <c r="M59" s="268">
        <v>0.55659000000000003</v>
      </c>
      <c r="N59" s="1"/>
      <c r="O59" s="1"/>
    </row>
    <row r="60" spans="1:15" ht="12.75" customHeight="1">
      <c r="A60" s="30">
        <v>50</v>
      </c>
      <c r="B60" s="278" t="s">
        <v>65</v>
      </c>
      <c r="C60" s="268">
        <v>7635.4</v>
      </c>
      <c r="D60" s="269">
        <v>7638.4666666666672</v>
      </c>
      <c r="E60" s="269">
        <v>7561.9333333333343</v>
      </c>
      <c r="F60" s="269">
        <v>7488.4666666666672</v>
      </c>
      <c r="G60" s="269">
        <v>7411.9333333333343</v>
      </c>
      <c r="H60" s="269">
        <v>7711.9333333333343</v>
      </c>
      <c r="I60" s="269">
        <v>7788.4666666666672</v>
      </c>
      <c r="J60" s="269">
        <v>7861.9333333333343</v>
      </c>
      <c r="K60" s="268">
        <v>7715</v>
      </c>
      <c r="L60" s="268">
        <v>7565</v>
      </c>
      <c r="M60" s="268">
        <v>16.134499999999999</v>
      </c>
      <c r="N60" s="1"/>
      <c r="O60" s="1"/>
    </row>
    <row r="61" spans="1:15" ht="12.75" customHeight="1">
      <c r="A61" s="30">
        <v>51</v>
      </c>
      <c r="B61" s="278" t="s">
        <v>64</v>
      </c>
      <c r="C61" s="268">
        <v>1799.6</v>
      </c>
      <c r="D61" s="269">
        <v>1797.5166666666667</v>
      </c>
      <c r="E61" s="269">
        <v>1782.0833333333333</v>
      </c>
      <c r="F61" s="269">
        <v>1764.5666666666666</v>
      </c>
      <c r="G61" s="269">
        <v>1749.1333333333332</v>
      </c>
      <c r="H61" s="269">
        <v>1815.0333333333333</v>
      </c>
      <c r="I61" s="269">
        <v>1830.4666666666667</v>
      </c>
      <c r="J61" s="269">
        <v>1847.9833333333333</v>
      </c>
      <c r="K61" s="268">
        <v>1812.95</v>
      </c>
      <c r="L61" s="268">
        <v>1780</v>
      </c>
      <c r="M61" s="268">
        <v>28.32208</v>
      </c>
      <c r="N61" s="1"/>
      <c r="O61" s="1"/>
    </row>
    <row r="62" spans="1:15" ht="12.75" customHeight="1">
      <c r="A62" s="30">
        <v>52</v>
      </c>
      <c r="B62" s="278" t="s">
        <v>244</v>
      </c>
      <c r="C62" s="268">
        <v>6964.7</v>
      </c>
      <c r="D62" s="269">
        <v>6946.4833333333327</v>
      </c>
      <c r="E62" s="269">
        <v>6853.0666666666657</v>
      </c>
      <c r="F62" s="269">
        <v>6741.4333333333334</v>
      </c>
      <c r="G62" s="269">
        <v>6648.0166666666664</v>
      </c>
      <c r="H62" s="269">
        <v>7058.116666666665</v>
      </c>
      <c r="I62" s="269">
        <v>7151.533333333331</v>
      </c>
      <c r="J62" s="269">
        <v>7263.1666666666642</v>
      </c>
      <c r="K62" s="268">
        <v>7039.9</v>
      </c>
      <c r="L62" s="268">
        <v>6834.85</v>
      </c>
      <c r="M62" s="268">
        <v>1.0729500000000001</v>
      </c>
      <c r="N62" s="1"/>
      <c r="O62" s="1"/>
    </row>
    <row r="63" spans="1:15" ht="12.75" customHeight="1">
      <c r="A63" s="30">
        <v>53</v>
      </c>
      <c r="B63" s="278" t="s">
        <v>308</v>
      </c>
      <c r="C63" s="268">
        <v>3621.4</v>
      </c>
      <c r="D63" s="269">
        <v>3618.2000000000003</v>
      </c>
      <c r="E63" s="269">
        <v>3573.7500000000005</v>
      </c>
      <c r="F63" s="269">
        <v>3526.1000000000004</v>
      </c>
      <c r="G63" s="269">
        <v>3481.6500000000005</v>
      </c>
      <c r="H63" s="269">
        <v>3665.8500000000004</v>
      </c>
      <c r="I63" s="269">
        <v>3710.3</v>
      </c>
      <c r="J63" s="269">
        <v>3757.9500000000003</v>
      </c>
      <c r="K63" s="268">
        <v>3662.65</v>
      </c>
      <c r="L63" s="268">
        <v>3570.55</v>
      </c>
      <c r="M63" s="268">
        <v>0.54193000000000002</v>
      </c>
      <c r="N63" s="1"/>
      <c r="O63" s="1"/>
    </row>
    <row r="64" spans="1:15" ht="12.75" customHeight="1">
      <c r="A64" s="30">
        <v>54</v>
      </c>
      <c r="B64" s="278" t="s">
        <v>66</v>
      </c>
      <c r="C64" s="268">
        <v>1901.95</v>
      </c>
      <c r="D64" s="269">
        <v>1916.5833333333333</v>
      </c>
      <c r="E64" s="269">
        <v>1885.3666666666666</v>
      </c>
      <c r="F64" s="269">
        <v>1868.7833333333333</v>
      </c>
      <c r="G64" s="269">
        <v>1837.5666666666666</v>
      </c>
      <c r="H64" s="269">
        <v>1933.1666666666665</v>
      </c>
      <c r="I64" s="269">
        <v>1964.3833333333332</v>
      </c>
      <c r="J64" s="269">
        <v>1980.9666666666665</v>
      </c>
      <c r="K64" s="268">
        <v>1947.8</v>
      </c>
      <c r="L64" s="268">
        <v>1900</v>
      </c>
      <c r="M64" s="268">
        <v>4.2312799999999999</v>
      </c>
      <c r="N64" s="1"/>
      <c r="O64" s="1"/>
    </row>
    <row r="65" spans="1:15" ht="12.75" customHeight="1">
      <c r="A65" s="30">
        <v>55</v>
      </c>
      <c r="B65" s="278" t="s">
        <v>309</v>
      </c>
      <c r="C65" s="268">
        <v>377.85</v>
      </c>
      <c r="D65" s="269">
        <v>374.61666666666662</v>
      </c>
      <c r="E65" s="269">
        <v>369.23333333333323</v>
      </c>
      <c r="F65" s="269">
        <v>360.61666666666662</v>
      </c>
      <c r="G65" s="269">
        <v>355.23333333333323</v>
      </c>
      <c r="H65" s="269">
        <v>383.23333333333323</v>
      </c>
      <c r="I65" s="269">
        <v>388.61666666666656</v>
      </c>
      <c r="J65" s="269">
        <v>397.23333333333323</v>
      </c>
      <c r="K65" s="268">
        <v>380</v>
      </c>
      <c r="L65" s="268">
        <v>366</v>
      </c>
      <c r="M65" s="268">
        <v>28.27122</v>
      </c>
      <c r="N65" s="1"/>
      <c r="O65" s="1"/>
    </row>
    <row r="66" spans="1:15" ht="12.75" customHeight="1">
      <c r="A66" s="30">
        <v>56</v>
      </c>
      <c r="B66" s="278" t="s">
        <v>67</v>
      </c>
      <c r="C66" s="268">
        <v>293.3</v>
      </c>
      <c r="D66" s="269">
        <v>294.13333333333333</v>
      </c>
      <c r="E66" s="269">
        <v>290.76666666666665</v>
      </c>
      <c r="F66" s="269">
        <v>288.23333333333335</v>
      </c>
      <c r="G66" s="269">
        <v>284.86666666666667</v>
      </c>
      <c r="H66" s="269">
        <v>296.66666666666663</v>
      </c>
      <c r="I66" s="269">
        <v>300.0333333333333</v>
      </c>
      <c r="J66" s="269">
        <v>302.56666666666661</v>
      </c>
      <c r="K66" s="268">
        <v>297.5</v>
      </c>
      <c r="L66" s="268">
        <v>291.60000000000002</v>
      </c>
      <c r="M66" s="268">
        <v>45.636679999999998</v>
      </c>
      <c r="N66" s="1"/>
      <c r="O66" s="1"/>
    </row>
    <row r="67" spans="1:15" ht="12.75" customHeight="1">
      <c r="A67" s="30">
        <v>57</v>
      </c>
      <c r="B67" s="278" t="s">
        <v>68</v>
      </c>
      <c r="C67" s="268">
        <v>141.6</v>
      </c>
      <c r="D67" s="269">
        <v>142.06666666666666</v>
      </c>
      <c r="E67" s="269">
        <v>140.83333333333331</v>
      </c>
      <c r="F67" s="269">
        <v>140.06666666666666</v>
      </c>
      <c r="G67" s="269">
        <v>138.83333333333331</v>
      </c>
      <c r="H67" s="269">
        <v>142.83333333333331</v>
      </c>
      <c r="I67" s="269">
        <v>144.06666666666666</v>
      </c>
      <c r="J67" s="269">
        <v>144.83333333333331</v>
      </c>
      <c r="K67" s="268">
        <v>143.30000000000001</v>
      </c>
      <c r="L67" s="268">
        <v>141.30000000000001</v>
      </c>
      <c r="M67" s="268">
        <v>139.83844999999999</v>
      </c>
      <c r="N67" s="1"/>
      <c r="O67" s="1"/>
    </row>
    <row r="68" spans="1:15" ht="12.75" customHeight="1">
      <c r="A68" s="30">
        <v>58</v>
      </c>
      <c r="B68" s="278" t="s">
        <v>245</v>
      </c>
      <c r="C68" s="268">
        <v>52.2</v>
      </c>
      <c r="D68" s="269">
        <v>52.54999999999999</v>
      </c>
      <c r="E68" s="269">
        <v>51.699999999999982</v>
      </c>
      <c r="F68" s="269">
        <v>51.199999999999989</v>
      </c>
      <c r="G68" s="269">
        <v>50.34999999999998</v>
      </c>
      <c r="H68" s="269">
        <v>53.049999999999983</v>
      </c>
      <c r="I68" s="269">
        <v>53.899999999999991</v>
      </c>
      <c r="J68" s="269">
        <v>54.399999999999984</v>
      </c>
      <c r="K68" s="268">
        <v>53.4</v>
      </c>
      <c r="L68" s="268">
        <v>52.05</v>
      </c>
      <c r="M68" s="268">
        <v>44.063209999999998</v>
      </c>
      <c r="N68" s="1"/>
      <c r="O68" s="1"/>
    </row>
    <row r="69" spans="1:15" ht="12.75" customHeight="1">
      <c r="A69" s="30">
        <v>59</v>
      </c>
      <c r="B69" s="278" t="s">
        <v>310</v>
      </c>
      <c r="C69" s="268">
        <v>19</v>
      </c>
      <c r="D69" s="269">
        <v>19.033333333333335</v>
      </c>
      <c r="E69" s="269">
        <v>18.81666666666667</v>
      </c>
      <c r="F69" s="269">
        <v>18.633333333333336</v>
      </c>
      <c r="G69" s="269">
        <v>18.416666666666671</v>
      </c>
      <c r="H69" s="269">
        <v>19.216666666666669</v>
      </c>
      <c r="I69" s="269">
        <v>19.43333333333333</v>
      </c>
      <c r="J69" s="269">
        <v>19.616666666666667</v>
      </c>
      <c r="K69" s="268">
        <v>19.25</v>
      </c>
      <c r="L69" s="268">
        <v>18.850000000000001</v>
      </c>
      <c r="M69" s="268">
        <v>33.348089999999999</v>
      </c>
      <c r="N69" s="1"/>
      <c r="O69" s="1"/>
    </row>
    <row r="70" spans="1:15" ht="12.75" customHeight="1">
      <c r="A70" s="30">
        <v>60</v>
      </c>
      <c r="B70" s="278" t="s">
        <v>69</v>
      </c>
      <c r="C70" s="268">
        <v>1854.25</v>
      </c>
      <c r="D70" s="269">
        <v>1868.3999999999999</v>
      </c>
      <c r="E70" s="269">
        <v>1836.9499999999998</v>
      </c>
      <c r="F70" s="269">
        <v>1819.6499999999999</v>
      </c>
      <c r="G70" s="269">
        <v>1788.1999999999998</v>
      </c>
      <c r="H70" s="269">
        <v>1885.6999999999998</v>
      </c>
      <c r="I70" s="269">
        <v>1917.15</v>
      </c>
      <c r="J70" s="269">
        <v>1934.4499999999998</v>
      </c>
      <c r="K70" s="268">
        <v>1899.85</v>
      </c>
      <c r="L70" s="268">
        <v>1851.1</v>
      </c>
      <c r="M70" s="268">
        <v>3.4688300000000001</v>
      </c>
      <c r="N70" s="1"/>
      <c r="O70" s="1"/>
    </row>
    <row r="71" spans="1:15" ht="12.75" customHeight="1">
      <c r="A71" s="30">
        <v>61</v>
      </c>
      <c r="B71" s="278" t="s">
        <v>311</v>
      </c>
      <c r="C71" s="268">
        <v>4900.3500000000004</v>
      </c>
      <c r="D71" s="269">
        <v>4896.8166666666666</v>
      </c>
      <c r="E71" s="269">
        <v>4853.583333333333</v>
      </c>
      <c r="F71" s="269">
        <v>4806.8166666666666</v>
      </c>
      <c r="G71" s="269">
        <v>4763.583333333333</v>
      </c>
      <c r="H71" s="269">
        <v>4943.583333333333</v>
      </c>
      <c r="I71" s="269">
        <v>4986.8166666666666</v>
      </c>
      <c r="J71" s="269">
        <v>5033.583333333333</v>
      </c>
      <c r="K71" s="268">
        <v>4940.05</v>
      </c>
      <c r="L71" s="268">
        <v>4850.05</v>
      </c>
      <c r="M71" s="268">
        <v>0.1222</v>
      </c>
      <c r="N71" s="1"/>
      <c r="O71" s="1"/>
    </row>
    <row r="72" spans="1:15" ht="12.75" customHeight="1">
      <c r="A72" s="30">
        <v>62</v>
      </c>
      <c r="B72" s="278" t="s">
        <v>72</v>
      </c>
      <c r="C72" s="268">
        <v>633.9</v>
      </c>
      <c r="D72" s="269">
        <v>634.96666666666658</v>
      </c>
      <c r="E72" s="269">
        <v>628.98333333333312</v>
      </c>
      <c r="F72" s="269">
        <v>624.06666666666649</v>
      </c>
      <c r="G72" s="269">
        <v>618.08333333333303</v>
      </c>
      <c r="H72" s="269">
        <v>639.88333333333321</v>
      </c>
      <c r="I72" s="269">
        <v>645.86666666666656</v>
      </c>
      <c r="J72" s="269">
        <v>650.7833333333333</v>
      </c>
      <c r="K72" s="268">
        <v>640.95000000000005</v>
      </c>
      <c r="L72" s="268">
        <v>630.04999999999995</v>
      </c>
      <c r="M72" s="268">
        <v>9.0437600000000007</v>
      </c>
      <c r="N72" s="1"/>
      <c r="O72" s="1"/>
    </row>
    <row r="73" spans="1:15" ht="12.75" customHeight="1">
      <c r="A73" s="30">
        <v>63</v>
      </c>
      <c r="B73" s="278" t="s">
        <v>312</v>
      </c>
      <c r="C73" s="268">
        <v>940.05</v>
      </c>
      <c r="D73" s="269">
        <v>945.5</v>
      </c>
      <c r="E73" s="269">
        <v>926.7</v>
      </c>
      <c r="F73" s="269">
        <v>913.35</v>
      </c>
      <c r="G73" s="269">
        <v>894.55000000000007</v>
      </c>
      <c r="H73" s="269">
        <v>958.85</v>
      </c>
      <c r="I73" s="269">
        <v>977.65</v>
      </c>
      <c r="J73" s="269">
        <v>991</v>
      </c>
      <c r="K73" s="268">
        <v>964.3</v>
      </c>
      <c r="L73" s="268">
        <v>932.15</v>
      </c>
      <c r="M73" s="268">
        <v>19.962440000000001</v>
      </c>
      <c r="N73" s="1"/>
      <c r="O73" s="1"/>
    </row>
    <row r="74" spans="1:15" ht="12.75" customHeight="1">
      <c r="A74" s="30">
        <v>64</v>
      </c>
      <c r="B74" s="278" t="s">
        <v>71</v>
      </c>
      <c r="C74" s="268">
        <v>110.2</v>
      </c>
      <c r="D74" s="269">
        <v>110.76666666666667</v>
      </c>
      <c r="E74" s="269">
        <v>109.43333333333334</v>
      </c>
      <c r="F74" s="269">
        <v>108.66666666666667</v>
      </c>
      <c r="G74" s="269">
        <v>107.33333333333334</v>
      </c>
      <c r="H74" s="269">
        <v>111.53333333333333</v>
      </c>
      <c r="I74" s="269">
        <v>112.86666666666667</v>
      </c>
      <c r="J74" s="269">
        <v>113.63333333333333</v>
      </c>
      <c r="K74" s="268">
        <v>112.1</v>
      </c>
      <c r="L74" s="268">
        <v>110</v>
      </c>
      <c r="M74" s="268">
        <v>137.35873000000001</v>
      </c>
      <c r="N74" s="1"/>
      <c r="O74" s="1"/>
    </row>
    <row r="75" spans="1:15" ht="12.75" customHeight="1">
      <c r="A75" s="30">
        <v>65</v>
      </c>
      <c r="B75" s="278" t="s">
        <v>73</v>
      </c>
      <c r="C75" s="268">
        <v>769.45</v>
      </c>
      <c r="D75" s="269">
        <v>761.76666666666677</v>
      </c>
      <c r="E75" s="269">
        <v>750.83333333333348</v>
      </c>
      <c r="F75" s="269">
        <v>732.2166666666667</v>
      </c>
      <c r="G75" s="269">
        <v>721.28333333333342</v>
      </c>
      <c r="H75" s="269">
        <v>780.38333333333355</v>
      </c>
      <c r="I75" s="269">
        <v>791.31666666666672</v>
      </c>
      <c r="J75" s="269">
        <v>809.93333333333362</v>
      </c>
      <c r="K75" s="268">
        <v>772.7</v>
      </c>
      <c r="L75" s="268">
        <v>743.15</v>
      </c>
      <c r="M75" s="268">
        <v>15.138870000000001</v>
      </c>
      <c r="N75" s="1"/>
      <c r="O75" s="1"/>
    </row>
    <row r="76" spans="1:15" ht="12.75" customHeight="1">
      <c r="A76" s="30">
        <v>66</v>
      </c>
      <c r="B76" s="278" t="s">
        <v>76</v>
      </c>
      <c r="C76" s="268">
        <v>60.1</v>
      </c>
      <c r="D76" s="269">
        <v>60.25</v>
      </c>
      <c r="E76" s="269">
        <v>59.5</v>
      </c>
      <c r="F76" s="269">
        <v>58.9</v>
      </c>
      <c r="G76" s="269">
        <v>58.15</v>
      </c>
      <c r="H76" s="269">
        <v>60.85</v>
      </c>
      <c r="I76" s="269">
        <v>61.6</v>
      </c>
      <c r="J76" s="269">
        <v>62.2</v>
      </c>
      <c r="K76" s="268">
        <v>61</v>
      </c>
      <c r="L76" s="268">
        <v>59.65</v>
      </c>
      <c r="M76" s="268">
        <v>141.92397</v>
      </c>
      <c r="N76" s="1"/>
      <c r="O76" s="1"/>
    </row>
    <row r="77" spans="1:15" ht="12.75" customHeight="1">
      <c r="A77" s="30">
        <v>67</v>
      </c>
      <c r="B77" s="278" t="s">
        <v>80</v>
      </c>
      <c r="C77" s="268">
        <v>322.89999999999998</v>
      </c>
      <c r="D77" s="269">
        <v>323.88333333333333</v>
      </c>
      <c r="E77" s="269">
        <v>320.86666666666667</v>
      </c>
      <c r="F77" s="269">
        <v>318.83333333333337</v>
      </c>
      <c r="G77" s="269">
        <v>315.81666666666672</v>
      </c>
      <c r="H77" s="269">
        <v>325.91666666666663</v>
      </c>
      <c r="I77" s="269">
        <v>328.93333333333328</v>
      </c>
      <c r="J77" s="269">
        <v>330.96666666666658</v>
      </c>
      <c r="K77" s="268">
        <v>326.89999999999998</v>
      </c>
      <c r="L77" s="268">
        <v>321.85000000000002</v>
      </c>
      <c r="M77" s="268">
        <v>27.957000000000001</v>
      </c>
      <c r="N77" s="1"/>
      <c r="O77" s="1"/>
    </row>
    <row r="78" spans="1:15" ht="12.75" customHeight="1">
      <c r="A78" s="30">
        <v>68</v>
      </c>
      <c r="B78" s="278" t="s">
        <v>75</v>
      </c>
      <c r="C78" s="268">
        <v>792.15</v>
      </c>
      <c r="D78" s="269">
        <v>791.36666666666667</v>
      </c>
      <c r="E78" s="269">
        <v>785.7833333333333</v>
      </c>
      <c r="F78" s="269">
        <v>779.41666666666663</v>
      </c>
      <c r="G78" s="269">
        <v>773.83333333333326</v>
      </c>
      <c r="H78" s="269">
        <v>797.73333333333335</v>
      </c>
      <c r="I78" s="269">
        <v>803.31666666666661</v>
      </c>
      <c r="J78" s="269">
        <v>809.68333333333339</v>
      </c>
      <c r="K78" s="268">
        <v>796.95</v>
      </c>
      <c r="L78" s="268">
        <v>785</v>
      </c>
      <c r="M78" s="268">
        <v>79.367140000000006</v>
      </c>
      <c r="N78" s="1"/>
      <c r="O78" s="1"/>
    </row>
    <row r="79" spans="1:15" ht="12.75" customHeight="1">
      <c r="A79" s="30">
        <v>69</v>
      </c>
      <c r="B79" s="278" t="s">
        <v>77</v>
      </c>
      <c r="C79" s="268">
        <v>298.55</v>
      </c>
      <c r="D79" s="269">
        <v>296.65000000000003</v>
      </c>
      <c r="E79" s="269">
        <v>292.20000000000005</v>
      </c>
      <c r="F79" s="269">
        <v>285.85000000000002</v>
      </c>
      <c r="G79" s="269">
        <v>281.40000000000003</v>
      </c>
      <c r="H79" s="269">
        <v>303.00000000000006</v>
      </c>
      <c r="I79" s="269">
        <v>307.45</v>
      </c>
      <c r="J79" s="269">
        <v>313.80000000000007</v>
      </c>
      <c r="K79" s="268">
        <v>301.10000000000002</v>
      </c>
      <c r="L79" s="268">
        <v>290.3</v>
      </c>
      <c r="M79" s="268">
        <v>24.82788</v>
      </c>
      <c r="N79" s="1"/>
      <c r="O79" s="1"/>
    </row>
    <row r="80" spans="1:15" ht="12.75" customHeight="1">
      <c r="A80" s="30">
        <v>70</v>
      </c>
      <c r="B80" s="278" t="s">
        <v>313</v>
      </c>
      <c r="C80" s="268">
        <v>1119.8499999999999</v>
      </c>
      <c r="D80" s="269">
        <v>1098.9333333333334</v>
      </c>
      <c r="E80" s="269">
        <v>1070.8666666666668</v>
      </c>
      <c r="F80" s="269">
        <v>1021.8833333333334</v>
      </c>
      <c r="G80" s="269">
        <v>993.81666666666683</v>
      </c>
      <c r="H80" s="269">
        <v>1147.9166666666667</v>
      </c>
      <c r="I80" s="269">
        <v>1175.9833333333333</v>
      </c>
      <c r="J80" s="269">
        <v>1224.9666666666667</v>
      </c>
      <c r="K80" s="268">
        <v>1127</v>
      </c>
      <c r="L80" s="268">
        <v>1049.95</v>
      </c>
      <c r="M80" s="268">
        <v>3.6910099999999999</v>
      </c>
      <c r="N80" s="1"/>
      <c r="O80" s="1"/>
    </row>
    <row r="81" spans="1:15" ht="12.75" customHeight="1">
      <c r="A81" s="30">
        <v>71</v>
      </c>
      <c r="B81" s="278" t="s">
        <v>314</v>
      </c>
      <c r="C81" s="268">
        <v>304.8</v>
      </c>
      <c r="D81" s="269">
        <v>305.98333333333335</v>
      </c>
      <c r="E81" s="269">
        <v>301.81666666666672</v>
      </c>
      <c r="F81" s="269">
        <v>298.83333333333337</v>
      </c>
      <c r="G81" s="269">
        <v>294.66666666666674</v>
      </c>
      <c r="H81" s="269">
        <v>308.9666666666667</v>
      </c>
      <c r="I81" s="269">
        <v>313.13333333333333</v>
      </c>
      <c r="J81" s="269">
        <v>316.11666666666667</v>
      </c>
      <c r="K81" s="268">
        <v>310.14999999999998</v>
      </c>
      <c r="L81" s="268">
        <v>303</v>
      </c>
      <c r="M81" s="268">
        <v>18.216919999999998</v>
      </c>
      <c r="N81" s="1"/>
      <c r="O81" s="1"/>
    </row>
    <row r="82" spans="1:15" ht="12.75" customHeight="1">
      <c r="A82" s="30">
        <v>72</v>
      </c>
      <c r="B82" s="278" t="s">
        <v>315</v>
      </c>
      <c r="C82" s="268">
        <v>8623.85</v>
      </c>
      <c r="D82" s="269">
        <v>8616.0666666666657</v>
      </c>
      <c r="E82" s="269">
        <v>8536.1333333333314</v>
      </c>
      <c r="F82" s="269">
        <v>8448.4166666666661</v>
      </c>
      <c r="G82" s="269">
        <v>8368.4833333333318</v>
      </c>
      <c r="H82" s="269">
        <v>8703.783333333331</v>
      </c>
      <c r="I82" s="269">
        <v>8783.7166666666653</v>
      </c>
      <c r="J82" s="269">
        <v>8871.4333333333307</v>
      </c>
      <c r="K82" s="268">
        <v>8696</v>
      </c>
      <c r="L82" s="268">
        <v>8528.35</v>
      </c>
      <c r="M82" s="268">
        <v>0.18604000000000001</v>
      </c>
      <c r="N82" s="1"/>
      <c r="O82" s="1"/>
    </row>
    <row r="83" spans="1:15" ht="12.75" customHeight="1">
      <c r="A83" s="30">
        <v>73</v>
      </c>
      <c r="B83" s="278" t="s">
        <v>316</v>
      </c>
      <c r="C83" s="268">
        <v>1091.0999999999999</v>
      </c>
      <c r="D83" s="269">
        <v>1088.3</v>
      </c>
      <c r="E83" s="269">
        <v>1066.6999999999998</v>
      </c>
      <c r="F83" s="269">
        <v>1042.3</v>
      </c>
      <c r="G83" s="269">
        <v>1020.6999999999998</v>
      </c>
      <c r="H83" s="269">
        <v>1112.6999999999998</v>
      </c>
      <c r="I83" s="269">
        <v>1134.2999999999997</v>
      </c>
      <c r="J83" s="269">
        <v>1158.6999999999998</v>
      </c>
      <c r="K83" s="268">
        <v>1109.9000000000001</v>
      </c>
      <c r="L83" s="268">
        <v>1063.9000000000001</v>
      </c>
      <c r="M83" s="268">
        <v>1.30169</v>
      </c>
      <c r="N83" s="1"/>
      <c r="O83" s="1"/>
    </row>
    <row r="84" spans="1:15" ht="12.75" customHeight="1">
      <c r="A84" s="30">
        <v>74</v>
      </c>
      <c r="B84" s="278" t="s">
        <v>246</v>
      </c>
      <c r="C84" s="268">
        <v>953.5</v>
      </c>
      <c r="D84" s="269">
        <v>961.88333333333333</v>
      </c>
      <c r="E84" s="269">
        <v>936.86666666666667</v>
      </c>
      <c r="F84" s="269">
        <v>920.23333333333335</v>
      </c>
      <c r="G84" s="269">
        <v>895.2166666666667</v>
      </c>
      <c r="H84" s="269">
        <v>978.51666666666665</v>
      </c>
      <c r="I84" s="269">
        <v>1003.5333333333333</v>
      </c>
      <c r="J84" s="269">
        <v>1020.1666666666666</v>
      </c>
      <c r="K84" s="268">
        <v>986.9</v>
      </c>
      <c r="L84" s="268">
        <v>945.25</v>
      </c>
      <c r="M84" s="268">
        <v>0.78447</v>
      </c>
      <c r="N84" s="1"/>
      <c r="O84" s="1"/>
    </row>
    <row r="85" spans="1:15" ht="12.75" customHeight="1">
      <c r="A85" s="30">
        <v>75</v>
      </c>
      <c r="B85" s="278" t="s">
        <v>837</v>
      </c>
      <c r="C85" s="268">
        <v>566.25</v>
      </c>
      <c r="D85" s="269">
        <v>568.65</v>
      </c>
      <c r="E85" s="269">
        <v>562.69999999999993</v>
      </c>
      <c r="F85" s="269">
        <v>559.15</v>
      </c>
      <c r="G85" s="269">
        <v>553.19999999999993</v>
      </c>
      <c r="H85" s="269">
        <v>572.19999999999993</v>
      </c>
      <c r="I85" s="269">
        <v>578.15</v>
      </c>
      <c r="J85" s="269">
        <v>581.69999999999993</v>
      </c>
      <c r="K85" s="268">
        <v>574.6</v>
      </c>
      <c r="L85" s="268">
        <v>565.1</v>
      </c>
      <c r="M85" s="268">
        <v>2.3082699999999998</v>
      </c>
      <c r="N85" s="1"/>
      <c r="O85" s="1"/>
    </row>
    <row r="86" spans="1:15" ht="12.75" customHeight="1">
      <c r="A86" s="30">
        <v>76</v>
      </c>
      <c r="B86" s="278" t="s">
        <v>78</v>
      </c>
      <c r="C86" s="268">
        <v>16872.650000000001</v>
      </c>
      <c r="D86" s="269">
        <v>16990.850000000002</v>
      </c>
      <c r="E86" s="269">
        <v>16731.800000000003</v>
      </c>
      <c r="F86" s="269">
        <v>16590.95</v>
      </c>
      <c r="G86" s="269">
        <v>16331.900000000001</v>
      </c>
      <c r="H86" s="269">
        <v>17131.700000000004</v>
      </c>
      <c r="I86" s="269">
        <v>17390.75</v>
      </c>
      <c r="J86" s="269">
        <v>17531.600000000006</v>
      </c>
      <c r="K86" s="268">
        <v>17249.900000000001</v>
      </c>
      <c r="L86" s="268">
        <v>16850</v>
      </c>
      <c r="M86" s="268">
        <v>0.42108000000000001</v>
      </c>
      <c r="N86" s="1"/>
      <c r="O86" s="1"/>
    </row>
    <row r="87" spans="1:15" ht="12.75" customHeight="1">
      <c r="A87" s="30">
        <v>77</v>
      </c>
      <c r="B87" s="278" t="s">
        <v>317</v>
      </c>
      <c r="C87" s="268">
        <v>557.70000000000005</v>
      </c>
      <c r="D87" s="269">
        <v>552.86666666666667</v>
      </c>
      <c r="E87" s="269">
        <v>541.83333333333337</v>
      </c>
      <c r="F87" s="269">
        <v>525.9666666666667</v>
      </c>
      <c r="G87" s="269">
        <v>514.93333333333339</v>
      </c>
      <c r="H87" s="269">
        <v>568.73333333333335</v>
      </c>
      <c r="I87" s="269">
        <v>579.76666666666665</v>
      </c>
      <c r="J87" s="269">
        <v>595.63333333333333</v>
      </c>
      <c r="K87" s="268">
        <v>563.9</v>
      </c>
      <c r="L87" s="268">
        <v>537</v>
      </c>
      <c r="M87" s="268">
        <v>1.8627800000000001</v>
      </c>
      <c r="N87" s="1"/>
      <c r="O87" s="1"/>
    </row>
    <row r="88" spans="1:15" ht="12.75" customHeight="1">
      <c r="A88" s="30">
        <v>78</v>
      </c>
      <c r="B88" s="278" t="s">
        <v>838</v>
      </c>
      <c r="C88" s="268">
        <v>35.299999999999997</v>
      </c>
      <c r="D88" s="269">
        <v>36.249999999999993</v>
      </c>
      <c r="E88" s="269">
        <v>34.349999999999987</v>
      </c>
      <c r="F88" s="269">
        <v>33.399999999999991</v>
      </c>
      <c r="G88" s="269">
        <v>31.499999999999986</v>
      </c>
      <c r="H88" s="269">
        <v>37.199999999999989</v>
      </c>
      <c r="I88" s="269">
        <v>39.099999999999994</v>
      </c>
      <c r="J88" s="269">
        <v>40.04999999999999</v>
      </c>
      <c r="K88" s="268">
        <v>38.15</v>
      </c>
      <c r="L88" s="268">
        <v>35.299999999999997</v>
      </c>
      <c r="M88" s="268">
        <v>200.67107999999999</v>
      </c>
      <c r="N88" s="1"/>
      <c r="O88" s="1"/>
    </row>
    <row r="89" spans="1:15" ht="12.75" customHeight="1">
      <c r="A89" s="30">
        <v>79</v>
      </c>
      <c r="B89" s="278" t="s">
        <v>81</v>
      </c>
      <c r="C89" s="268">
        <v>3650.6</v>
      </c>
      <c r="D89" s="269">
        <v>3639.2000000000003</v>
      </c>
      <c r="E89" s="269">
        <v>3613.4000000000005</v>
      </c>
      <c r="F89" s="269">
        <v>3576.2000000000003</v>
      </c>
      <c r="G89" s="269">
        <v>3550.4000000000005</v>
      </c>
      <c r="H89" s="269">
        <v>3676.4000000000005</v>
      </c>
      <c r="I89" s="269">
        <v>3702.2000000000007</v>
      </c>
      <c r="J89" s="269">
        <v>3739.4000000000005</v>
      </c>
      <c r="K89" s="268">
        <v>3665</v>
      </c>
      <c r="L89" s="268">
        <v>3602</v>
      </c>
      <c r="M89" s="268">
        <v>3.46604</v>
      </c>
      <c r="N89" s="1"/>
      <c r="O89" s="1"/>
    </row>
    <row r="90" spans="1:15" ht="12.75" customHeight="1">
      <c r="A90" s="30">
        <v>80</v>
      </c>
      <c r="B90" s="278" t="s">
        <v>839</v>
      </c>
      <c r="C90" s="268">
        <v>1373.2</v>
      </c>
      <c r="D90" s="269">
        <v>1368.6333333333332</v>
      </c>
      <c r="E90" s="269">
        <v>1330.0666666666664</v>
      </c>
      <c r="F90" s="269">
        <v>1286.9333333333332</v>
      </c>
      <c r="G90" s="269">
        <v>1248.3666666666663</v>
      </c>
      <c r="H90" s="269">
        <v>1411.7666666666664</v>
      </c>
      <c r="I90" s="269">
        <v>1450.333333333333</v>
      </c>
      <c r="J90" s="269">
        <v>1493.4666666666665</v>
      </c>
      <c r="K90" s="268">
        <v>1407.2</v>
      </c>
      <c r="L90" s="268">
        <v>1325.5</v>
      </c>
      <c r="M90" s="268">
        <v>3.3269199999999999</v>
      </c>
      <c r="N90" s="1"/>
      <c r="O90" s="1"/>
    </row>
    <row r="91" spans="1:15" ht="12.75" customHeight="1">
      <c r="A91" s="30">
        <v>81</v>
      </c>
      <c r="B91" s="278" t="s">
        <v>318</v>
      </c>
      <c r="C91" s="268">
        <v>526.4</v>
      </c>
      <c r="D91" s="269">
        <v>525.7833333333333</v>
      </c>
      <c r="E91" s="269">
        <v>522.61666666666656</v>
      </c>
      <c r="F91" s="269">
        <v>518.83333333333326</v>
      </c>
      <c r="G91" s="269">
        <v>515.66666666666652</v>
      </c>
      <c r="H91" s="269">
        <v>529.56666666666661</v>
      </c>
      <c r="I91" s="269">
        <v>532.73333333333335</v>
      </c>
      <c r="J91" s="269">
        <v>536.51666666666665</v>
      </c>
      <c r="K91" s="268">
        <v>528.95000000000005</v>
      </c>
      <c r="L91" s="268">
        <v>522</v>
      </c>
      <c r="M91" s="268">
        <v>2.5511900000000001</v>
      </c>
      <c r="N91" s="1"/>
      <c r="O91" s="1"/>
    </row>
    <row r="92" spans="1:15" ht="12.75" customHeight="1">
      <c r="A92" s="30">
        <v>82</v>
      </c>
      <c r="B92" s="278" t="s">
        <v>247</v>
      </c>
      <c r="C92" s="268">
        <v>81.55</v>
      </c>
      <c r="D92" s="269">
        <v>81.150000000000006</v>
      </c>
      <c r="E92" s="269">
        <v>80.300000000000011</v>
      </c>
      <c r="F92" s="269">
        <v>79.050000000000011</v>
      </c>
      <c r="G92" s="269">
        <v>78.200000000000017</v>
      </c>
      <c r="H92" s="269">
        <v>82.4</v>
      </c>
      <c r="I92" s="269">
        <v>83.25</v>
      </c>
      <c r="J92" s="269">
        <v>84.5</v>
      </c>
      <c r="K92" s="268">
        <v>82</v>
      </c>
      <c r="L92" s="268">
        <v>79.900000000000006</v>
      </c>
      <c r="M92" s="268">
        <v>24.644089999999998</v>
      </c>
      <c r="N92" s="1"/>
      <c r="O92" s="1"/>
    </row>
    <row r="93" spans="1:15" ht="12.75" customHeight="1">
      <c r="A93" s="30">
        <v>83</v>
      </c>
      <c r="B93" s="278" t="s">
        <v>792</v>
      </c>
      <c r="C93" s="268">
        <v>253.95</v>
      </c>
      <c r="D93" s="269">
        <v>250.63333333333333</v>
      </c>
      <c r="E93" s="269">
        <v>245.31666666666666</v>
      </c>
      <c r="F93" s="269">
        <v>236.68333333333334</v>
      </c>
      <c r="G93" s="269">
        <v>231.36666666666667</v>
      </c>
      <c r="H93" s="269">
        <v>259.26666666666665</v>
      </c>
      <c r="I93" s="269">
        <v>264.58333333333331</v>
      </c>
      <c r="J93" s="269">
        <v>273.21666666666664</v>
      </c>
      <c r="K93" s="268">
        <v>255.95</v>
      </c>
      <c r="L93" s="268">
        <v>242</v>
      </c>
      <c r="M93" s="268">
        <v>43.736719999999998</v>
      </c>
      <c r="N93" s="1"/>
      <c r="O93" s="1"/>
    </row>
    <row r="94" spans="1:15" ht="12.75" customHeight="1">
      <c r="A94" s="30">
        <v>84</v>
      </c>
      <c r="B94" s="278" t="s">
        <v>319</v>
      </c>
      <c r="C94" s="268">
        <v>3206.05</v>
      </c>
      <c r="D94" s="269">
        <v>3218.6833333333329</v>
      </c>
      <c r="E94" s="269">
        <v>3182.3666666666659</v>
      </c>
      <c r="F94" s="269">
        <v>3158.6833333333329</v>
      </c>
      <c r="G94" s="269">
        <v>3122.3666666666659</v>
      </c>
      <c r="H94" s="269">
        <v>3242.3666666666659</v>
      </c>
      <c r="I94" s="269">
        <v>3278.6833333333325</v>
      </c>
      <c r="J94" s="269">
        <v>3302.3666666666659</v>
      </c>
      <c r="K94" s="268">
        <v>3255</v>
      </c>
      <c r="L94" s="268">
        <v>3195</v>
      </c>
      <c r="M94" s="268">
        <v>0.28827999999999998</v>
      </c>
      <c r="N94" s="1"/>
      <c r="O94" s="1"/>
    </row>
    <row r="95" spans="1:15" ht="12.75" customHeight="1">
      <c r="A95" s="30">
        <v>85</v>
      </c>
      <c r="B95" s="278" t="s">
        <v>320</v>
      </c>
      <c r="C95" s="268">
        <v>232.25</v>
      </c>
      <c r="D95" s="269">
        <v>235.08333333333334</v>
      </c>
      <c r="E95" s="269">
        <v>227.26666666666668</v>
      </c>
      <c r="F95" s="269">
        <v>222.28333333333333</v>
      </c>
      <c r="G95" s="269">
        <v>214.46666666666667</v>
      </c>
      <c r="H95" s="269">
        <v>240.06666666666669</v>
      </c>
      <c r="I95" s="269">
        <v>247.88333333333335</v>
      </c>
      <c r="J95" s="269">
        <v>252.8666666666667</v>
      </c>
      <c r="K95" s="268">
        <v>242.9</v>
      </c>
      <c r="L95" s="268">
        <v>230.1</v>
      </c>
      <c r="M95" s="268">
        <v>2.9790399999999999</v>
      </c>
      <c r="N95" s="1"/>
      <c r="O95" s="1"/>
    </row>
    <row r="96" spans="1:15" ht="12.75" customHeight="1">
      <c r="A96" s="30">
        <v>86</v>
      </c>
      <c r="B96" s="278" t="s">
        <v>321</v>
      </c>
      <c r="C96" s="268">
        <v>565.35</v>
      </c>
      <c r="D96" s="269">
        <v>566.75</v>
      </c>
      <c r="E96" s="269">
        <v>543.6</v>
      </c>
      <c r="F96" s="269">
        <v>521.85</v>
      </c>
      <c r="G96" s="269">
        <v>498.70000000000005</v>
      </c>
      <c r="H96" s="269">
        <v>588.5</v>
      </c>
      <c r="I96" s="269">
        <v>611.65000000000009</v>
      </c>
      <c r="J96" s="269">
        <v>633.4</v>
      </c>
      <c r="K96" s="268">
        <v>589.9</v>
      </c>
      <c r="L96" s="268">
        <v>545</v>
      </c>
      <c r="M96" s="268">
        <v>156.70267000000001</v>
      </c>
      <c r="N96" s="1"/>
      <c r="O96" s="1"/>
    </row>
    <row r="97" spans="1:15" ht="12.75" customHeight="1">
      <c r="A97" s="30">
        <v>87</v>
      </c>
      <c r="B97" s="278" t="s">
        <v>82</v>
      </c>
      <c r="C97" s="268">
        <v>248.7</v>
      </c>
      <c r="D97" s="269">
        <v>249.06666666666669</v>
      </c>
      <c r="E97" s="269">
        <v>246.73333333333338</v>
      </c>
      <c r="F97" s="269">
        <v>244.76666666666668</v>
      </c>
      <c r="G97" s="269">
        <v>242.43333333333337</v>
      </c>
      <c r="H97" s="269">
        <v>251.03333333333339</v>
      </c>
      <c r="I97" s="269">
        <v>253.3666666666667</v>
      </c>
      <c r="J97" s="269">
        <v>255.3333333333334</v>
      </c>
      <c r="K97" s="268">
        <v>251.4</v>
      </c>
      <c r="L97" s="268">
        <v>247.1</v>
      </c>
      <c r="M97" s="268">
        <v>65.491420000000005</v>
      </c>
      <c r="N97" s="1"/>
      <c r="O97" s="1"/>
    </row>
    <row r="98" spans="1:15" ht="12.75" customHeight="1">
      <c r="A98" s="30">
        <v>88</v>
      </c>
      <c r="B98" s="278" t="s">
        <v>322</v>
      </c>
      <c r="C98" s="268">
        <v>716.45</v>
      </c>
      <c r="D98" s="269">
        <v>720.38333333333333</v>
      </c>
      <c r="E98" s="269">
        <v>705.31666666666661</v>
      </c>
      <c r="F98" s="269">
        <v>694.18333333333328</v>
      </c>
      <c r="G98" s="269">
        <v>679.11666666666656</v>
      </c>
      <c r="H98" s="269">
        <v>731.51666666666665</v>
      </c>
      <c r="I98" s="269">
        <v>746.58333333333348</v>
      </c>
      <c r="J98" s="269">
        <v>757.7166666666667</v>
      </c>
      <c r="K98" s="268">
        <v>735.45</v>
      </c>
      <c r="L98" s="268">
        <v>709.25</v>
      </c>
      <c r="M98" s="268">
        <v>1.0028600000000001</v>
      </c>
      <c r="N98" s="1"/>
      <c r="O98" s="1"/>
    </row>
    <row r="99" spans="1:15" ht="12.75" customHeight="1">
      <c r="A99" s="30">
        <v>89</v>
      </c>
      <c r="B99" s="278" t="s">
        <v>323</v>
      </c>
      <c r="C99" s="268">
        <v>732.8</v>
      </c>
      <c r="D99" s="269">
        <v>734.26666666666677</v>
      </c>
      <c r="E99" s="269">
        <v>728.53333333333353</v>
      </c>
      <c r="F99" s="269">
        <v>724.26666666666677</v>
      </c>
      <c r="G99" s="269">
        <v>718.53333333333353</v>
      </c>
      <c r="H99" s="269">
        <v>738.53333333333353</v>
      </c>
      <c r="I99" s="269">
        <v>744.26666666666688</v>
      </c>
      <c r="J99" s="269">
        <v>748.53333333333353</v>
      </c>
      <c r="K99" s="268">
        <v>740</v>
      </c>
      <c r="L99" s="268">
        <v>730</v>
      </c>
      <c r="M99" s="268">
        <v>1.07348</v>
      </c>
      <c r="N99" s="1"/>
      <c r="O99" s="1"/>
    </row>
    <row r="100" spans="1:15" ht="12.75" customHeight="1">
      <c r="A100" s="30">
        <v>90</v>
      </c>
      <c r="B100" s="278" t="s">
        <v>324</v>
      </c>
      <c r="C100" s="268">
        <v>859.75</v>
      </c>
      <c r="D100" s="269">
        <v>859.1</v>
      </c>
      <c r="E100" s="269">
        <v>850.65000000000009</v>
      </c>
      <c r="F100" s="269">
        <v>841.55000000000007</v>
      </c>
      <c r="G100" s="269">
        <v>833.10000000000014</v>
      </c>
      <c r="H100" s="269">
        <v>868.2</v>
      </c>
      <c r="I100" s="269">
        <v>876.65000000000009</v>
      </c>
      <c r="J100" s="269">
        <v>885.75</v>
      </c>
      <c r="K100" s="268">
        <v>867.55</v>
      </c>
      <c r="L100" s="268">
        <v>850</v>
      </c>
      <c r="M100" s="268">
        <v>1.4655199999999999</v>
      </c>
      <c r="N100" s="1"/>
      <c r="O100" s="1"/>
    </row>
    <row r="101" spans="1:15" ht="12.75" customHeight="1">
      <c r="A101" s="30">
        <v>91</v>
      </c>
      <c r="B101" s="278" t="s">
        <v>248</v>
      </c>
      <c r="C101" s="268">
        <v>114.95</v>
      </c>
      <c r="D101" s="269">
        <v>114.66666666666667</v>
      </c>
      <c r="E101" s="269">
        <v>114.13333333333334</v>
      </c>
      <c r="F101" s="269">
        <v>113.31666666666666</v>
      </c>
      <c r="G101" s="269">
        <v>112.78333333333333</v>
      </c>
      <c r="H101" s="269">
        <v>115.48333333333335</v>
      </c>
      <c r="I101" s="269">
        <v>116.01666666666668</v>
      </c>
      <c r="J101" s="269">
        <v>116.83333333333336</v>
      </c>
      <c r="K101" s="268">
        <v>115.2</v>
      </c>
      <c r="L101" s="268">
        <v>113.85</v>
      </c>
      <c r="M101" s="268">
        <v>7.6596200000000003</v>
      </c>
      <c r="N101" s="1"/>
      <c r="O101" s="1"/>
    </row>
    <row r="102" spans="1:15" ht="12.75" customHeight="1">
      <c r="A102" s="30">
        <v>92</v>
      </c>
      <c r="B102" s="278" t="s">
        <v>325</v>
      </c>
      <c r="C102" s="268">
        <v>1641.95</v>
      </c>
      <c r="D102" s="269">
        <v>1658.8500000000001</v>
      </c>
      <c r="E102" s="269">
        <v>1614.2500000000002</v>
      </c>
      <c r="F102" s="269">
        <v>1586.5500000000002</v>
      </c>
      <c r="G102" s="269">
        <v>1541.9500000000003</v>
      </c>
      <c r="H102" s="269">
        <v>1686.5500000000002</v>
      </c>
      <c r="I102" s="269">
        <v>1731.15</v>
      </c>
      <c r="J102" s="269">
        <v>1758.8500000000001</v>
      </c>
      <c r="K102" s="268">
        <v>1703.45</v>
      </c>
      <c r="L102" s="268">
        <v>1631.15</v>
      </c>
      <c r="M102" s="268">
        <v>4.6189900000000002</v>
      </c>
      <c r="N102" s="1"/>
      <c r="O102" s="1"/>
    </row>
    <row r="103" spans="1:15" ht="12.75" customHeight="1">
      <c r="A103" s="30">
        <v>93</v>
      </c>
      <c r="B103" s="278" t="s">
        <v>326</v>
      </c>
      <c r="C103" s="268">
        <v>20.350000000000001</v>
      </c>
      <c r="D103" s="269">
        <v>20.45</v>
      </c>
      <c r="E103" s="269">
        <v>20.2</v>
      </c>
      <c r="F103" s="269">
        <v>20.05</v>
      </c>
      <c r="G103" s="269">
        <v>19.8</v>
      </c>
      <c r="H103" s="269">
        <v>20.599999999999998</v>
      </c>
      <c r="I103" s="269">
        <v>20.849999999999998</v>
      </c>
      <c r="J103" s="269">
        <v>20.999999999999996</v>
      </c>
      <c r="K103" s="268">
        <v>20.7</v>
      </c>
      <c r="L103" s="268">
        <v>20.3</v>
      </c>
      <c r="M103" s="268">
        <v>38.531350000000003</v>
      </c>
      <c r="N103" s="1"/>
      <c r="O103" s="1"/>
    </row>
    <row r="104" spans="1:15" ht="12.75" customHeight="1">
      <c r="A104" s="30">
        <v>94</v>
      </c>
      <c r="B104" s="278" t="s">
        <v>327</v>
      </c>
      <c r="C104" s="268">
        <v>1347.05</v>
      </c>
      <c r="D104" s="269">
        <v>1344.6499999999999</v>
      </c>
      <c r="E104" s="269">
        <v>1323.4999999999998</v>
      </c>
      <c r="F104" s="269">
        <v>1299.9499999999998</v>
      </c>
      <c r="G104" s="269">
        <v>1278.7999999999997</v>
      </c>
      <c r="H104" s="269">
        <v>1368.1999999999998</v>
      </c>
      <c r="I104" s="269">
        <v>1389.35</v>
      </c>
      <c r="J104" s="269">
        <v>1412.8999999999999</v>
      </c>
      <c r="K104" s="268">
        <v>1365.8</v>
      </c>
      <c r="L104" s="268">
        <v>1321.1</v>
      </c>
      <c r="M104" s="268">
        <v>6.1753799999999996</v>
      </c>
      <c r="N104" s="1"/>
      <c r="O104" s="1"/>
    </row>
    <row r="105" spans="1:15" ht="12.75" customHeight="1">
      <c r="A105" s="30">
        <v>95</v>
      </c>
      <c r="B105" s="278" t="s">
        <v>328</v>
      </c>
      <c r="C105" s="268">
        <v>657.8</v>
      </c>
      <c r="D105" s="269">
        <v>659.55000000000007</v>
      </c>
      <c r="E105" s="269">
        <v>649.85000000000014</v>
      </c>
      <c r="F105" s="269">
        <v>641.90000000000009</v>
      </c>
      <c r="G105" s="269">
        <v>632.20000000000016</v>
      </c>
      <c r="H105" s="269">
        <v>667.50000000000011</v>
      </c>
      <c r="I105" s="269">
        <v>677.20000000000016</v>
      </c>
      <c r="J105" s="269">
        <v>685.15000000000009</v>
      </c>
      <c r="K105" s="268">
        <v>669.25</v>
      </c>
      <c r="L105" s="268">
        <v>651.6</v>
      </c>
      <c r="M105" s="268">
        <v>1.44943</v>
      </c>
      <c r="N105" s="1"/>
      <c r="O105" s="1"/>
    </row>
    <row r="106" spans="1:15" ht="12.75" customHeight="1">
      <c r="A106" s="30">
        <v>96</v>
      </c>
      <c r="B106" s="278" t="s">
        <v>329</v>
      </c>
      <c r="C106" s="268">
        <v>890.85</v>
      </c>
      <c r="D106" s="269">
        <v>893.15</v>
      </c>
      <c r="E106" s="269">
        <v>880.94999999999993</v>
      </c>
      <c r="F106" s="269">
        <v>871.05</v>
      </c>
      <c r="G106" s="269">
        <v>858.84999999999991</v>
      </c>
      <c r="H106" s="269">
        <v>903.05</v>
      </c>
      <c r="I106" s="269">
        <v>915.25</v>
      </c>
      <c r="J106" s="269">
        <v>925.15</v>
      </c>
      <c r="K106" s="268">
        <v>905.35</v>
      </c>
      <c r="L106" s="268">
        <v>883.25</v>
      </c>
      <c r="M106" s="268">
        <v>2.0888300000000002</v>
      </c>
      <c r="N106" s="1"/>
      <c r="O106" s="1"/>
    </row>
    <row r="107" spans="1:15" ht="12.75" customHeight="1">
      <c r="A107" s="30">
        <v>97</v>
      </c>
      <c r="B107" s="278" t="s">
        <v>330</v>
      </c>
      <c r="C107" s="268">
        <v>5722.55</v>
      </c>
      <c r="D107" s="269">
        <v>5716.2</v>
      </c>
      <c r="E107" s="269">
        <v>5656.4</v>
      </c>
      <c r="F107" s="269">
        <v>5590.25</v>
      </c>
      <c r="G107" s="269">
        <v>5530.45</v>
      </c>
      <c r="H107" s="269">
        <v>5782.3499999999995</v>
      </c>
      <c r="I107" s="269">
        <v>5842.1500000000005</v>
      </c>
      <c r="J107" s="269">
        <v>5908.2999999999993</v>
      </c>
      <c r="K107" s="268">
        <v>5776</v>
      </c>
      <c r="L107" s="268">
        <v>5650.05</v>
      </c>
      <c r="M107" s="268">
        <v>9.5229999999999995E-2</v>
      </c>
      <c r="N107" s="1"/>
      <c r="O107" s="1"/>
    </row>
    <row r="108" spans="1:15" ht="12.75" customHeight="1">
      <c r="A108" s="30">
        <v>98</v>
      </c>
      <c r="B108" s="278" t="s">
        <v>331</v>
      </c>
      <c r="C108" s="268">
        <v>343.6</v>
      </c>
      <c r="D108" s="269">
        <v>346.5</v>
      </c>
      <c r="E108" s="269">
        <v>336.85</v>
      </c>
      <c r="F108" s="269">
        <v>330.1</v>
      </c>
      <c r="G108" s="269">
        <v>320.45000000000005</v>
      </c>
      <c r="H108" s="269">
        <v>353.25</v>
      </c>
      <c r="I108" s="269">
        <v>362.9</v>
      </c>
      <c r="J108" s="269">
        <v>369.65</v>
      </c>
      <c r="K108" s="268">
        <v>356.15</v>
      </c>
      <c r="L108" s="268">
        <v>339.75</v>
      </c>
      <c r="M108" s="268">
        <v>2.4985200000000001</v>
      </c>
      <c r="N108" s="1"/>
      <c r="O108" s="1"/>
    </row>
    <row r="109" spans="1:15" ht="12.75" customHeight="1">
      <c r="A109" s="30">
        <v>99</v>
      </c>
      <c r="B109" s="278" t="s">
        <v>332</v>
      </c>
      <c r="C109" s="268">
        <v>351.25</v>
      </c>
      <c r="D109" s="269">
        <v>348.38333333333338</v>
      </c>
      <c r="E109" s="269">
        <v>343.66666666666674</v>
      </c>
      <c r="F109" s="269">
        <v>336.08333333333337</v>
      </c>
      <c r="G109" s="269">
        <v>331.36666666666673</v>
      </c>
      <c r="H109" s="269">
        <v>355.96666666666675</v>
      </c>
      <c r="I109" s="269">
        <v>360.68333333333334</v>
      </c>
      <c r="J109" s="269">
        <v>368.26666666666677</v>
      </c>
      <c r="K109" s="268">
        <v>353.1</v>
      </c>
      <c r="L109" s="268">
        <v>340.8</v>
      </c>
      <c r="M109" s="268">
        <v>23.476369999999999</v>
      </c>
      <c r="N109" s="1"/>
      <c r="O109" s="1"/>
    </row>
    <row r="110" spans="1:15" ht="12.75" customHeight="1">
      <c r="A110" s="30">
        <v>100</v>
      </c>
      <c r="B110" s="278" t="s">
        <v>840</v>
      </c>
      <c r="C110" s="268">
        <v>441.4</v>
      </c>
      <c r="D110" s="269">
        <v>437.41666666666669</v>
      </c>
      <c r="E110" s="269">
        <v>427.93333333333339</v>
      </c>
      <c r="F110" s="269">
        <v>414.4666666666667</v>
      </c>
      <c r="G110" s="269">
        <v>404.98333333333341</v>
      </c>
      <c r="H110" s="269">
        <v>450.88333333333338</v>
      </c>
      <c r="I110" s="269">
        <v>460.36666666666662</v>
      </c>
      <c r="J110" s="269">
        <v>473.83333333333337</v>
      </c>
      <c r="K110" s="268">
        <v>446.9</v>
      </c>
      <c r="L110" s="268">
        <v>423.95</v>
      </c>
      <c r="M110" s="268">
        <v>3.9053399999999998</v>
      </c>
      <c r="N110" s="1"/>
      <c r="O110" s="1"/>
    </row>
    <row r="111" spans="1:15" ht="12.75" customHeight="1">
      <c r="A111" s="30">
        <v>101</v>
      </c>
      <c r="B111" s="278" t="s">
        <v>333</v>
      </c>
      <c r="C111" s="268">
        <v>672.7</v>
      </c>
      <c r="D111" s="269">
        <v>669.11666666666667</v>
      </c>
      <c r="E111" s="269">
        <v>656.23333333333335</v>
      </c>
      <c r="F111" s="269">
        <v>639.76666666666665</v>
      </c>
      <c r="G111" s="269">
        <v>626.88333333333333</v>
      </c>
      <c r="H111" s="269">
        <v>685.58333333333337</v>
      </c>
      <c r="I111" s="269">
        <v>698.46666666666681</v>
      </c>
      <c r="J111" s="269">
        <v>714.93333333333339</v>
      </c>
      <c r="K111" s="268">
        <v>682</v>
      </c>
      <c r="L111" s="268">
        <v>652.65</v>
      </c>
      <c r="M111" s="268">
        <v>0.92510000000000003</v>
      </c>
      <c r="N111" s="1"/>
      <c r="O111" s="1"/>
    </row>
    <row r="112" spans="1:15" ht="12.75" customHeight="1">
      <c r="A112" s="30">
        <v>102</v>
      </c>
      <c r="B112" s="278" t="s">
        <v>83</v>
      </c>
      <c r="C112" s="268">
        <v>786.5</v>
      </c>
      <c r="D112" s="269">
        <v>789.01666666666677</v>
      </c>
      <c r="E112" s="269">
        <v>779.73333333333358</v>
      </c>
      <c r="F112" s="269">
        <v>772.96666666666681</v>
      </c>
      <c r="G112" s="269">
        <v>763.68333333333362</v>
      </c>
      <c r="H112" s="269">
        <v>795.78333333333353</v>
      </c>
      <c r="I112" s="269">
        <v>805.06666666666661</v>
      </c>
      <c r="J112" s="269">
        <v>811.83333333333348</v>
      </c>
      <c r="K112" s="268">
        <v>798.3</v>
      </c>
      <c r="L112" s="268">
        <v>782.25</v>
      </c>
      <c r="M112" s="268">
        <v>7.2233200000000002</v>
      </c>
      <c r="N112" s="1"/>
      <c r="O112" s="1"/>
    </row>
    <row r="113" spans="1:15" ht="12.75" customHeight="1">
      <c r="A113" s="30">
        <v>103</v>
      </c>
      <c r="B113" s="278" t="s">
        <v>84</v>
      </c>
      <c r="C113" s="268">
        <v>1092.3</v>
      </c>
      <c r="D113" s="269">
        <v>1076.45</v>
      </c>
      <c r="E113" s="269">
        <v>1055.3500000000001</v>
      </c>
      <c r="F113" s="269">
        <v>1018.4000000000001</v>
      </c>
      <c r="G113" s="269">
        <v>997.30000000000018</v>
      </c>
      <c r="H113" s="269">
        <v>1113.4000000000001</v>
      </c>
      <c r="I113" s="269">
        <v>1134.5</v>
      </c>
      <c r="J113" s="269">
        <v>1171.45</v>
      </c>
      <c r="K113" s="268">
        <v>1097.55</v>
      </c>
      <c r="L113" s="268">
        <v>1039.5</v>
      </c>
      <c r="M113" s="268">
        <v>24.913920000000001</v>
      </c>
      <c r="N113" s="1"/>
      <c r="O113" s="1"/>
    </row>
    <row r="114" spans="1:15" ht="12.75" customHeight="1">
      <c r="A114" s="30">
        <v>104</v>
      </c>
      <c r="B114" s="278" t="s">
        <v>91</v>
      </c>
      <c r="C114" s="268">
        <v>184.45</v>
      </c>
      <c r="D114" s="269">
        <v>184.31666666666669</v>
      </c>
      <c r="E114" s="269">
        <v>181.63333333333338</v>
      </c>
      <c r="F114" s="269">
        <v>178.81666666666669</v>
      </c>
      <c r="G114" s="269">
        <v>176.13333333333338</v>
      </c>
      <c r="H114" s="269">
        <v>187.13333333333338</v>
      </c>
      <c r="I114" s="269">
        <v>189.81666666666672</v>
      </c>
      <c r="J114" s="269">
        <v>192.63333333333338</v>
      </c>
      <c r="K114" s="268">
        <v>187</v>
      </c>
      <c r="L114" s="268">
        <v>181.5</v>
      </c>
      <c r="M114" s="268">
        <v>33.33222</v>
      </c>
      <c r="N114" s="1"/>
      <c r="O114" s="1"/>
    </row>
    <row r="115" spans="1:15" ht="12.75" customHeight="1">
      <c r="A115" s="30">
        <v>105</v>
      </c>
      <c r="B115" s="278" t="s">
        <v>830</v>
      </c>
      <c r="C115" s="268">
        <v>1911.95</v>
      </c>
      <c r="D115" s="269">
        <v>1913.25</v>
      </c>
      <c r="E115" s="269">
        <v>1899.2</v>
      </c>
      <c r="F115" s="269">
        <v>1886.45</v>
      </c>
      <c r="G115" s="269">
        <v>1872.4</v>
      </c>
      <c r="H115" s="269">
        <v>1926</v>
      </c>
      <c r="I115" s="269">
        <v>1940.0500000000002</v>
      </c>
      <c r="J115" s="269">
        <v>1952.8</v>
      </c>
      <c r="K115" s="268">
        <v>1927.3</v>
      </c>
      <c r="L115" s="268">
        <v>1900.5</v>
      </c>
      <c r="M115" s="268">
        <v>0.77632000000000001</v>
      </c>
      <c r="N115" s="1"/>
      <c r="O115" s="1"/>
    </row>
    <row r="116" spans="1:15" ht="12.75" customHeight="1">
      <c r="A116" s="30">
        <v>106</v>
      </c>
      <c r="B116" s="278" t="s">
        <v>85</v>
      </c>
      <c r="C116" s="268">
        <v>229.85</v>
      </c>
      <c r="D116" s="269">
        <v>230.7833333333333</v>
      </c>
      <c r="E116" s="269">
        <v>227.76666666666659</v>
      </c>
      <c r="F116" s="269">
        <v>225.68333333333328</v>
      </c>
      <c r="G116" s="269">
        <v>222.66666666666657</v>
      </c>
      <c r="H116" s="269">
        <v>232.86666666666662</v>
      </c>
      <c r="I116" s="269">
        <v>235.88333333333333</v>
      </c>
      <c r="J116" s="269">
        <v>237.96666666666664</v>
      </c>
      <c r="K116" s="268">
        <v>233.8</v>
      </c>
      <c r="L116" s="268">
        <v>228.7</v>
      </c>
      <c r="M116" s="268">
        <v>68.903750000000002</v>
      </c>
      <c r="N116" s="1"/>
      <c r="O116" s="1"/>
    </row>
    <row r="117" spans="1:15" ht="12.75" customHeight="1">
      <c r="A117" s="30">
        <v>107</v>
      </c>
      <c r="B117" s="278" t="s">
        <v>334</v>
      </c>
      <c r="C117" s="268">
        <v>418.55</v>
      </c>
      <c r="D117" s="269">
        <v>415.14999999999992</v>
      </c>
      <c r="E117" s="269">
        <v>406.29999999999984</v>
      </c>
      <c r="F117" s="269">
        <v>394.0499999999999</v>
      </c>
      <c r="G117" s="269">
        <v>385.19999999999982</v>
      </c>
      <c r="H117" s="269">
        <v>427.39999999999986</v>
      </c>
      <c r="I117" s="269">
        <v>436.24999999999989</v>
      </c>
      <c r="J117" s="269">
        <v>448.49999999999989</v>
      </c>
      <c r="K117" s="268">
        <v>424</v>
      </c>
      <c r="L117" s="268">
        <v>402.9</v>
      </c>
      <c r="M117" s="268">
        <v>30.902270000000001</v>
      </c>
      <c r="N117" s="1"/>
      <c r="O117" s="1"/>
    </row>
    <row r="118" spans="1:15" ht="12.75" customHeight="1">
      <c r="A118" s="30">
        <v>108</v>
      </c>
      <c r="B118" s="278" t="s">
        <v>87</v>
      </c>
      <c r="C118" s="268">
        <v>3338.35</v>
      </c>
      <c r="D118" s="269">
        <v>3345.65</v>
      </c>
      <c r="E118" s="269">
        <v>3267.3</v>
      </c>
      <c r="F118" s="269">
        <v>3196.25</v>
      </c>
      <c r="G118" s="269">
        <v>3117.9</v>
      </c>
      <c r="H118" s="269">
        <v>3416.7000000000003</v>
      </c>
      <c r="I118" s="269">
        <v>3495.0499999999997</v>
      </c>
      <c r="J118" s="269">
        <v>3566.1000000000004</v>
      </c>
      <c r="K118" s="268">
        <v>3424</v>
      </c>
      <c r="L118" s="268">
        <v>3274.6</v>
      </c>
      <c r="M118" s="268">
        <v>5.9690300000000001</v>
      </c>
      <c r="N118" s="1"/>
      <c r="O118" s="1"/>
    </row>
    <row r="119" spans="1:15" ht="12.75" customHeight="1">
      <c r="A119" s="30">
        <v>109</v>
      </c>
      <c r="B119" s="278" t="s">
        <v>88</v>
      </c>
      <c r="C119" s="268">
        <v>1593.95</v>
      </c>
      <c r="D119" s="269">
        <v>1592.95</v>
      </c>
      <c r="E119" s="269">
        <v>1581.0500000000002</v>
      </c>
      <c r="F119" s="269">
        <v>1568.15</v>
      </c>
      <c r="G119" s="269">
        <v>1556.2500000000002</v>
      </c>
      <c r="H119" s="269">
        <v>1605.8500000000001</v>
      </c>
      <c r="I119" s="269">
        <v>1617.7500000000002</v>
      </c>
      <c r="J119" s="269">
        <v>1630.65</v>
      </c>
      <c r="K119" s="268">
        <v>1604.85</v>
      </c>
      <c r="L119" s="268">
        <v>1580.05</v>
      </c>
      <c r="M119" s="268">
        <v>1.4719800000000001</v>
      </c>
      <c r="N119" s="1"/>
      <c r="O119" s="1"/>
    </row>
    <row r="120" spans="1:15" ht="12.75" customHeight="1">
      <c r="A120" s="30">
        <v>110</v>
      </c>
      <c r="B120" s="278" t="s">
        <v>335</v>
      </c>
      <c r="C120" s="268">
        <v>2481.1999999999998</v>
      </c>
      <c r="D120" s="269">
        <v>2485.6166666666668</v>
      </c>
      <c r="E120" s="269">
        <v>2461.2333333333336</v>
      </c>
      <c r="F120" s="269">
        <v>2441.2666666666669</v>
      </c>
      <c r="G120" s="269">
        <v>2416.8833333333337</v>
      </c>
      <c r="H120" s="269">
        <v>2505.5833333333335</v>
      </c>
      <c r="I120" s="269">
        <v>2529.9666666666667</v>
      </c>
      <c r="J120" s="269">
        <v>2549.9333333333334</v>
      </c>
      <c r="K120" s="268">
        <v>2510</v>
      </c>
      <c r="L120" s="268">
        <v>2465.65</v>
      </c>
      <c r="M120" s="268">
        <v>1.39703</v>
      </c>
      <c r="N120" s="1"/>
      <c r="O120" s="1"/>
    </row>
    <row r="121" spans="1:15" ht="12.75" customHeight="1">
      <c r="A121" s="30">
        <v>111</v>
      </c>
      <c r="B121" s="278" t="s">
        <v>89</v>
      </c>
      <c r="C121" s="268">
        <v>744.75</v>
      </c>
      <c r="D121" s="269">
        <v>749.16666666666663</v>
      </c>
      <c r="E121" s="269">
        <v>738.33333333333326</v>
      </c>
      <c r="F121" s="269">
        <v>731.91666666666663</v>
      </c>
      <c r="G121" s="269">
        <v>721.08333333333326</v>
      </c>
      <c r="H121" s="269">
        <v>755.58333333333326</v>
      </c>
      <c r="I121" s="269">
        <v>766.41666666666652</v>
      </c>
      <c r="J121" s="269">
        <v>772.83333333333326</v>
      </c>
      <c r="K121" s="268">
        <v>760</v>
      </c>
      <c r="L121" s="268">
        <v>742.75</v>
      </c>
      <c r="M121" s="268">
        <v>10.941509999999999</v>
      </c>
      <c r="N121" s="1"/>
      <c r="O121" s="1"/>
    </row>
    <row r="122" spans="1:15" ht="12.75" customHeight="1">
      <c r="A122" s="30">
        <v>112</v>
      </c>
      <c r="B122" s="278" t="s">
        <v>90</v>
      </c>
      <c r="C122" s="268">
        <v>1026.95</v>
      </c>
      <c r="D122" s="269">
        <v>1029.75</v>
      </c>
      <c r="E122" s="269">
        <v>1014.75</v>
      </c>
      <c r="F122" s="269">
        <v>1002.55</v>
      </c>
      <c r="G122" s="269">
        <v>987.55</v>
      </c>
      <c r="H122" s="269">
        <v>1041.95</v>
      </c>
      <c r="I122" s="269">
        <v>1056.95</v>
      </c>
      <c r="J122" s="269">
        <v>1069.1500000000001</v>
      </c>
      <c r="K122" s="268">
        <v>1044.75</v>
      </c>
      <c r="L122" s="268">
        <v>1017.55</v>
      </c>
      <c r="M122" s="268">
        <v>5.2668999999999997</v>
      </c>
      <c r="N122" s="1"/>
      <c r="O122" s="1"/>
    </row>
    <row r="123" spans="1:15" ht="12.75" customHeight="1">
      <c r="A123" s="30">
        <v>113</v>
      </c>
      <c r="B123" s="278" t="s">
        <v>336</v>
      </c>
      <c r="C123" s="268">
        <v>998.8</v>
      </c>
      <c r="D123" s="269">
        <v>999.85</v>
      </c>
      <c r="E123" s="269">
        <v>989.35</v>
      </c>
      <c r="F123" s="269">
        <v>979.9</v>
      </c>
      <c r="G123" s="269">
        <v>969.4</v>
      </c>
      <c r="H123" s="269">
        <v>1009.3000000000001</v>
      </c>
      <c r="I123" s="269">
        <v>1019.8000000000001</v>
      </c>
      <c r="J123" s="269">
        <v>1029.25</v>
      </c>
      <c r="K123" s="268">
        <v>1010.35</v>
      </c>
      <c r="L123" s="268">
        <v>990.4</v>
      </c>
      <c r="M123" s="268">
        <v>0.51739000000000002</v>
      </c>
      <c r="N123" s="1"/>
      <c r="O123" s="1"/>
    </row>
    <row r="124" spans="1:15" ht="12.75" customHeight="1">
      <c r="A124" s="30">
        <v>114</v>
      </c>
      <c r="B124" s="278" t="s">
        <v>249</v>
      </c>
      <c r="C124" s="268">
        <v>415.15</v>
      </c>
      <c r="D124" s="269">
        <v>411.0333333333333</v>
      </c>
      <c r="E124" s="269">
        <v>401.16666666666663</v>
      </c>
      <c r="F124" s="269">
        <v>387.18333333333334</v>
      </c>
      <c r="G124" s="269">
        <v>377.31666666666666</v>
      </c>
      <c r="H124" s="269">
        <v>425.01666666666659</v>
      </c>
      <c r="I124" s="269">
        <v>434.88333333333327</v>
      </c>
      <c r="J124" s="269">
        <v>448.86666666666656</v>
      </c>
      <c r="K124" s="268">
        <v>420.9</v>
      </c>
      <c r="L124" s="268">
        <v>397.05</v>
      </c>
      <c r="M124" s="268">
        <v>34.489260000000002</v>
      </c>
      <c r="N124" s="1"/>
      <c r="O124" s="1"/>
    </row>
    <row r="125" spans="1:15" ht="12.75" customHeight="1">
      <c r="A125" s="30">
        <v>115</v>
      </c>
      <c r="B125" s="278" t="s">
        <v>92</v>
      </c>
      <c r="C125" s="268">
        <v>1233.55</v>
      </c>
      <c r="D125" s="269">
        <v>1229.8166666666666</v>
      </c>
      <c r="E125" s="269">
        <v>1205.8333333333333</v>
      </c>
      <c r="F125" s="269">
        <v>1178.1166666666666</v>
      </c>
      <c r="G125" s="269">
        <v>1154.1333333333332</v>
      </c>
      <c r="H125" s="269">
        <v>1257.5333333333333</v>
      </c>
      <c r="I125" s="269">
        <v>1281.5166666666669</v>
      </c>
      <c r="J125" s="269">
        <v>1309.2333333333333</v>
      </c>
      <c r="K125" s="268">
        <v>1253.8</v>
      </c>
      <c r="L125" s="268">
        <v>1202.0999999999999</v>
      </c>
      <c r="M125" s="268">
        <v>9.0313999999999997</v>
      </c>
      <c r="N125" s="1"/>
      <c r="O125" s="1"/>
    </row>
    <row r="126" spans="1:15" ht="12.75" customHeight="1">
      <c r="A126" s="30">
        <v>116</v>
      </c>
      <c r="B126" s="278" t="s">
        <v>337</v>
      </c>
      <c r="C126" s="268">
        <v>822.5</v>
      </c>
      <c r="D126" s="269">
        <v>825.80000000000007</v>
      </c>
      <c r="E126" s="269">
        <v>811.65000000000009</v>
      </c>
      <c r="F126" s="269">
        <v>800.80000000000007</v>
      </c>
      <c r="G126" s="269">
        <v>786.65000000000009</v>
      </c>
      <c r="H126" s="269">
        <v>836.65000000000009</v>
      </c>
      <c r="I126" s="269">
        <v>850.8</v>
      </c>
      <c r="J126" s="269">
        <v>861.65000000000009</v>
      </c>
      <c r="K126" s="268">
        <v>839.95</v>
      </c>
      <c r="L126" s="268">
        <v>814.95</v>
      </c>
      <c r="M126" s="268">
        <v>1.48878</v>
      </c>
      <c r="N126" s="1"/>
      <c r="O126" s="1"/>
    </row>
    <row r="127" spans="1:15" ht="12.75" customHeight="1">
      <c r="A127" s="30">
        <v>117</v>
      </c>
      <c r="B127" s="278" t="s">
        <v>339</v>
      </c>
      <c r="C127" s="268">
        <v>1050.5999999999999</v>
      </c>
      <c r="D127" s="269">
        <v>1057.4833333333333</v>
      </c>
      <c r="E127" s="269">
        <v>1041.1166666666668</v>
      </c>
      <c r="F127" s="269">
        <v>1031.6333333333334</v>
      </c>
      <c r="G127" s="269">
        <v>1015.2666666666669</v>
      </c>
      <c r="H127" s="269">
        <v>1066.9666666666667</v>
      </c>
      <c r="I127" s="269">
        <v>1083.333333333333</v>
      </c>
      <c r="J127" s="269">
        <v>1092.8166666666666</v>
      </c>
      <c r="K127" s="268">
        <v>1073.8499999999999</v>
      </c>
      <c r="L127" s="268">
        <v>1048</v>
      </c>
      <c r="M127" s="268">
        <v>0.31914999999999999</v>
      </c>
      <c r="N127" s="1"/>
      <c r="O127" s="1"/>
    </row>
    <row r="128" spans="1:15" ht="12.75" customHeight="1">
      <c r="A128" s="30">
        <v>118</v>
      </c>
      <c r="B128" s="278" t="s">
        <v>97</v>
      </c>
      <c r="C128" s="268">
        <v>391.95</v>
      </c>
      <c r="D128" s="269">
        <v>393.7833333333333</v>
      </c>
      <c r="E128" s="269">
        <v>387.16666666666663</v>
      </c>
      <c r="F128" s="269">
        <v>382.38333333333333</v>
      </c>
      <c r="G128" s="269">
        <v>375.76666666666665</v>
      </c>
      <c r="H128" s="269">
        <v>398.56666666666661</v>
      </c>
      <c r="I128" s="269">
        <v>405.18333333333328</v>
      </c>
      <c r="J128" s="269">
        <v>409.96666666666658</v>
      </c>
      <c r="K128" s="268">
        <v>400.4</v>
      </c>
      <c r="L128" s="268">
        <v>389</v>
      </c>
      <c r="M128" s="268">
        <v>47.940910000000002</v>
      </c>
      <c r="N128" s="1"/>
      <c r="O128" s="1"/>
    </row>
    <row r="129" spans="1:15" ht="12.75" customHeight="1">
      <c r="A129" s="30">
        <v>119</v>
      </c>
      <c r="B129" s="278" t="s">
        <v>93</v>
      </c>
      <c r="C129" s="268">
        <v>556.79999999999995</v>
      </c>
      <c r="D129" s="269">
        <v>555.26666666666665</v>
      </c>
      <c r="E129" s="269">
        <v>549.98333333333335</v>
      </c>
      <c r="F129" s="269">
        <v>543.16666666666674</v>
      </c>
      <c r="G129" s="269">
        <v>537.88333333333344</v>
      </c>
      <c r="H129" s="269">
        <v>562.08333333333326</v>
      </c>
      <c r="I129" s="269">
        <v>567.36666666666656</v>
      </c>
      <c r="J129" s="269">
        <v>574.18333333333317</v>
      </c>
      <c r="K129" s="268">
        <v>560.54999999999995</v>
      </c>
      <c r="L129" s="268">
        <v>548.45000000000005</v>
      </c>
      <c r="M129" s="268">
        <v>8.1281999999999996</v>
      </c>
      <c r="N129" s="1"/>
      <c r="O129" s="1"/>
    </row>
    <row r="130" spans="1:15" ht="12.75" customHeight="1">
      <c r="A130" s="30">
        <v>120</v>
      </c>
      <c r="B130" s="278" t="s">
        <v>250</v>
      </c>
      <c r="C130" s="268">
        <v>1717.85</v>
      </c>
      <c r="D130" s="269">
        <v>1708.4833333333336</v>
      </c>
      <c r="E130" s="269">
        <v>1683.5166666666671</v>
      </c>
      <c r="F130" s="269">
        <v>1649.1833333333336</v>
      </c>
      <c r="G130" s="269">
        <v>1624.2166666666672</v>
      </c>
      <c r="H130" s="269">
        <v>1742.8166666666671</v>
      </c>
      <c r="I130" s="269">
        <v>1767.7833333333333</v>
      </c>
      <c r="J130" s="269">
        <v>1802.116666666667</v>
      </c>
      <c r="K130" s="268">
        <v>1733.45</v>
      </c>
      <c r="L130" s="268">
        <v>1674.15</v>
      </c>
      <c r="M130" s="268">
        <v>3.0931600000000001</v>
      </c>
      <c r="N130" s="1"/>
      <c r="O130" s="1"/>
    </row>
    <row r="131" spans="1:15" ht="12.75" customHeight="1">
      <c r="A131" s="30">
        <v>121</v>
      </c>
      <c r="B131" s="278" t="s">
        <v>94</v>
      </c>
      <c r="C131" s="268">
        <v>2149.1</v>
      </c>
      <c r="D131" s="269">
        <v>2148.3833333333337</v>
      </c>
      <c r="E131" s="269">
        <v>2085.2666666666673</v>
      </c>
      <c r="F131" s="269">
        <v>2021.4333333333338</v>
      </c>
      <c r="G131" s="269">
        <v>1958.3166666666675</v>
      </c>
      <c r="H131" s="269">
        <v>2212.2166666666672</v>
      </c>
      <c r="I131" s="269">
        <v>2275.333333333333</v>
      </c>
      <c r="J131" s="269">
        <v>2339.166666666667</v>
      </c>
      <c r="K131" s="268">
        <v>2211.5</v>
      </c>
      <c r="L131" s="268">
        <v>2084.5500000000002</v>
      </c>
      <c r="M131" s="268">
        <v>16.4344</v>
      </c>
      <c r="N131" s="1"/>
      <c r="O131" s="1"/>
    </row>
    <row r="132" spans="1:15" ht="12.75" customHeight="1">
      <c r="A132" s="30">
        <v>122</v>
      </c>
      <c r="B132" s="278" t="s">
        <v>340</v>
      </c>
      <c r="C132" s="268">
        <v>211.8</v>
      </c>
      <c r="D132" s="269">
        <v>213.41666666666666</v>
      </c>
      <c r="E132" s="269">
        <v>209.23333333333332</v>
      </c>
      <c r="F132" s="269">
        <v>206.66666666666666</v>
      </c>
      <c r="G132" s="269">
        <v>202.48333333333332</v>
      </c>
      <c r="H132" s="269">
        <v>215.98333333333332</v>
      </c>
      <c r="I132" s="269">
        <v>220.16666666666666</v>
      </c>
      <c r="J132" s="269">
        <v>222.73333333333332</v>
      </c>
      <c r="K132" s="268">
        <v>217.6</v>
      </c>
      <c r="L132" s="268">
        <v>210.85</v>
      </c>
      <c r="M132" s="268">
        <v>37.009720000000002</v>
      </c>
      <c r="N132" s="1"/>
      <c r="O132" s="1"/>
    </row>
    <row r="133" spans="1:15" ht="12.75" customHeight="1">
      <c r="A133" s="30">
        <v>123</v>
      </c>
      <c r="B133" s="278" t="s">
        <v>841</v>
      </c>
      <c r="C133" s="268">
        <v>192.65</v>
      </c>
      <c r="D133" s="269">
        <v>192.03333333333333</v>
      </c>
      <c r="E133" s="269">
        <v>189.66666666666666</v>
      </c>
      <c r="F133" s="269">
        <v>186.68333333333334</v>
      </c>
      <c r="G133" s="269">
        <v>184.31666666666666</v>
      </c>
      <c r="H133" s="269">
        <v>195.01666666666665</v>
      </c>
      <c r="I133" s="269">
        <v>197.38333333333333</v>
      </c>
      <c r="J133" s="269">
        <v>200.36666666666665</v>
      </c>
      <c r="K133" s="268">
        <v>194.4</v>
      </c>
      <c r="L133" s="268">
        <v>189.05</v>
      </c>
      <c r="M133" s="268">
        <v>39.255899999999997</v>
      </c>
      <c r="N133" s="1"/>
      <c r="O133" s="1"/>
    </row>
    <row r="134" spans="1:15" ht="12.75" customHeight="1">
      <c r="A134" s="30">
        <v>124</v>
      </c>
      <c r="B134" s="278" t="s">
        <v>251</v>
      </c>
      <c r="C134" s="268">
        <v>54.3</v>
      </c>
      <c r="D134" s="269">
        <v>53.533333333333331</v>
      </c>
      <c r="E134" s="269">
        <v>52.766666666666666</v>
      </c>
      <c r="F134" s="269">
        <v>51.233333333333334</v>
      </c>
      <c r="G134" s="269">
        <v>50.466666666666669</v>
      </c>
      <c r="H134" s="269">
        <v>55.066666666666663</v>
      </c>
      <c r="I134" s="269">
        <v>55.833333333333329</v>
      </c>
      <c r="J134" s="269">
        <v>57.36666666666666</v>
      </c>
      <c r="K134" s="268">
        <v>54.3</v>
      </c>
      <c r="L134" s="268">
        <v>52</v>
      </c>
      <c r="M134" s="268">
        <v>31.115629999999999</v>
      </c>
      <c r="N134" s="1"/>
      <c r="O134" s="1"/>
    </row>
    <row r="135" spans="1:15" ht="12.75" customHeight="1">
      <c r="A135" s="30">
        <v>125</v>
      </c>
      <c r="B135" s="278" t="s">
        <v>341</v>
      </c>
      <c r="C135" s="268">
        <v>238.7</v>
      </c>
      <c r="D135" s="269">
        <v>238.41666666666666</v>
      </c>
      <c r="E135" s="269">
        <v>232.83333333333331</v>
      </c>
      <c r="F135" s="269">
        <v>226.96666666666667</v>
      </c>
      <c r="G135" s="269">
        <v>221.38333333333333</v>
      </c>
      <c r="H135" s="269">
        <v>244.2833333333333</v>
      </c>
      <c r="I135" s="269">
        <v>249.86666666666662</v>
      </c>
      <c r="J135" s="269">
        <v>255.73333333333329</v>
      </c>
      <c r="K135" s="268">
        <v>244</v>
      </c>
      <c r="L135" s="268">
        <v>232.55</v>
      </c>
      <c r="M135" s="268">
        <v>4.2874699999999999</v>
      </c>
      <c r="N135" s="1"/>
      <c r="O135" s="1"/>
    </row>
    <row r="136" spans="1:15" ht="12.75" customHeight="1">
      <c r="A136" s="30">
        <v>126</v>
      </c>
      <c r="B136" s="278" t="s">
        <v>95</v>
      </c>
      <c r="C136" s="268">
        <v>3631.55</v>
      </c>
      <c r="D136" s="269">
        <v>3633.4</v>
      </c>
      <c r="E136" s="269">
        <v>3613.9500000000003</v>
      </c>
      <c r="F136" s="269">
        <v>3596.3500000000004</v>
      </c>
      <c r="G136" s="269">
        <v>3576.9000000000005</v>
      </c>
      <c r="H136" s="269">
        <v>3651</v>
      </c>
      <c r="I136" s="269">
        <v>3670.45</v>
      </c>
      <c r="J136" s="269">
        <v>3688.0499999999997</v>
      </c>
      <c r="K136" s="268">
        <v>3652.85</v>
      </c>
      <c r="L136" s="268">
        <v>3615.8</v>
      </c>
      <c r="M136" s="268">
        <v>3.18797</v>
      </c>
      <c r="N136" s="1"/>
      <c r="O136" s="1"/>
    </row>
    <row r="137" spans="1:15" ht="12.75" customHeight="1">
      <c r="A137" s="30">
        <v>127</v>
      </c>
      <c r="B137" s="278" t="s">
        <v>252</v>
      </c>
      <c r="C137" s="268">
        <v>4493.8</v>
      </c>
      <c r="D137" s="269">
        <v>4488.9333333333334</v>
      </c>
      <c r="E137" s="269">
        <v>4429.8666666666668</v>
      </c>
      <c r="F137" s="269">
        <v>4365.9333333333334</v>
      </c>
      <c r="G137" s="269">
        <v>4306.8666666666668</v>
      </c>
      <c r="H137" s="269">
        <v>4552.8666666666668</v>
      </c>
      <c r="I137" s="269">
        <v>4611.9333333333343</v>
      </c>
      <c r="J137" s="269">
        <v>4675.8666666666668</v>
      </c>
      <c r="K137" s="268">
        <v>4548</v>
      </c>
      <c r="L137" s="268">
        <v>4425</v>
      </c>
      <c r="M137" s="268">
        <v>1.6859200000000001</v>
      </c>
      <c r="N137" s="1"/>
      <c r="O137" s="1"/>
    </row>
    <row r="138" spans="1:15" ht="12.75" customHeight="1">
      <c r="A138" s="30">
        <v>128</v>
      </c>
      <c r="B138" s="278" t="s">
        <v>143</v>
      </c>
      <c r="C138" s="268">
        <v>2333.5</v>
      </c>
      <c r="D138" s="269">
        <v>2324.5666666666666</v>
      </c>
      <c r="E138" s="269">
        <v>2291.2333333333331</v>
      </c>
      <c r="F138" s="269">
        <v>2248.9666666666667</v>
      </c>
      <c r="G138" s="269">
        <v>2215.6333333333332</v>
      </c>
      <c r="H138" s="269">
        <v>2366.833333333333</v>
      </c>
      <c r="I138" s="269">
        <v>2400.166666666667</v>
      </c>
      <c r="J138" s="269">
        <v>2442.4333333333329</v>
      </c>
      <c r="K138" s="268">
        <v>2357.9</v>
      </c>
      <c r="L138" s="268">
        <v>2282.3000000000002</v>
      </c>
      <c r="M138" s="268">
        <v>1.56175</v>
      </c>
      <c r="N138" s="1"/>
      <c r="O138" s="1"/>
    </row>
    <row r="139" spans="1:15" ht="12.75" customHeight="1">
      <c r="A139" s="30">
        <v>129</v>
      </c>
      <c r="B139" s="278" t="s">
        <v>98</v>
      </c>
      <c r="C139" s="268">
        <v>4216</v>
      </c>
      <c r="D139" s="269">
        <v>4186.7</v>
      </c>
      <c r="E139" s="269">
        <v>4135.3999999999996</v>
      </c>
      <c r="F139" s="269">
        <v>4054.8</v>
      </c>
      <c r="G139" s="269">
        <v>4003.5</v>
      </c>
      <c r="H139" s="269">
        <v>4267.2999999999993</v>
      </c>
      <c r="I139" s="269">
        <v>4318.6000000000004</v>
      </c>
      <c r="J139" s="269">
        <v>4399.1999999999989</v>
      </c>
      <c r="K139" s="268">
        <v>4238</v>
      </c>
      <c r="L139" s="268">
        <v>4106.1000000000004</v>
      </c>
      <c r="M139" s="268">
        <v>5.9156899999999997</v>
      </c>
      <c r="N139" s="1"/>
      <c r="O139" s="1"/>
    </row>
    <row r="140" spans="1:15" ht="12.75" customHeight="1">
      <c r="A140" s="30">
        <v>130</v>
      </c>
      <c r="B140" s="278" t="s">
        <v>342</v>
      </c>
      <c r="C140" s="268">
        <v>588.4</v>
      </c>
      <c r="D140" s="269">
        <v>590.9666666666667</v>
      </c>
      <c r="E140" s="269">
        <v>582.68333333333339</v>
      </c>
      <c r="F140" s="269">
        <v>576.9666666666667</v>
      </c>
      <c r="G140" s="269">
        <v>568.68333333333339</v>
      </c>
      <c r="H140" s="269">
        <v>596.68333333333339</v>
      </c>
      <c r="I140" s="269">
        <v>604.9666666666667</v>
      </c>
      <c r="J140" s="269">
        <v>610.68333333333339</v>
      </c>
      <c r="K140" s="268">
        <v>599.25</v>
      </c>
      <c r="L140" s="268">
        <v>585.25</v>
      </c>
      <c r="M140" s="268">
        <v>2.8134700000000001</v>
      </c>
      <c r="N140" s="1"/>
      <c r="O140" s="1"/>
    </row>
    <row r="141" spans="1:15" ht="12.75" customHeight="1">
      <c r="A141" s="30">
        <v>131</v>
      </c>
      <c r="B141" s="278" t="s">
        <v>343</v>
      </c>
      <c r="C141" s="268">
        <v>188.05</v>
      </c>
      <c r="D141" s="269">
        <v>189.29999999999998</v>
      </c>
      <c r="E141" s="269">
        <v>183.59999999999997</v>
      </c>
      <c r="F141" s="269">
        <v>179.14999999999998</v>
      </c>
      <c r="G141" s="269">
        <v>173.44999999999996</v>
      </c>
      <c r="H141" s="269">
        <v>193.74999999999997</v>
      </c>
      <c r="I141" s="269">
        <v>199.44999999999996</v>
      </c>
      <c r="J141" s="269">
        <v>203.89999999999998</v>
      </c>
      <c r="K141" s="268">
        <v>195</v>
      </c>
      <c r="L141" s="268">
        <v>184.85</v>
      </c>
      <c r="M141" s="268">
        <v>15.002890000000001</v>
      </c>
      <c r="N141" s="1"/>
      <c r="O141" s="1"/>
    </row>
    <row r="142" spans="1:15" ht="12.75" customHeight="1">
      <c r="A142" s="30">
        <v>132</v>
      </c>
      <c r="B142" s="278" t="s">
        <v>344</v>
      </c>
      <c r="C142" s="268">
        <v>172.35</v>
      </c>
      <c r="D142" s="269">
        <v>173.26666666666665</v>
      </c>
      <c r="E142" s="269">
        <v>170.0333333333333</v>
      </c>
      <c r="F142" s="269">
        <v>167.71666666666664</v>
      </c>
      <c r="G142" s="269">
        <v>164.48333333333329</v>
      </c>
      <c r="H142" s="269">
        <v>175.58333333333331</v>
      </c>
      <c r="I142" s="269">
        <v>178.81666666666666</v>
      </c>
      <c r="J142" s="269">
        <v>181.13333333333333</v>
      </c>
      <c r="K142" s="268">
        <v>176.5</v>
      </c>
      <c r="L142" s="268">
        <v>170.95</v>
      </c>
      <c r="M142" s="268">
        <v>1.40483</v>
      </c>
      <c r="N142" s="1"/>
      <c r="O142" s="1"/>
    </row>
    <row r="143" spans="1:15" ht="12.75" customHeight="1">
      <c r="A143" s="30">
        <v>133</v>
      </c>
      <c r="B143" s="278" t="s">
        <v>842</v>
      </c>
      <c r="C143" s="268">
        <v>411.45</v>
      </c>
      <c r="D143" s="269">
        <v>411.31666666666666</v>
      </c>
      <c r="E143" s="269">
        <v>403.63333333333333</v>
      </c>
      <c r="F143" s="269">
        <v>395.81666666666666</v>
      </c>
      <c r="G143" s="269">
        <v>388.13333333333333</v>
      </c>
      <c r="H143" s="269">
        <v>419.13333333333333</v>
      </c>
      <c r="I143" s="269">
        <v>426.81666666666661</v>
      </c>
      <c r="J143" s="269">
        <v>434.63333333333333</v>
      </c>
      <c r="K143" s="268">
        <v>419</v>
      </c>
      <c r="L143" s="268">
        <v>403.5</v>
      </c>
      <c r="M143" s="268">
        <v>18.409990000000001</v>
      </c>
      <c r="N143" s="1"/>
      <c r="O143" s="1"/>
    </row>
    <row r="144" spans="1:15" ht="12.75" customHeight="1">
      <c r="A144" s="30">
        <v>134</v>
      </c>
      <c r="B144" s="278" t="s">
        <v>345</v>
      </c>
      <c r="C144" s="268">
        <v>63.9</v>
      </c>
      <c r="D144" s="269">
        <v>64.283333333333346</v>
      </c>
      <c r="E144" s="269">
        <v>63.166666666666686</v>
      </c>
      <c r="F144" s="269">
        <v>62.433333333333337</v>
      </c>
      <c r="G144" s="269">
        <v>61.316666666666677</v>
      </c>
      <c r="H144" s="269">
        <v>65.016666666666694</v>
      </c>
      <c r="I144" s="269">
        <v>66.13333333333334</v>
      </c>
      <c r="J144" s="269">
        <v>66.866666666666703</v>
      </c>
      <c r="K144" s="268">
        <v>65.400000000000006</v>
      </c>
      <c r="L144" s="268">
        <v>63.55</v>
      </c>
      <c r="M144" s="268">
        <v>11.788740000000001</v>
      </c>
      <c r="N144" s="1"/>
      <c r="O144" s="1"/>
    </row>
    <row r="145" spans="1:15" ht="12.75" customHeight="1">
      <c r="A145" s="30">
        <v>135</v>
      </c>
      <c r="B145" s="278" t="s">
        <v>99</v>
      </c>
      <c r="C145" s="268">
        <v>3711.55</v>
      </c>
      <c r="D145" s="269">
        <v>3689.9333333333329</v>
      </c>
      <c r="E145" s="269">
        <v>3641.6166666666659</v>
      </c>
      <c r="F145" s="269">
        <v>3571.6833333333329</v>
      </c>
      <c r="G145" s="269">
        <v>3523.3666666666659</v>
      </c>
      <c r="H145" s="269">
        <v>3759.8666666666659</v>
      </c>
      <c r="I145" s="269">
        <v>3808.1833333333325</v>
      </c>
      <c r="J145" s="269">
        <v>3878.1166666666659</v>
      </c>
      <c r="K145" s="268">
        <v>3738.25</v>
      </c>
      <c r="L145" s="268">
        <v>3620</v>
      </c>
      <c r="M145" s="268">
        <v>8.5440000000000005</v>
      </c>
      <c r="N145" s="1"/>
      <c r="O145" s="1"/>
    </row>
    <row r="146" spans="1:15" ht="12.75" customHeight="1">
      <c r="A146" s="30">
        <v>136</v>
      </c>
      <c r="B146" s="278" t="s">
        <v>346</v>
      </c>
      <c r="C146" s="268">
        <v>478.95</v>
      </c>
      <c r="D146" s="269">
        <v>486.68333333333334</v>
      </c>
      <c r="E146" s="269">
        <v>466.4666666666667</v>
      </c>
      <c r="F146" s="269">
        <v>453.98333333333335</v>
      </c>
      <c r="G146" s="269">
        <v>433.76666666666671</v>
      </c>
      <c r="H146" s="269">
        <v>499.16666666666669</v>
      </c>
      <c r="I146" s="269">
        <v>519.38333333333321</v>
      </c>
      <c r="J146" s="269">
        <v>531.86666666666667</v>
      </c>
      <c r="K146" s="268">
        <v>506.9</v>
      </c>
      <c r="L146" s="268">
        <v>474.2</v>
      </c>
      <c r="M146" s="268">
        <v>11.271940000000001</v>
      </c>
      <c r="N146" s="1"/>
      <c r="O146" s="1"/>
    </row>
    <row r="147" spans="1:15" ht="12.75" customHeight="1">
      <c r="A147" s="30">
        <v>137</v>
      </c>
      <c r="B147" s="278" t="s">
        <v>253</v>
      </c>
      <c r="C147" s="268">
        <v>503.55</v>
      </c>
      <c r="D147" s="269">
        <v>503.56666666666666</v>
      </c>
      <c r="E147" s="269">
        <v>490.2833333333333</v>
      </c>
      <c r="F147" s="269">
        <v>477.01666666666665</v>
      </c>
      <c r="G147" s="269">
        <v>463.73333333333329</v>
      </c>
      <c r="H147" s="269">
        <v>516.83333333333326</v>
      </c>
      <c r="I147" s="269">
        <v>530.11666666666679</v>
      </c>
      <c r="J147" s="269">
        <v>543.38333333333333</v>
      </c>
      <c r="K147" s="268">
        <v>516.85</v>
      </c>
      <c r="L147" s="268">
        <v>490.3</v>
      </c>
      <c r="M147" s="268">
        <v>2.8019400000000001</v>
      </c>
      <c r="N147" s="1"/>
      <c r="O147" s="1"/>
    </row>
    <row r="148" spans="1:15" ht="12.75" customHeight="1">
      <c r="A148" s="30">
        <v>138</v>
      </c>
      <c r="B148" s="278" t="s">
        <v>254</v>
      </c>
      <c r="C148" s="268">
        <v>1457.35</v>
      </c>
      <c r="D148" s="269">
        <v>1449.8166666666666</v>
      </c>
      <c r="E148" s="269">
        <v>1425.6333333333332</v>
      </c>
      <c r="F148" s="269">
        <v>1393.9166666666665</v>
      </c>
      <c r="G148" s="269">
        <v>1369.7333333333331</v>
      </c>
      <c r="H148" s="269">
        <v>1481.5333333333333</v>
      </c>
      <c r="I148" s="269">
        <v>1505.7166666666667</v>
      </c>
      <c r="J148" s="269">
        <v>1537.4333333333334</v>
      </c>
      <c r="K148" s="268">
        <v>1474</v>
      </c>
      <c r="L148" s="268">
        <v>1418.1</v>
      </c>
      <c r="M148" s="268">
        <v>0.53090000000000004</v>
      </c>
      <c r="N148" s="1"/>
      <c r="O148" s="1"/>
    </row>
    <row r="149" spans="1:15" ht="12.75" customHeight="1">
      <c r="A149" s="30">
        <v>139</v>
      </c>
      <c r="B149" s="278" t="s">
        <v>347</v>
      </c>
      <c r="C149" s="268">
        <v>66.7</v>
      </c>
      <c r="D149" s="269">
        <v>66.849999999999994</v>
      </c>
      <c r="E149" s="269">
        <v>66.199999999999989</v>
      </c>
      <c r="F149" s="269">
        <v>65.699999999999989</v>
      </c>
      <c r="G149" s="269">
        <v>65.049999999999983</v>
      </c>
      <c r="H149" s="269">
        <v>67.349999999999994</v>
      </c>
      <c r="I149" s="269">
        <v>68</v>
      </c>
      <c r="J149" s="269">
        <v>68.5</v>
      </c>
      <c r="K149" s="268">
        <v>67.5</v>
      </c>
      <c r="L149" s="268">
        <v>66.349999999999994</v>
      </c>
      <c r="M149" s="268">
        <v>8.8521699999999992</v>
      </c>
      <c r="N149" s="1"/>
      <c r="O149" s="1"/>
    </row>
    <row r="150" spans="1:15" ht="12.75" customHeight="1">
      <c r="A150" s="30">
        <v>140</v>
      </c>
      <c r="B150" s="278" t="s">
        <v>348</v>
      </c>
      <c r="C150" s="268">
        <v>104.35</v>
      </c>
      <c r="D150" s="269">
        <v>104.10000000000001</v>
      </c>
      <c r="E150" s="269">
        <v>103.25000000000001</v>
      </c>
      <c r="F150" s="269">
        <v>102.15</v>
      </c>
      <c r="G150" s="269">
        <v>101.30000000000001</v>
      </c>
      <c r="H150" s="269">
        <v>105.20000000000002</v>
      </c>
      <c r="I150" s="269">
        <v>106.05000000000001</v>
      </c>
      <c r="J150" s="269">
        <v>107.15000000000002</v>
      </c>
      <c r="K150" s="268">
        <v>104.95</v>
      </c>
      <c r="L150" s="268">
        <v>103</v>
      </c>
      <c r="M150" s="268">
        <v>4.02874</v>
      </c>
      <c r="N150" s="1"/>
      <c r="O150" s="1"/>
    </row>
    <row r="151" spans="1:15" ht="12.75" customHeight="1">
      <c r="A151" s="30">
        <v>141</v>
      </c>
      <c r="B151" s="278" t="s">
        <v>793</v>
      </c>
      <c r="C151" s="268">
        <v>50.35</v>
      </c>
      <c r="D151" s="269">
        <v>50.366666666666667</v>
      </c>
      <c r="E151" s="269">
        <v>49.833333333333336</v>
      </c>
      <c r="F151" s="269">
        <v>49.31666666666667</v>
      </c>
      <c r="G151" s="269">
        <v>48.783333333333339</v>
      </c>
      <c r="H151" s="269">
        <v>50.883333333333333</v>
      </c>
      <c r="I151" s="269">
        <v>51.416666666666664</v>
      </c>
      <c r="J151" s="269">
        <v>51.93333333333333</v>
      </c>
      <c r="K151" s="268">
        <v>50.9</v>
      </c>
      <c r="L151" s="268">
        <v>49.85</v>
      </c>
      <c r="M151" s="268">
        <v>7.6809200000000004</v>
      </c>
      <c r="N151" s="1"/>
      <c r="O151" s="1"/>
    </row>
    <row r="152" spans="1:15" ht="12.75" customHeight="1">
      <c r="A152" s="30">
        <v>142</v>
      </c>
      <c r="B152" s="278" t="s">
        <v>349</v>
      </c>
      <c r="C152" s="268">
        <v>698.35</v>
      </c>
      <c r="D152" s="269">
        <v>698.26666666666677</v>
      </c>
      <c r="E152" s="269">
        <v>691.48333333333358</v>
      </c>
      <c r="F152" s="269">
        <v>684.61666666666679</v>
      </c>
      <c r="G152" s="269">
        <v>677.8333333333336</v>
      </c>
      <c r="H152" s="269">
        <v>705.13333333333355</v>
      </c>
      <c r="I152" s="269">
        <v>711.91666666666663</v>
      </c>
      <c r="J152" s="269">
        <v>718.78333333333353</v>
      </c>
      <c r="K152" s="268">
        <v>705.05</v>
      </c>
      <c r="L152" s="268">
        <v>691.4</v>
      </c>
      <c r="M152" s="268">
        <v>0.13267000000000001</v>
      </c>
      <c r="N152" s="1"/>
      <c r="O152" s="1"/>
    </row>
    <row r="153" spans="1:15" ht="12.75" customHeight="1">
      <c r="A153" s="30">
        <v>143</v>
      </c>
      <c r="B153" s="278" t="s">
        <v>100</v>
      </c>
      <c r="C153" s="268">
        <v>2095.25</v>
      </c>
      <c r="D153" s="269">
        <v>2093.0833333333335</v>
      </c>
      <c r="E153" s="269">
        <v>2042.166666666667</v>
      </c>
      <c r="F153" s="269">
        <v>1989.0833333333335</v>
      </c>
      <c r="G153" s="269">
        <v>1938.166666666667</v>
      </c>
      <c r="H153" s="269">
        <v>2146.166666666667</v>
      </c>
      <c r="I153" s="269">
        <v>2197.0833333333339</v>
      </c>
      <c r="J153" s="269">
        <v>2250.166666666667</v>
      </c>
      <c r="K153" s="268">
        <v>2144</v>
      </c>
      <c r="L153" s="268">
        <v>2040</v>
      </c>
      <c r="M153" s="268">
        <v>16.33728</v>
      </c>
      <c r="N153" s="1"/>
      <c r="O153" s="1"/>
    </row>
    <row r="154" spans="1:15" ht="12.75" customHeight="1">
      <c r="A154" s="30">
        <v>144</v>
      </c>
      <c r="B154" s="278" t="s">
        <v>101</v>
      </c>
      <c r="C154" s="268">
        <v>166.4</v>
      </c>
      <c r="D154" s="269">
        <v>167.33333333333334</v>
      </c>
      <c r="E154" s="269">
        <v>165.11666666666667</v>
      </c>
      <c r="F154" s="269">
        <v>163.83333333333334</v>
      </c>
      <c r="G154" s="269">
        <v>161.61666666666667</v>
      </c>
      <c r="H154" s="269">
        <v>168.61666666666667</v>
      </c>
      <c r="I154" s="269">
        <v>170.83333333333331</v>
      </c>
      <c r="J154" s="269">
        <v>172.11666666666667</v>
      </c>
      <c r="K154" s="268">
        <v>169.55</v>
      </c>
      <c r="L154" s="268">
        <v>166.05</v>
      </c>
      <c r="M154" s="268">
        <v>22.466750000000001</v>
      </c>
      <c r="N154" s="1"/>
      <c r="O154" s="1"/>
    </row>
    <row r="155" spans="1:15" ht="12.75" customHeight="1">
      <c r="A155" s="30">
        <v>145</v>
      </c>
      <c r="B155" s="278" t="s">
        <v>350</v>
      </c>
      <c r="C155" s="268">
        <v>273.45</v>
      </c>
      <c r="D155" s="269">
        <v>274.41666666666669</v>
      </c>
      <c r="E155" s="269">
        <v>270.83333333333337</v>
      </c>
      <c r="F155" s="269">
        <v>268.2166666666667</v>
      </c>
      <c r="G155" s="269">
        <v>264.63333333333338</v>
      </c>
      <c r="H155" s="269">
        <v>277.03333333333336</v>
      </c>
      <c r="I155" s="269">
        <v>280.61666666666673</v>
      </c>
      <c r="J155" s="269">
        <v>283.23333333333335</v>
      </c>
      <c r="K155" s="268">
        <v>278</v>
      </c>
      <c r="L155" s="268">
        <v>271.8</v>
      </c>
      <c r="M155" s="268">
        <v>0.56716</v>
      </c>
      <c r="N155" s="1"/>
      <c r="O155" s="1"/>
    </row>
    <row r="156" spans="1:15" ht="12.75" customHeight="1">
      <c r="A156" s="30">
        <v>146</v>
      </c>
      <c r="B156" s="278" t="s">
        <v>831</v>
      </c>
      <c r="C156" s="268">
        <v>1325.25</v>
      </c>
      <c r="D156" s="269">
        <v>1332.1333333333334</v>
      </c>
      <c r="E156" s="269">
        <v>1313.2166666666669</v>
      </c>
      <c r="F156" s="269">
        <v>1301.1833333333334</v>
      </c>
      <c r="G156" s="269">
        <v>1282.2666666666669</v>
      </c>
      <c r="H156" s="269">
        <v>1344.166666666667</v>
      </c>
      <c r="I156" s="269">
        <v>1363.0833333333335</v>
      </c>
      <c r="J156" s="269">
        <v>1375.116666666667</v>
      </c>
      <c r="K156" s="268">
        <v>1351.05</v>
      </c>
      <c r="L156" s="268">
        <v>1320.1</v>
      </c>
      <c r="M156" s="268">
        <v>1.6723399999999999</v>
      </c>
      <c r="N156" s="1"/>
      <c r="O156" s="1"/>
    </row>
    <row r="157" spans="1:15" ht="12.75" customHeight="1">
      <c r="A157" s="30">
        <v>147</v>
      </c>
      <c r="B157" s="278" t="s">
        <v>102</v>
      </c>
      <c r="C157" s="268">
        <v>123.3</v>
      </c>
      <c r="D157" s="269">
        <v>123.68333333333332</v>
      </c>
      <c r="E157" s="269">
        <v>122.76666666666665</v>
      </c>
      <c r="F157" s="269">
        <v>122.23333333333333</v>
      </c>
      <c r="G157" s="269">
        <v>121.31666666666666</v>
      </c>
      <c r="H157" s="269">
        <v>124.21666666666664</v>
      </c>
      <c r="I157" s="269">
        <v>125.1333333333333</v>
      </c>
      <c r="J157" s="269">
        <v>125.66666666666663</v>
      </c>
      <c r="K157" s="268">
        <v>124.6</v>
      </c>
      <c r="L157" s="268">
        <v>123.15</v>
      </c>
      <c r="M157" s="268">
        <v>74.396259999999998</v>
      </c>
      <c r="N157" s="1"/>
      <c r="O157" s="1"/>
    </row>
    <row r="158" spans="1:15" ht="12.75" customHeight="1">
      <c r="A158" s="30">
        <v>148</v>
      </c>
      <c r="B158" s="278" t="s">
        <v>794</v>
      </c>
      <c r="C158" s="268">
        <v>119.8</v>
      </c>
      <c r="D158" s="269">
        <v>120.89999999999999</v>
      </c>
      <c r="E158" s="269">
        <v>117.99999999999999</v>
      </c>
      <c r="F158" s="269">
        <v>116.19999999999999</v>
      </c>
      <c r="G158" s="269">
        <v>113.29999999999998</v>
      </c>
      <c r="H158" s="269">
        <v>122.69999999999999</v>
      </c>
      <c r="I158" s="269">
        <v>125.6</v>
      </c>
      <c r="J158" s="269">
        <v>127.39999999999999</v>
      </c>
      <c r="K158" s="268">
        <v>123.8</v>
      </c>
      <c r="L158" s="268">
        <v>119.1</v>
      </c>
      <c r="M158" s="268">
        <v>1.1251899999999999</v>
      </c>
      <c r="N158" s="1"/>
      <c r="O158" s="1"/>
    </row>
    <row r="159" spans="1:15" ht="12.75" customHeight="1">
      <c r="A159" s="30">
        <v>149</v>
      </c>
      <c r="B159" s="278" t="s">
        <v>351</v>
      </c>
      <c r="C159" s="268">
        <v>6962.45</v>
      </c>
      <c r="D159" s="269">
        <v>7000.5333333333328</v>
      </c>
      <c r="E159" s="269">
        <v>6858.4666666666653</v>
      </c>
      <c r="F159" s="269">
        <v>6754.4833333333327</v>
      </c>
      <c r="G159" s="269">
        <v>6612.4166666666652</v>
      </c>
      <c r="H159" s="269">
        <v>7104.5166666666655</v>
      </c>
      <c r="I159" s="269">
        <v>7246.583333333333</v>
      </c>
      <c r="J159" s="269">
        <v>7350.5666666666657</v>
      </c>
      <c r="K159" s="268">
        <v>7142.6</v>
      </c>
      <c r="L159" s="268">
        <v>6896.55</v>
      </c>
      <c r="M159" s="268">
        <v>0.41160000000000002</v>
      </c>
      <c r="N159" s="1"/>
      <c r="O159" s="1"/>
    </row>
    <row r="160" spans="1:15" ht="12.75" customHeight="1">
      <c r="A160" s="30">
        <v>150</v>
      </c>
      <c r="B160" s="278" t="s">
        <v>352</v>
      </c>
      <c r="C160" s="268">
        <v>475.1</v>
      </c>
      <c r="D160" s="269">
        <v>473.76666666666671</v>
      </c>
      <c r="E160" s="269">
        <v>467.23333333333341</v>
      </c>
      <c r="F160" s="269">
        <v>459.36666666666667</v>
      </c>
      <c r="G160" s="269">
        <v>452.83333333333337</v>
      </c>
      <c r="H160" s="269">
        <v>481.63333333333344</v>
      </c>
      <c r="I160" s="269">
        <v>488.16666666666674</v>
      </c>
      <c r="J160" s="269">
        <v>496.03333333333347</v>
      </c>
      <c r="K160" s="268">
        <v>480.3</v>
      </c>
      <c r="L160" s="268">
        <v>465.9</v>
      </c>
      <c r="M160" s="268">
        <v>2.3632</v>
      </c>
      <c r="N160" s="1"/>
      <c r="O160" s="1"/>
    </row>
    <row r="161" spans="1:15" ht="12.75" customHeight="1">
      <c r="A161" s="30">
        <v>151</v>
      </c>
      <c r="B161" s="278" t="s">
        <v>353</v>
      </c>
      <c r="C161" s="268">
        <v>146.94999999999999</v>
      </c>
      <c r="D161" s="269">
        <v>145.43333333333331</v>
      </c>
      <c r="E161" s="269">
        <v>142.36666666666662</v>
      </c>
      <c r="F161" s="269">
        <v>137.7833333333333</v>
      </c>
      <c r="G161" s="269">
        <v>134.71666666666661</v>
      </c>
      <c r="H161" s="269">
        <v>150.01666666666662</v>
      </c>
      <c r="I161" s="269">
        <v>153.08333333333329</v>
      </c>
      <c r="J161" s="269">
        <v>157.66666666666663</v>
      </c>
      <c r="K161" s="268">
        <v>148.5</v>
      </c>
      <c r="L161" s="268">
        <v>140.85</v>
      </c>
      <c r="M161" s="268">
        <v>8.2837999999999994</v>
      </c>
      <c r="N161" s="1"/>
      <c r="O161" s="1"/>
    </row>
    <row r="162" spans="1:15" ht="12.75" customHeight="1">
      <c r="A162" s="30">
        <v>152</v>
      </c>
      <c r="B162" s="278" t="s">
        <v>354</v>
      </c>
      <c r="C162" s="268">
        <v>106.95</v>
      </c>
      <c r="D162" s="269">
        <v>107.56666666666666</v>
      </c>
      <c r="E162" s="269">
        <v>106.08333333333333</v>
      </c>
      <c r="F162" s="269">
        <v>105.21666666666667</v>
      </c>
      <c r="G162" s="269">
        <v>103.73333333333333</v>
      </c>
      <c r="H162" s="269">
        <v>108.43333333333332</v>
      </c>
      <c r="I162" s="269">
        <v>109.91666666666667</v>
      </c>
      <c r="J162" s="269">
        <v>110.78333333333332</v>
      </c>
      <c r="K162" s="268">
        <v>109.05</v>
      </c>
      <c r="L162" s="268">
        <v>106.7</v>
      </c>
      <c r="M162" s="268">
        <v>19.06739</v>
      </c>
      <c r="N162" s="1"/>
      <c r="O162" s="1"/>
    </row>
    <row r="163" spans="1:15" ht="12.75" customHeight="1">
      <c r="A163" s="30">
        <v>153</v>
      </c>
      <c r="B163" s="278" t="s">
        <v>255</v>
      </c>
      <c r="C163" s="268">
        <v>314.95</v>
      </c>
      <c r="D163" s="269">
        <v>317.46666666666664</v>
      </c>
      <c r="E163" s="269">
        <v>310.08333333333326</v>
      </c>
      <c r="F163" s="269">
        <v>305.21666666666664</v>
      </c>
      <c r="G163" s="269">
        <v>297.83333333333326</v>
      </c>
      <c r="H163" s="269">
        <v>322.33333333333326</v>
      </c>
      <c r="I163" s="269">
        <v>329.71666666666658</v>
      </c>
      <c r="J163" s="269">
        <v>334.58333333333326</v>
      </c>
      <c r="K163" s="268">
        <v>324.85000000000002</v>
      </c>
      <c r="L163" s="268">
        <v>312.60000000000002</v>
      </c>
      <c r="M163" s="268">
        <v>28.050609999999999</v>
      </c>
      <c r="N163" s="1"/>
      <c r="O163" s="1"/>
    </row>
    <row r="164" spans="1:15" ht="12.75" customHeight="1">
      <c r="A164" s="30">
        <v>154</v>
      </c>
      <c r="B164" s="278" t="s">
        <v>843</v>
      </c>
      <c r="C164" s="268">
        <v>1285.2</v>
      </c>
      <c r="D164" s="269">
        <v>1280.95</v>
      </c>
      <c r="E164" s="269">
        <v>1269.9000000000001</v>
      </c>
      <c r="F164" s="269">
        <v>1254.6000000000001</v>
      </c>
      <c r="G164" s="269">
        <v>1243.5500000000002</v>
      </c>
      <c r="H164" s="269">
        <v>1296.25</v>
      </c>
      <c r="I164" s="269">
        <v>1307.2999999999997</v>
      </c>
      <c r="J164" s="269">
        <v>1322.6</v>
      </c>
      <c r="K164" s="268">
        <v>1292</v>
      </c>
      <c r="L164" s="268">
        <v>1265.6500000000001</v>
      </c>
      <c r="M164" s="268">
        <v>1.2745200000000001</v>
      </c>
      <c r="N164" s="1"/>
      <c r="O164" s="1"/>
    </row>
    <row r="165" spans="1:15" ht="12.75" customHeight="1">
      <c r="A165" s="30">
        <v>155</v>
      </c>
      <c r="B165" s="278" t="s">
        <v>103</v>
      </c>
      <c r="C165" s="268">
        <v>90.9</v>
      </c>
      <c r="D165" s="269">
        <v>90.783333333333346</v>
      </c>
      <c r="E165" s="269">
        <v>90.216666666666697</v>
      </c>
      <c r="F165" s="269">
        <v>89.533333333333346</v>
      </c>
      <c r="G165" s="269">
        <v>88.966666666666697</v>
      </c>
      <c r="H165" s="269">
        <v>91.466666666666697</v>
      </c>
      <c r="I165" s="269">
        <v>92.033333333333331</v>
      </c>
      <c r="J165" s="269">
        <v>92.716666666666697</v>
      </c>
      <c r="K165" s="268">
        <v>91.35</v>
      </c>
      <c r="L165" s="268">
        <v>90.1</v>
      </c>
      <c r="M165" s="268">
        <v>66.397469999999998</v>
      </c>
      <c r="N165" s="1"/>
      <c r="O165" s="1"/>
    </row>
    <row r="166" spans="1:15" ht="12.75" customHeight="1">
      <c r="A166" s="30">
        <v>156</v>
      </c>
      <c r="B166" s="278" t="s">
        <v>356</v>
      </c>
      <c r="C166" s="268">
        <v>1845.3</v>
      </c>
      <c r="D166" s="269">
        <v>1854.5</v>
      </c>
      <c r="E166" s="269">
        <v>1826.8</v>
      </c>
      <c r="F166" s="269">
        <v>1808.3</v>
      </c>
      <c r="G166" s="269">
        <v>1780.6</v>
      </c>
      <c r="H166" s="269">
        <v>1873</v>
      </c>
      <c r="I166" s="269">
        <v>1900.6999999999998</v>
      </c>
      <c r="J166" s="269">
        <v>1919.2</v>
      </c>
      <c r="K166" s="268">
        <v>1882.2</v>
      </c>
      <c r="L166" s="268">
        <v>1836</v>
      </c>
      <c r="M166" s="268">
        <v>0.92725000000000002</v>
      </c>
      <c r="N166" s="1"/>
      <c r="O166" s="1"/>
    </row>
    <row r="167" spans="1:15" ht="12.75" customHeight="1">
      <c r="A167" s="30">
        <v>157</v>
      </c>
      <c r="B167" s="278" t="s">
        <v>106</v>
      </c>
      <c r="C167" s="268">
        <v>38.25</v>
      </c>
      <c r="D167" s="269">
        <v>38.583333333333336</v>
      </c>
      <c r="E167" s="269">
        <v>37.81666666666667</v>
      </c>
      <c r="F167" s="269">
        <v>37.383333333333333</v>
      </c>
      <c r="G167" s="269">
        <v>36.616666666666667</v>
      </c>
      <c r="H167" s="269">
        <v>39.016666666666673</v>
      </c>
      <c r="I167" s="269">
        <v>39.783333333333339</v>
      </c>
      <c r="J167" s="269">
        <v>40.216666666666676</v>
      </c>
      <c r="K167" s="268">
        <v>39.35</v>
      </c>
      <c r="L167" s="268">
        <v>38.15</v>
      </c>
      <c r="M167" s="268">
        <v>93.225970000000004</v>
      </c>
      <c r="N167" s="1"/>
      <c r="O167" s="1"/>
    </row>
    <row r="168" spans="1:15" ht="12.75" customHeight="1">
      <c r="A168" s="30">
        <v>158</v>
      </c>
      <c r="B168" s="278" t="s">
        <v>357</v>
      </c>
      <c r="C168" s="268">
        <v>3202.85</v>
      </c>
      <c r="D168" s="269">
        <v>3202.65</v>
      </c>
      <c r="E168" s="269">
        <v>3156.65</v>
      </c>
      <c r="F168" s="269">
        <v>3110.45</v>
      </c>
      <c r="G168" s="269">
        <v>3064.45</v>
      </c>
      <c r="H168" s="269">
        <v>3248.8500000000004</v>
      </c>
      <c r="I168" s="269">
        <v>3294.8500000000004</v>
      </c>
      <c r="J168" s="269">
        <v>3341.0500000000006</v>
      </c>
      <c r="K168" s="268">
        <v>3248.65</v>
      </c>
      <c r="L168" s="268">
        <v>3156.45</v>
      </c>
      <c r="M168" s="268">
        <v>0.22141</v>
      </c>
      <c r="N168" s="1"/>
      <c r="O168" s="1"/>
    </row>
    <row r="169" spans="1:15" ht="12.75" customHeight="1">
      <c r="A169" s="30">
        <v>159</v>
      </c>
      <c r="B169" s="278" t="s">
        <v>358</v>
      </c>
      <c r="C169" s="268">
        <v>3478.25</v>
      </c>
      <c r="D169" s="269">
        <v>3469.9333333333329</v>
      </c>
      <c r="E169" s="269">
        <v>3445.1666666666661</v>
      </c>
      <c r="F169" s="269">
        <v>3412.083333333333</v>
      </c>
      <c r="G169" s="269">
        <v>3387.3166666666662</v>
      </c>
      <c r="H169" s="269">
        <v>3503.016666666666</v>
      </c>
      <c r="I169" s="269">
        <v>3527.7833333333333</v>
      </c>
      <c r="J169" s="269">
        <v>3560.8666666666659</v>
      </c>
      <c r="K169" s="268">
        <v>3494.7</v>
      </c>
      <c r="L169" s="268">
        <v>3436.85</v>
      </c>
      <c r="M169" s="268">
        <v>0.14188999999999999</v>
      </c>
      <c r="N169" s="1"/>
      <c r="O169" s="1"/>
    </row>
    <row r="170" spans="1:15" ht="12.75" customHeight="1">
      <c r="A170" s="30">
        <v>160</v>
      </c>
      <c r="B170" s="278" t="s">
        <v>359</v>
      </c>
      <c r="C170" s="268">
        <v>125.1</v>
      </c>
      <c r="D170" s="269">
        <v>125.76666666666665</v>
      </c>
      <c r="E170" s="269">
        <v>123.73333333333331</v>
      </c>
      <c r="F170" s="269">
        <v>122.36666666666666</v>
      </c>
      <c r="G170" s="269">
        <v>120.33333333333331</v>
      </c>
      <c r="H170" s="269">
        <v>127.1333333333333</v>
      </c>
      <c r="I170" s="269">
        <v>129.16666666666666</v>
      </c>
      <c r="J170" s="269">
        <v>130.5333333333333</v>
      </c>
      <c r="K170" s="268">
        <v>127.8</v>
      </c>
      <c r="L170" s="268">
        <v>124.4</v>
      </c>
      <c r="M170" s="268">
        <v>2.1301299999999999</v>
      </c>
      <c r="N170" s="1"/>
      <c r="O170" s="1"/>
    </row>
    <row r="171" spans="1:15" ht="12.75" customHeight="1">
      <c r="A171" s="30">
        <v>161</v>
      </c>
      <c r="B171" s="278" t="s">
        <v>256</v>
      </c>
      <c r="C171" s="268">
        <v>2231.9</v>
      </c>
      <c r="D171" s="269">
        <v>2241.8166666666671</v>
      </c>
      <c r="E171" s="269">
        <v>2212.0833333333339</v>
      </c>
      <c r="F171" s="269">
        <v>2192.2666666666669</v>
      </c>
      <c r="G171" s="269">
        <v>2162.5333333333338</v>
      </c>
      <c r="H171" s="269">
        <v>2261.6333333333341</v>
      </c>
      <c r="I171" s="269">
        <v>2291.3666666666668</v>
      </c>
      <c r="J171" s="269">
        <v>2311.1833333333343</v>
      </c>
      <c r="K171" s="268">
        <v>2271.5500000000002</v>
      </c>
      <c r="L171" s="268">
        <v>2222</v>
      </c>
      <c r="M171" s="268">
        <v>2.4348100000000001</v>
      </c>
      <c r="N171" s="1"/>
      <c r="O171" s="1"/>
    </row>
    <row r="172" spans="1:15" ht="12.75" customHeight="1">
      <c r="A172" s="30">
        <v>162</v>
      </c>
      <c r="B172" s="278" t="s">
        <v>360</v>
      </c>
      <c r="C172" s="268">
        <v>1400</v>
      </c>
      <c r="D172" s="269">
        <v>1406.1833333333334</v>
      </c>
      <c r="E172" s="269">
        <v>1390.8666666666668</v>
      </c>
      <c r="F172" s="269">
        <v>1381.7333333333333</v>
      </c>
      <c r="G172" s="269">
        <v>1366.4166666666667</v>
      </c>
      <c r="H172" s="269">
        <v>1415.3166666666668</v>
      </c>
      <c r="I172" s="269">
        <v>1430.6333333333334</v>
      </c>
      <c r="J172" s="269">
        <v>1439.7666666666669</v>
      </c>
      <c r="K172" s="268">
        <v>1421.5</v>
      </c>
      <c r="L172" s="268">
        <v>1397.05</v>
      </c>
      <c r="M172" s="268">
        <v>0.64954999999999996</v>
      </c>
      <c r="N172" s="1"/>
      <c r="O172" s="1"/>
    </row>
    <row r="173" spans="1:15" ht="12.75" customHeight="1">
      <c r="A173" s="30">
        <v>163</v>
      </c>
      <c r="B173" s="278" t="s">
        <v>844</v>
      </c>
      <c r="C173" s="268">
        <v>413.55</v>
      </c>
      <c r="D173" s="269">
        <v>413.34999999999997</v>
      </c>
      <c r="E173" s="269">
        <v>410.44999999999993</v>
      </c>
      <c r="F173" s="269">
        <v>407.34999999999997</v>
      </c>
      <c r="G173" s="269">
        <v>404.44999999999993</v>
      </c>
      <c r="H173" s="269">
        <v>416.44999999999993</v>
      </c>
      <c r="I173" s="269">
        <v>419.34999999999991</v>
      </c>
      <c r="J173" s="269">
        <v>422.44999999999993</v>
      </c>
      <c r="K173" s="268">
        <v>416.25</v>
      </c>
      <c r="L173" s="268">
        <v>410.25</v>
      </c>
      <c r="M173" s="268">
        <v>1.17831</v>
      </c>
      <c r="N173" s="1"/>
      <c r="O173" s="1"/>
    </row>
    <row r="174" spans="1:15" ht="12.75" customHeight="1">
      <c r="A174" s="30">
        <v>164</v>
      </c>
      <c r="B174" s="278" t="s">
        <v>104</v>
      </c>
      <c r="C174" s="268">
        <v>381.75</v>
      </c>
      <c r="D174" s="269">
        <v>378.55</v>
      </c>
      <c r="E174" s="269">
        <v>374.35</v>
      </c>
      <c r="F174" s="269">
        <v>366.95</v>
      </c>
      <c r="G174" s="269">
        <v>362.75</v>
      </c>
      <c r="H174" s="269">
        <v>385.95000000000005</v>
      </c>
      <c r="I174" s="269">
        <v>390.15</v>
      </c>
      <c r="J174" s="269">
        <v>397.55000000000007</v>
      </c>
      <c r="K174" s="268">
        <v>382.75</v>
      </c>
      <c r="L174" s="268">
        <v>371.15</v>
      </c>
      <c r="M174" s="268">
        <v>10.231439999999999</v>
      </c>
      <c r="N174" s="1"/>
      <c r="O174" s="1"/>
    </row>
    <row r="175" spans="1:15" ht="12.75" customHeight="1">
      <c r="A175" s="30">
        <v>165</v>
      </c>
      <c r="B175" s="278" t="s">
        <v>845</v>
      </c>
      <c r="C175" s="268">
        <v>1195.7</v>
      </c>
      <c r="D175" s="269">
        <v>1216.3999999999999</v>
      </c>
      <c r="E175" s="269">
        <v>1164.2999999999997</v>
      </c>
      <c r="F175" s="269">
        <v>1132.8999999999999</v>
      </c>
      <c r="G175" s="269">
        <v>1080.7999999999997</v>
      </c>
      <c r="H175" s="269">
        <v>1247.7999999999997</v>
      </c>
      <c r="I175" s="269">
        <v>1299.8999999999996</v>
      </c>
      <c r="J175" s="269">
        <v>1331.2999999999997</v>
      </c>
      <c r="K175" s="268">
        <v>1268.5</v>
      </c>
      <c r="L175" s="268">
        <v>1185</v>
      </c>
      <c r="M175" s="268">
        <v>0.44819999999999999</v>
      </c>
      <c r="N175" s="1"/>
      <c r="O175" s="1"/>
    </row>
    <row r="176" spans="1:15" ht="12.75" customHeight="1">
      <c r="A176" s="30">
        <v>166</v>
      </c>
      <c r="B176" s="278" t="s">
        <v>361</v>
      </c>
      <c r="C176" s="268">
        <v>1129.1500000000001</v>
      </c>
      <c r="D176" s="269">
        <v>1131.5</v>
      </c>
      <c r="E176" s="269">
        <v>1122.8499999999999</v>
      </c>
      <c r="F176" s="269">
        <v>1116.55</v>
      </c>
      <c r="G176" s="269">
        <v>1107.8999999999999</v>
      </c>
      <c r="H176" s="269">
        <v>1137.8</v>
      </c>
      <c r="I176" s="269">
        <v>1146.45</v>
      </c>
      <c r="J176" s="269">
        <v>1152.75</v>
      </c>
      <c r="K176" s="268">
        <v>1140.1500000000001</v>
      </c>
      <c r="L176" s="268">
        <v>1125.2</v>
      </c>
      <c r="M176" s="268">
        <v>0.14133000000000001</v>
      </c>
      <c r="N176" s="1"/>
      <c r="O176" s="1"/>
    </row>
    <row r="177" spans="1:15" ht="12.75" customHeight="1">
      <c r="A177" s="30">
        <v>167</v>
      </c>
      <c r="B177" s="278" t="s">
        <v>257</v>
      </c>
      <c r="C177" s="268">
        <v>520.29999999999995</v>
      </c>
      <c r="D177" s="269">
        <v>522.08333333333337</v>
      </c>
      <c r="E177" s="269">
        <v>516.2166666666667</v>
      </c>
      <c r="F177" s="269">
        <v>512.13333333333333</v>
      </c>
      <c r="G177" s="269">
        <v>506.26666666666665</v>
      </c>
      <c r="H177" s="269">
        <v>526.16666666666674</v>
      </c>
      <c r="I177" s="269">
        <v>532.0333333333333</v>
      </c>
      <c r="J177" s="269">
        <v>536.11666666666679</v>
      </c>
      <c r="K177" s="268">
        <v>527.95000000000005</v>
      </c>
      <c r="L177" s="268">
        <v>518</v>
      </c>
      <c r="M177" s="268">
        <v>0.88275999999999999</v>
      </c>
      <c r="N177" s="1"/>
      <c r="O177" s="1"/>
    </row>
    <row r="178" spans="1:15" ht="12.75" customHeight="1">
      <c r="A178" s="30">
        <v>168</v>
      </c>
      <c r="B178" s="278" t="s">
        <v>107</v>
      </c>
      <c r="C178" s="268">
        <v>923.6</v>
      </c>
      <c r="D178" s="269">
        <v>920.19999999999993</v>
      </c>
      <c r="E178" s="269">
        <v>907.39999999999986</v>
      </c>
      <c r="F178" s="269">
        <v>891.19999999999993</v>
      </c>
      <c r="G178" s="269">
        <v>878.39999999999986</v>
      </c>
      <c r="H178" s="269">
        <v>936.39999999999986</v>
      </c>
      <c r="I178" s="269">
        <v>949.19999999999982</v>
      </c>
      <c r="J178" s="269">
        <v>965.39999999999986</v>
      </c>
      <c r="K178" s="268">
        <v>933</v>
      </c>
      <c r="L178" s="268">
        <v>904</v>
      </c>
      <c r="M178" s="268">
        <v>9.0314800000000002</v>
      </c>
      <c r="N178" s="1"/>
      <c r="O178" s="1"/>
    </row>
    <row r="179" spans="1:15" ht="12.75" customHeight="1">
      <c r="A179" s="30">
        <v>169</v>
      </c>
      <c r="B179" s="278" t="s">
        <v>258</v>
      </c>
      <c r="C179" s="268">
        <v>467.15</v>
      </c>
      <c r="D179" s="269">
        <v>469.11666666666662</v>
      </c>
      <c r="E179" s="269">
        <v>463.83333333333326</v>
      </c>
      <c r="F179" s="269">
        <v>460.51666666666665</v>
      </c>
      <c r="G179" s="269">
        <v>455.23333333333329</v>
      </c>
      <c r="H179" s="269">
        <v>472.43333333333322</v>
      </c>
      <c r="I179" s="269">
        <v>477.71666666666664</v>
      </c>
      <c r="J179" s="269">
        <v>481.03333333333319</v>
      </c>
      <c r="K179" s="268">
        <v>474.4</v>
      </c>
      <c r="L179" s="268">
        <v>465.8</v>
      </c>
      <c r="M179" s="268">
        <v>1.53708</v>
      </c>
      <c r="N179" s="1"/>
      <c r="O179" s="1"/>
    </row>
    <row r="180" spans="1:15" ht="12.75" customHeight="1">
      <c r="A180" s="30">
        <v>170</v>
      </c>
      <c r="B180" s="278" t="s">
        <v>108</v>
      </c>
      <c r="C180" s="268">
        <v>1311.35</v>
      </c>
      <c r="D180" s="269">
        <v>1318.8666666666666</v>
      </c>
      <c r="E180" s="269">
        <v>1294.583333333333</v>
      </c>
      <c r="F180" s="269">
        <v>1277.8166666666664</v>
      </c>
      <c r="G180" s="269">
        <v>1253.5333333333328</v>
      </c>
      <c r="H180" s="269">
        <v>1335.6333333333332</v>
      </c>
      <c r="I180" s="269">
        <v>1359.9166666666665</v>
      </c>
      <c r="J180" s="269">
        <v>1376.6833333333334</v>
      </c>
      <c r="K180" s="268">
        <v>1343.15</v>
      </c>
      <c r="L180" s="268">
        <v>1302.0999999999999</v>
      </c>
      <c r="M180" s="268">
        <v>5.35067</v>
      </c>
      <c r="N180" s="1"/>
      <c r="O180" s="1"/>
    </row>
    <row r="181" spans="1:15" ht="12.75" customHeight="1">
      <c r="A181" s="30">
        <v>171</v>
      </c>
      <c r="B181" s="278" t="s">
        <v>109</v>
      </c>
      <c r="C181" s="268">
        <v>308</v>
      </c>
      <c r="D181" s="269">
        <v>311.66666666666669</v>
      </c>
      <c r="E181" s="269">
        <v>298.18333333333339</v>
      </c>
      <c r="F181" s="269">
        <v>288.36666666666673</v>
      </c>
      <c r="G181" s="269">
        <v>274.88333333333344</v>
      </c>
      <c r="H181" s="269">
        <v>321.48333333333335</v>
      </c>
      <c r="I181" s="269">
        <v>334.96666666666658</v>
      </c>
      <c r="J181" s="269">
        <v>344.7833333333333</v>
      </c>
      <c r="K181" s="268">
        <v>325.14999999999998</v>
      </c>
      <c r="L181" s="268">
        <v>301.85000000000002</v>
      </c>
      <c r="M181" s="268">
        <v>29.938079999999999</v>
      </c>
      <c r="N181" s="1"/>
      <c r="O181" s="1"/>
    </row>
    <row r="182" spans="1:15" ht="12.75" customHeight="1">
      <c r="A182" s="30">
        <v>172</v>
      </c>
      <c r="B182" s="278" t="s">
        <v>362</v>
      </c>
      <c r="C182" s="268">
        <v>384.65</v>
      </c>
      <c r="D182" s="269">
        <v>387.23333333333335</v>
      </c>
      <c r="E182" s="269">
        <v>380.9666666666667</v>
      </c>
      <c r="F182" s="269">
        <v>377.28333333333336</v>
      </c>
      <c r="G182" s="269">
        <v>371.01666666666671</v>
      </c>
      <c r="H182" s="269">
        <v>390.91666666666669</v>
      </c>
      <c r="I182" s="269">
        <v>397.18333333333334</v>
      </c>
      <c r="J182" s="269">
        <v>400.86666666666667</v>
      </c>
      <c r="K182" s="268">
        <v>393.5</v>
      </c>
      <c r="L182" s="268">
        <v>383.55</v>
      </c>
      <c r="M182" s="268">
        <v>4.4385399999999997</v>
      </c>
      <c r="N182" s="1"/>
      <c r="O182" s="1"/>
    </row>
    <row r="183" spans="1:15" ht="12.75" customHeight="1">
      <c r="A183" s="30">
        <v>173</v>
      </c>
      <c r="B183" s="278" t="s">
        <v>110</v>
      </c>
      <c r="C183" s="268">
        <v>1741.65</v>
      </c>
      <c r="D183" s="269">
        <v>1746.9333333333334</v>
      </c>
      <c r="E183" s="269">
        <v>1725.9166666666667</v>
      </c>
      <c r="F183" s="269">
        <v>1710.1833333333334</v>
      </c>
      <c r="G183" s="269">
        <v>1689.1666666666667</v>
      </c>
      <c r="H183" s="269">
        <v>1762.6666666666667</v>
      </c>
      <c r="I183" s="269">
        <v>1783.6833333333332</v>
      </c>
      <c r="J183" s="269">
        <v>1799.4166666666667</v>
      </c>
      <c r="K183" s="268">
        <v>1767.95</v>
      </c>
      <c r="L183" s="268">
        <v>1731.2</v>
      </c>
      <c r="M183" s="268">
        <v>10.190799999999999</v>
      </c>
      <c r="N183" s="1"/>
      <c r="O183" s="1"/>
    </row>
    <row r="184" spans="1:15" ht="12.75" customHeight="1">
      <c r="A184" s="30">
        <v>174</v>
      </c>
      <c r="B184" s="278" t="s">
        <v>363</v>
      </c>
      <c r="C184" s="268">
        <v>539.54999999999995</v>
      </c>
      <c r="D184" s="269">
        <v>541.59999999999991</v>
      </c>
      <c r="E184" s="269">
        <v>533.04999999999984</v>
      </c>
      <c r="F184" s="269">
        <v>526.54999999999995</v>
      </c>
      <c r="G184" s="269">
        <v>517.99999999999989</v>
      </c>
      <c r="H184" s="269">
        <v>548.0999999999998</v>
      </c>
      <c r="I184" s="269">
        <v>556.65</v>
      </c>
      <c r="J184" s="269">
        <v>563.14999999999975</v>
      </c>
      <c r="K184" s="268">
        <v>550.15</v>
      </c>
      <c r="L184" s="268">
        <v>535.1</v>
      </c>
      <c r="M184" s="268">
        <v>2.2154799999999999</v>
      </c>
      <c r="N184" s="1"/>
      <c r="O184" s="1"/>
    </row>
    <row r="185" spans="1:15" ht="12.75" customHeight="1">
      <c r="A185" s="30">
        <v>175</v>
      </c>
      <c r="B185" s="278" t="s">
        <v>365</v>
      </c>
      <c r="C185" s="268">
        <v>2190.4499999999998</v>
      </c>
      <c r="D185" s="269">
        <v>2198.9166666666665</v>
      </c>
      <c r="E185" s="269">
        <v>2168.0333333333328</v>
      </c>
      <c r="F185" s="269">
        <v>2145.6166666666663</v>
      </c>
      <c r="G185" s="269">
        <v>2114.7333333333327</v>
      </c>
      <c r="H185" s="269">
        <v>2221.333333333333</v>
      </c>
      <c r="I185" s="269">
        <v>2252.2166666666672</v>
      </c>
      <c r="J185" s="269">
        <v>2274.6333333333332</v>
      </c>
      <c r="K185" s="268">
        <v>2229.8000000000002</v>
      </c>
      <c r="L185" s="268">
        <v>2176.5</v>
      </c>
      <c r="M185" s="268">
        <v>0.19172</v>
      </c>
      <c r="N185" s="1"/>
      <c r="O185" s="1"/>
    </row>
    <row r="186" spans="1:15" ht="12.75" customHeight="1">
      <c r="A186" s="30">
        <v>176</v>
      </c>
      <c r="B186" s="278" t="s">
        <v>366</v>
      </c>
      <c r="C186" s="268">
        <v>900.55</v>
      </c>
      <c r="D186" s="269">
        <v>905.66666666666663</v>
      </c>
      <c r="E186" s="269">
        <v>892.43333333333328</v>
      </c>
      <c r="F186" s="269">
        <v>884.31666666666661</v>
      </c>
      <c r="G186" s="269">
        <v>871.08333333333326</v>
      </c>
      <c r="H186" s="269">
        <v>913.7833333333333</v>
      </c>
      <c r="I186" s="269">
        <v>927.01666666666665</v>
      </c>
      <c r="J186" s="269">
        <v>935.13333333333333</v>
      </c>
      <c r="K186" s="268">
        <v>918.9</v>
      </c>
      <c r="L186" s="268">
        <v>897.55</v>
      </c>
      <c r="M186" s="268">
        <v>1.6727000000000001</v>
      </c>
      <c r="N186" s="1"/>
      <c r="O186" s="1"/>
    </row>
    <row r="187" spans="1:15" ht="12.75" customHeight="1">
      <c r="A187" s="30">
        <v>177</v>
      </c>
      <c r="B187" s="278" t="s">
        <v>367</v>
      </c>
      <c r="C187" s="268">
        <v>293.7</v>
      </c>
      <c r="D187" s="269">
        <v>292.83333333333331</v>
      </c>
      <c r="E187" s="269">
        <v>281.66666666666663</v>
      </c>
      <c r="F187" s="269">
        <v>269.63333333333333</v>
      </c>
      <c r="G187" s="269">
        <v>258.46666666666664</v>
      </c>
      <c r="H187" s="269">
        <v>304.86666666666662</v>
      </c>
      <c r="I187" s="269">
        <v>316.03333333333325</v>
      </c>
      <c r="J187" s="269">
        <v>328.06666666666661</v>
      </c>
      <c r="K187" s="268">
        <v>304</v>
      </c>
      <c r="L187" s="268">
        <v>280.8</v>
      </c>
      <c r="M187" s="268">
        <v>25.269380000000002</v>
      </c>
      <c r="N187" s="1"/>
      <c r="O187" s="1"/>
    </row>
    <row r="188" spans="1:15" ht="12.75" customHeight="1">
      <c r="A188" s="30">
        <v>178</v>
      </c>
      <c r="B188" s="278" t="s">
        <v>368</v>
      </c>
      <c r="C188" s="268">
        <v>3753.7</v>
      </c>
      <c r="D188" s="269">
        <v>3744.2166666666667</v>
      </c>
      <c r="E188" s="269">
        <v>3703.4333333333334</v>
      </c>
      <c r="F188" s="269">
        <v>3653.1666666666665</v>
      </c>
      <c r="G188" s="269">
        <v>3612.3833333333332</v>
      </c>
      <c r="H188" s="269">
        <v>3794.4833333333336</v>
      </c>
      <c r="I188" s="269">
        <v>3835.2666666666673</v>
      </c>
      <c r="J188" s="269">
        <v>3885.5333333333338</v>
      </c>
      <c r="K188" s="268">
        <v>3785</v>
      </c>
      <c r="L188" s="268">
        <v>3693.95</v>
      </c>
      <c r="M188" s="268">
        <v>1.3800699999999999</v>
      </c>
      <c r="N188" s="1"/>
      <c r="O188" s="1"/>
    </row>
    <row r="189" spans="1:15" ht="12.75" customHeight="1">
      <c r="A189" s="30">
        <v>179</v>
      </c>
      <c r="B189" s="278" t="s">
        <v>111</v>
      </c>
      <c r="C189" s="268">
        <v>503.15</v>
      </c>
      <c r="D189" s="269">
        <v>502.61666666666662</v>
      </c>
      <c r="E189" s="269">
        <v>497.33333333333326</v>
      </c>
      <c r="F189" s="269">
        <v>491.51666666666665</v>
      </c>
      <c r="G189" s="269">
        <v>486.23333333333329</v>
      </c>
      <c r="H189" s="269">
        <v>508.43333333333322</v>
      </c>
      <c r="I189" s="269">
        <v>513.7166666666667</v>
      </c>
      <c r="J189" s="269">
        <v>519.53333333333319</v>
      </c>
      <c r="K189" s="268">
        <v>507.9</v>
      </c>
      <c r="L189" s="268">
        <v>496.8</v>
      </c>
      <c r="M189" s="268">
        <v>11.183210000000001</v>
      </c>
      <c r="N189" s="1"/>
      <c r="O189" s="1"/>
    </row>
    <row r="190" spans="1:15" ht="12.75" customHeight="1">
      <c r="A190" s="30">
        <v>180</v>
      </c>
      <c r="B190" s="278" t="s">
        <v>369</v>
      </c>
      <c r="C190" s="268">
        <v>696.85</v>
      </c>
      <c r="D190" s="269">
        <v>696.4</v>
      </c>
      <c r="E190" s="269">
        <v>685.05</v>
      </c>
      <c r="F190" s="269">
        <v>673.25</v>
      </c>
      <c r="G190" s="269">
        <v>661.9</v>
      </c>
      <c r="H190" s="269">
        <v>708.19999999999993</v>
      </c>
      <c r="I190" s="269">
        <v>719.55000000000007</v>
      </c>
      <c r="J190" s="269">
        <v>731.34999999999991</v>
      </c>
      <c r="K190" s="268">
        <v>707.75</v>
      </c>
      <c r="L190" s="268">
        <v>684.6</v>
      </c>
      <c r="M190" s="268">
        <v>14.204040000000001</v>
      </c>
      <c r="N190" s="1"/>
      <c r="O190" s="1"/>
    </row>
    <row r="191" spans="1:15" ht="12.75" customHeight="1">
      <c r="A191" s="30">
        <v>181</v>
      </c>
      <c r="B191" s="278" t="s">
        <v>370</v>
      </c>
      <c r="C191" s="268">
        <v>92.9</v>
      </c>
      <c r="D191" s="269">
        <v>92.116666666666674</v>
      </c>
      <c r="E191" s="269">
        <v>90.333333333333343</v>
      </c>
      <c r="F191" s="269">
        <v>87.766666666666666</v>
      </c>
      <c r="G191" s="269">
        <v>85.983333333333334</v>
      </c>
      <c r="H191" s="269">
        <v>94.683333333333351</v>
      </c>
      <c r="I191" s="269">
        <v>96.466666666666683</v>
      </c>
      <c r="J191" s="269">
        <v>99.03333333333336</v>
      </c>
      <c r="K191" s="268">
        <v>93.9</v>
      </c>
      <c r="L191" s="268">
        <v>89.55</v>
      </c>
      <c r="M191" s="268">
        <v>16.930769999999999</v>
      </c>
      <c r="N191" s="1"/>
      <c r="O191" s="1"/>
    </row>
    <row r="192" spans="1:15" ht="12.75" customHeight="1">
      <c r="A192" s="30">
        <v>182</v>
      </c>
      <c r="B192" s="278" t="s">
        <v>371</v>
      </c>
      <c r="C192" s="268">
        <v>135.85</v>
      </c>
      <c r="D192" s="269">
        <v>136.08333333333331</v>
      </c>
      <c r="E192" s="269">
        <v>134.96666666666664</v>
      </c>
      <c r="F192" s="269">
        <v>134.08333333333331</v>
      </c>
      <c r="G192" s="269">
        <v>132.96666666666664</v>
      </c>
      <c r="H192" s="269">
        <v>136.96666666666664</v>
      </c>
      <c r="I192" s="269">
        <v>138.08333333333331</v>
      </c>
      <c r="J192" s="269">
        <v>138.96666666666664</v>
      </c>
      <c r="K192" s="268">
        <v>137.19999999999999</v>
      </c>
      <c r="L192" s="268">
        <v>135.19999999999999</v>
      </c>
      <c r="M192" s="268">
        <v>17.893260000000001</v>
      </c>
      <c r="N192" s="1"/>
      <c r="O192" s="1"/>
    </row>
    <row r="193" spans="1:15" ht="12.75" customHeight="1">
      <c r="A193" s="30">
        <v>183</v>
      </c>
      <c r="B193" s="278" t="s">
        <v>259</v>
      </c>
      <c r="C193" s="268">
        <v>248.15</v>
      </c>
      <c r="D193" s="269">
        <v>246.25</v>
      </c>
      <c r="E193" s="269">
        <v>241.4</v>
      </c>
      <c r="F193" s="269">
        <v>234.65</v>
      </c>
      <c r="G193" s="269">
        <v>229.8</v>
      </c>
      <c r="H193" s="269">
        <v>253</v>
      </c>
      <c r="I193" s="269">
        <v>257.85000000000002</v>
      </c>
      <c r="J193" s="269">
        <v>264.60000000000002</v>
      </c>
      <c r="K193" s="268">
        <v>251.1</v>
      </c>
      <c r="L193" s="268">
        <v>239.5</v>
      </c>
      <c r="M193" s="268">
        <v>15.78307</v>
      </c>
      <c r="N193" s="1"/>
      <c r="O193" s="1"/>
    </row>
    <row r="194" spans="1:15" ht="12.75" customHeight="1">
      <c r="A194" s="30">
        <v>184</v>
      </c>
      <c r="B194" s="278" t="s">
        <v>373</v>
      </c>
      <c r="C194" s="268">
        <v>1126.5999999999999</v>
      </c>
      <c r="D194" s="269">
        <v>1137.25</v>
      </c>
      <c r="E194" s="269">
        <v>1111.5</v>
      </c>
      <c r="F194" s="269">
        <v>1096.4000000000001</v>
      </c>
      <c r="G194" s="269">
        <v>1070.6500000000001</v>
      </c>
      <c r="H194" s="269">
        <v>1152.3499999999999</v>
      </c>
      <c r="I194" s="269">
        <v>1178.0999999999999</v>
      </c>
      <c r="J194" s="269">
        <v>1193.1999999999998</v>
      </c>
      <c r="K194" s="268">
        <v>1163</v>
      </c>
      <c r="L194" s="268">
        <v>1122.1500000000001</v>
      </c>
      <c r="M194" s="268">
        <v>1.7447999999999999</v>
      </c>
      <c r="N194" s="1"/>
      <c r="O194" s="1"/>
    </row>
    <row r="195" spans="1:15" ht="12.75" customHeight="1">
      <c r="A195" s="30">
        <v>185</v>
      </c>
      <c r="B195" s="278" t="s">
        <v>113</v>
      </c>
      <c r="C195" s="268">
        <v>914</v>
      </c>
      <c r="D195" s="269">
        <v>912.2833333333333</v>
      </c>
      <c r="E195" s="269">
        <v>903.71666666666658</v>
      </c>
      <c r="F195" s="269">
        <v>893.43333333333328</v>
      </c>
      <c r="G195" s="269">
        <v>884.86666666666656</v>
      </c>
      <c r="H195" s="269">
        <v>922.56666666666661</v>
      </c>
      <c r="I195" s="269">
        <v>931.13333333333321</v>
      </c>
      <c r="J195" s="269">
        <v>941.41666666666663</v>
      </c>
      <c r="K195" s="268">
        <v>920.85</v>
      </c>
      <c r="L195" s="268">
        <v>902</v>
      </c>
      <c r="M195" s="268">
        <v>18.36721</v>
      </c>
      <c r="N195" s="1"/>
      <c r="O195" s="1"/>
    </row>
    <row r="196" spans="1:15" ht="12.75" customHeight="1">
      <c r="A196" s="30">
        <v>186</v>
      </c>
      <c r="B196" s="278" t="s">
        <v>115</v>
      </c>
      <c r="C196" s="268">
        <v>1944.35</v>
      </c>
      <c r="D196" s="269">
        <v>1947.2</v>
      </c>
      <c r="E196" s="269">
        <v>1936.65</v>
      </c>
      <c r="F196" s="269">
        <v>1928.95</v>
      </c>
      <c r="G196" s="269">
        <v>1918.4</v>
      </c>
      <c r="H196" s="269">
        <v>1954.9</v>
      </c>
      <c r="I196" s="269">
        <v>1965.4499999999998</v>
      </c>
      <c r="J196" s="269">
        <v>1973.15</v>
      </c>
      <c r="K196" s="268">
        <v>1957.75</v>
      </c>
      <c r="L196" s="268">
        <v>1939.5</v>
      </c>
      <c r="M196" s="268">
        <v>2.6751999999999998</v>
      </c>
      <c r="N196" s="1"/>
      <c r="O196" s="1"/>
    </row>
    <row r="197" spans="1:15" ht="12.75" customHeight="1">
      <c r="A197" s="30">
        <v>187</v>
      </c>
      <c r="B197" s="278" t="s">
        <v>116</v>
      </c>
      <c r="C197" s="268">
        <v>1520.7</v>
      </c>
      <c r="D197" s="269">
        <v>1518.2</v>
      </c>
      <c r="E197" s="269">
        <v>1512.4</v>
      </c>
      <c r="F197" s="269">
        <v>1504.1000000000001</v>
      </c>
      <c r="G197" s="269">
        <v>1498.3000000000002</v>
      </c>
      <c r="H197" s="269">
        <v>1526.5</v>
      </c>
      <c r="I197" s="269">
        <v>1532.2999999999997</v>
      </c>
      <c r="J197" s="269">
        <v>1540.6</v>
      </c>
      <c r="K197" s="268">
        <v>1524</v>
      </c>
      <c r="L197" s="268">
        <v>1509.9</v>
      </c>
      <c r="M197" s="268">
        <v>53.908340000000003</v>
      </c>
      <c r="N197" s="1"/>
      <c r="O197" s="1"/>
    </row>
    <row r="198" spans="1:15" ht="12.75" customHeight="1">
      <c r="A198" s="30">
        <v>188</v>
      </c>
      <c r="B198" s="278" t="s">
        <v>117</v>
      </c>
      <c r="C198" s="268">
        <v>559.75</v>
      </c>
      <c r="D198" s="269">
        <v>557.16666666666663</v>
      </c>
      <c r="E198" s="269">
        <v>549.7833333333333</v>
      </c>
      <c r="F198" s="269">
        <v>539.81666666666672</v>
      </c>
      <c r="G198" s="269">
        <v>532.43333333333339</v>
      </c>
      <c r="H198" s="269">
        <v>567.13333333333321</v>
      </c>
      <c r="I198" s="269">
        <v>574.51666666666665</v>
      </c>
      <c r="J198" s="269">
        <v>584.48333333333312</v>
      </c>
      <c r="K198" s="268">
        <v>564.54999999999995</v>
      </c>
      <c r="L198" s="268">
        <v>547.20000000000005</v>
      </c>
      <c r="M198" s="268">
        <v>84.994190000000003</v>
      </c>
      <c r="N198" s="1"/>
      <c r="O198" s="1"/>
    </row>
    <row r="199" spans="1:15" ht="12.75" customHeight="1">
      <c r="A199" s="30">
        <v>189</v>
      </c>
      <c r="B199" s="278" t="s">
        <v>374</v>
      </c>
      <c r="C199" s="268">
        <v>74.349999999999994</v>
      </c>
      <c r="D199" s="269">
        <v>74.916666666666671</v>
      </c>
      <c r="E199" s="269">
        <v>73.63333333333334</v>
      </c>
      <c r="F199" s="269">
        <v>72.916666666666671</v>
      </c>
      <c r="G199" s="269">
        <v>71.63333333333334</v>
      </c>
      <c r="H199" s="269">
        <v>75.63333333333334</v>
      </c>
      <c r="I199" s="269">
        <v>76.916666666666671</v>
      </c>
      <c r="J199" s="269">
        <v>77.63333333333334</v>
      </c>
      <c r="K199" s="268">
        <v>76.2</v>
      </c>
      <c r="L199" s="268">
        <v>74.2</v>
      </c>
      <c r="M199" s="268">
        <v>46.911720000000003</v>
      </c>
      <c r="N199" s="1"/>
      <c r="O199" s="1"/>
    </row>
    <row r="200" spans="1:15" ht="12.75" customHeight="1">
      <c r="A200" s="30">
        <v>190</v>
      </c>
      <c r="B200" s="278" t="s">
        <v>846</v>
      </c>
      <c r="C200" s="268">
        <v>3791.8</v>
      </c>
      <c r="D200" s="269">
        <v>3769.8166666666671</v>
      </c>
      <c r="E200" s="269">
        <v>3690.6333333333341</v>
      </c>
      <c r="F200" s="269">
        <v>3589.4666666666672</v>
      </c>
      <c r="G200" s="269">
        <v>3510.2833333333342</v>
      </c>
      <c r="H200" s="269">
        <v>3870.983333333334</v>
      </c>
      <c r="I200" s="269">
        <v>3950.1666666666674</v>
      </c>
      <c r="J200" s="269">
        <v>4051.3333333333339</v>
      </c>
      <c r="K200" s="268">
        <v>3849</v>
      </c>
      <c r="L200" s="268">
        <v>3668.65</v>
      </c>
      <c r="M200" s="268">
        <v>0.18198</v>
      </c>
      <c r="N200" s="1"/>
      <c r="O200" s="1"/>
    </row>
    <row r="201" spans="1:15" ht="12.75" customHeight="1">
      <c r="A201" s="30">
        <v>191</v>
      </c>
      <c r="B201" s="278" t="s">
        <v>375</v>
      </c>
      <c r="C201" s="268">
        <v>1005.15</v>
      </c>
      <c r="D201" s="269">
        <v>1009.3833333333333</v>
      </c>
      <c r="E201" s="269">
        <v>996.76666666666665</v>
      </c>
      <c r="F201" s="269">
        <v>988.38333333333333</v>
      </c>
      <c r="G201" s="269">
        <v>975.76666666666665</v>
      </c>
      <c r="H201" s="269">
        <v>1017.7666666666667</v>
      </c>
      <c r="I201" s="269">
        <v>1030.3833333333332</v>
      </c>
      <c r="J201" s="269">
        <v>1038.7666666666667</v>
      </c>
      <c r="K201" s="268">
        <v>1022</v>
      </c>
      <c r="L201" s="268">
        <v>1001</v>
      </c>
      <c r="M201" s="268">
        <v>2.0425800000000001</v>
      </c>
      <c r="N201" s="1"/>
      <c r="O201" s="1"/>
    </row>
    <row r="202" spans="1:15" ht="12.75" customHeight="1">
      <c r="A202" s="30">
        <v>192</v>
      </c>
      <c r="B202" s="278" t="s">
        <v>795</v>
      </c>
      <c r="C202" s="268">
        <v>17.350000000000001</v>
      </c>
      <c r="D202" s="269">
        <v>17.516666666666666</v>
      </c>
      <c r="E202" s="269">
        <v>17.133333333333333</v>
      </c>
      <c r="F202" s="269">
        <v>16.916666666666668</v>
      </c>
      <c r="G202" s="269">
        <v>16.533333333333335</v>
      </c>
      <c r="H202" s="269">
        <v>17.733333333333331</v>
      </c>
      <c r="I202" s="269">
        <v>18.116666666666664</v>
      </c>
      <c r="J202" s="269">
        <v>18.333333333333329</v>
      </c>
      <c r="K202" s="268">
        <v>17.899999999999999</v>
      </c>
      <c r="L202" s="268">
        <v>17.3</v>
      </c>
      <c r="M202" s="268">
        <v>22.796199999999999</v>
      </c>
      <c r="N202" s="1"/>
      <c r="O202" s="1"/>
    </row>
    <row r="203" spans="1:15" ht="12.75" customHeight="1">
      <c r="A203" s="30">
        <v>193</v>
      </c>
      <c r="B203" s="278" t="s">
        <v>376</v>
      </c>
      <c r="C203" s="268">
        <v>1086.8</v>
      </c>
      <c r="D203" s="269">
        <v>1093.9333333333334</v>
      </c>
      <c r="E203" s="269">
        <v>1073.8666666666668</v>
      </c>
      <c r="F203" s="269">
        <v>1060.9333333333334</v>
      </c>
      <c r="G203" s="269">
        <v>1040.8666666666668</v>
      </c>
      <c r="H203" s="269">
        <v>1106.8666666666668</v>
      </c>
      <c r="I203" s="269">
        <v>1126.9333333333334</v>
      </c>
      <c r="J203" s="269">
        <v>1139.8666666666668</v>
      </c>
      <c r="K203" s="268">
        <v>1114</v>
      </c>
      <c r="L203" s="268">
        <v>1081</v>
      </c>
      <c r="M203" s="268">
        <v>0.43053999999999998</v>
      </c>
      <c r="N203" s="1"/>
      <c r="O203" s="1"/>
    </row>
    <row r="204" spans="1:15" ht="12.75" customHeight="1">
      <c r="A204" s="30">
        <v>194</v>
      </c>
      <c r="B204" s="278" t="s">
        <v>112</v>
      </c>
      <c r="C204" s="268">
        <v>1319.4</v>
      </c>
      <c r="D204" s="269">
        <v>1329.6666666666667</v>
      </c>
      <c r="E204" s="269">
        <v>1305.9833333333336</v>
      </c>
      <c r="F204" s="269">
        <v>1292.5666666666668</v>
      </c>
      <c r="G204" s="269">
        <v>1268.8833333333337</v>
      </c>
      <c r="H204" s="269">
        <v>1343.0833333333335</v>
      </c>
      <c r="I204" s="269">
        <v>1366.7666666666664</v>
      </c>
      <c r="J204" s="269">
        <v>1380.1833333333334</v>
      </c>
      <c r="K204" s="268">
        <v>1353.35</v>
      </c>
      <c r="L204" s="268">
        <v>1316.25</v>
      </c>
      <c r="M204" s="268">
        <v>5.8051899999999996</v>
      </c>
      <c r="N204" s="1"/>
      <c r="O204" s="1"/>
    </row>
    <row r="205" spans="1:15" ht="12.75" customHeight="1">
      <c r="A205" s="30">
        <v>195</v>
      </c>
      <c r="B205" s="278" t="s">
        <v>378</v>
      </c>
      <c r="C205" s="268">
        <v>102.3</v>
      </c>
      <c r="D205" s="269">
        <v>102.66666666666667</v>
      </c>
      <c r="E205" s="269">
        <v>101.33333333333334</v>
      </c>
      <c r="F205" s="269">
        <v>100.36666666666667</v>
      </c>
      <c r="G205" s="269">
        <v>99.033333333333346</v>
      </c>
      <c r="H205" s="269">
        <v>103.63333333333334</v>
      </c>
      <c r="I205" s="269">
        <v>104.96666666666668</v>
      </c>
      <c r="J205" s="269">
        <v>105.93333333333334</v>
      </c>
      <c r="K205" s="268">
        <v>104</v>
      </c>
      <c r="L205" s="268">
        <v>101.7</v>
      </c>
      <c r="M205" s="268">
        <v>6.6312899999999999</v>
      </c>
      <c r="N205" s="1"/>
      <c r="O205" s="1"/>
    </row>
    <row r="206" spans="1:15" ht="12.75" customHeight="1">
      <c r="A206" s="30">
        <v>196</v>
      </c>
      <c r="B206" s="278" t="s">
        <v>118</v>
      </c>
      <c r="C206" s="268">
        <v>2771.55</v>
      </c>
      <c r="D206" s="269">
        <v>2769.8166666666671</v>
      </c>
      <c r="E206" s="269">
        <v>2716.3833333333341</v>
      </c>
      <c r="F206" s="269">
        <v>2661.2166666666672</v>
      </c>
      <c r="G206" s="269">
        <v>2607.7833333333342</v>
      </c>
      <c r="H206" s="269">
        <v>2824.983333333334</v>
      </c>
      <c r="I206" s="269">
        <v>2878.4166666666674</v>
      </c>
      <c r="J206" s="269">
        <v>2933.5833333333339</v>
      </c>
      <c r="K206" s="268">
        <v>2823.25</v>
      </c>
      <c r="L206" s="268">
        <v>2714.65</v>
      </c>
      <c r="M206" s="268">
        <v>10.09201</v>
      </c>
      <c r="N206" s="1"/>
      <c r="O206" s="1"/>
    </row>
    <row r="207" spans="1:15" ht="12.75" customHeight="1">
      <c r="A207" s="30">
        <v>197</v>
      </c>
      <c r="B207" s="278" t="s">
        <v>786</v>
      </c>
      <c r="C207" s="268">
        <v>347.9</v>
      </c>
      <c r="D207" s="269">
        <v>349.48333333333335</v>
      </c>
      <c r="E207" s="269">
        <v>341.41666666666669</v>
      </c>
      <c r="F207" s="269">
        <v>334.93333333333334</v>
      </c>
      <c r="G207" s="269">
        <v>326.86666666666667</v>
      </c>
      <c r="H207" s="269">
        <v>355.9666666666667</v>
      </c>
      <c r="I207" s="269">
        <v>364.0333333333333</v>
      </c>
      <c r="J207" s="269">
        <v>370.51666666666671</v>
      </c>
      <c r="K207" s="268">
        <v>357.55</v>
      </c>
      <c r="L207" s="268">
        <v>343</v>
      </c>
      <c r="M207" s="268">
        <v>2.4371299999999998</v>
      </c>
      <c r="N207" s="1"/>
      <c r="O207" s="1"/>
    </row>
    <row r="208" spans="1:15" ht="12.75" customHeight="1">
      <c r="A208" s="30">
        <v>198</v>
      </c>
      <c r="B208" s="278" t="s">
        <v>120</v>
      </c>
      <c r="C208" s="268">
        <v>421.45</v>
      </c>
      <c r="D208" s="269">
        <v>421.58333333333331</v>
      </c>
      <c r="E208" s="269">
        <v>415.66666666666663</v>
      </c>
      <c r="F208" s="269">
        <v>409.88333333333333</v>
      </c>
      <c r="G208" s="269">
        <v>403.96666666666664</v>
      </c>
      <c r="H208" s="269">
        <v>427.36666666666662</v>
      </c>
      <c r="I208" s="269">
        <v>433.28333333333325</v>
      </c>
      <c r="J208" s="269">
        <v>439.06666666666661</v>
      </c>
      <c r="K208" s="268">
        <v>427.5</v>
      </c>
      <c r="L208" s="268">
        <v>415.8</v>
      </c>
      <c r="M208" s="268">
        <v>87.580500000000001</v>
      </c>
      <c r="N208" s="1"/>
      <c r="O208" s="1"/>
    </row>
    <row r="209" spans="1:15" ht="12.75" customHeight="1">
      <c r="A209" s="30">
        <v>199</v>
      </c>
      <c r="B209" s="278" t="s">
        <v>796</v>
      </c>
      <c r="C209" s="268">
        <v>1372.3</v>
      </c>
      <c r="D209" s="269">
        <v>1372.3333333333333</v>
      </c>
      <c r="E209" s="269">
        <v>1359.6666666666665</v>
      </c>
      <c r="F209" s="269">
        <v>1347.0333333333333</v>
      </c>
      <c r="G209" s="269">
        <v>1334.3666666666666</v>
      </c>
      <c r="H209" s="269">
        <v>1384.9666666666665</v>
      </c>
      <c r="I209" s="269">
        <v>1397.633333333333</v>
      </c>
      <c r="J209" s="269">
        <v>1410.2666666666664</v>
      </c>
      <c r="K209" s="268">
        <v>1385</v>
      </c>
      <c r="L209" s="268">
        <v>1359.7</v>
      </c>
      <c r="M209" s="268">
        <v>0.38563999999999998</v>
      </c>
      <c r="N209" s="1"/>
      <c r="O209" s="1"/>
    </row>
    <row r="210" spans="1:15" ht="12.75" customHeight="1">
      <c r="A210" s="30">
        <v>200</v>
      </c>
      <c r="B210" s="278" t="s">
        <v>260</v>
      </c>
      <c r="C210" s="268">
        <v>2461.0500000000002</v>
      </c>
      <c r="D210" s="269">
        <v>2480.1333333333332</v>
      </c>
      <c r="E210" s="269">
        <v>2435.9166666666665</v>
      </c>
      <c r="F210" s="269">
        <v>2410.7833333333333</v>
      </c>
      <c r="G210" s="269">
        <v>2366.5666666666666</v>
      </c>
      <c r="H210" s="269">
        <v>2505.2666666666664</v>
      </c>
      <c r="I210" s="269">
        <v>2549.4833333333336</v>
      </c>
      <c r="J210" s="269">
        <v>2574.6166666666663</v>
      </c>
      <c r="K210" s="268">
        <v>2524.35</v>
      </c>
      <c r="L210" s="268">
        <v>2455</v>
      </c>
      <c r="M210" s="268">
        <v>8.3121700000000001</v>
      </c>
      <c r="N210" s="1"/>
      <c r="O210" s="1"/>
    </row>
    <row r="211" spans="1:15" ht="12.75" customHeight="1">
      <c r="A211" s="30">
        <v>201</v>
      </c>
      <c r="B211" s="278" t="s">
        <v>379</v>
      </c>
      <c r="C211" s="268">
        <v>116.5</v>
      </c>
      <c r="D211" s="269">
        <v>116.81666666666666</v>
      </c>
      <c r="E211" s="269">
        <v>114.68333333333332</v>
      </c>
      <c r="F211" s="269">
        <v>112.86666666666666</v>
      </c>
      <c r="G211" s="269">
        <v>110.73333333333332</v>
      </c>
      <c r="H211" s="269">
        <v>118.63333333333333</v>
      </c>
      <c r="I211" s="269">
        <v>120.76666666666665</v>
      </c>
      <c r="J211" s="269">
        <v>122.58333333333333</v>
      </c>
      <c r="K211" s="268">
        <v>118.95</v>
      </c>
      <c r="L211" s="268">
        <v>115</v>
      </c>
      <c r="M211" s="268">
        <v>31.891120000000001</v>
      </c>
      <c r="N211" s="1"/>
      <c r="O211" s="1"/>
    </row>
    <row r="212" spans="1:15" ht="12.75" customHeight="1">
      <c r="A212" s="30">
        <v>202</v>
      </c>
      <c r="B212" s="278" t="s">
        <v>121</v>
      </c>
      <c r="C212" s="268">
        <v>233.7</v>
      </c>
      <c r="D212" s="269">
        <v>234.38333333333333</v>
      </c>
      <c r="E212" s="269">
        <v>232.06666666666666</v>
      </c>
      <c r="F212" s="269">
        <v>230.43333333333334</v>
      </c>
      <c r="G212" s="269">
        <v>228.11666666666667</v>
      </c>
      <c r="H212" s="269">
        <v>236.01666666666665</v>
      </c>
      <c r="I212" s="269">
        <v>238.33333333333331</v>
      </c>
      <c r="J212" s="269">
        <v>239.96666666666664</v>
      </c>
      <c r="K212" s="268">
        <v>236.7</v>
      </c>
      <c r="L212" s="268">
        <v>232.75</v>
      </c>
      <c r="M212" s="268">
        <v>18.503150000000002</v>
      </c>
      <c r="N212" s="1"/>
      <c r="O212" s="1"/>
    </row>
    <row r="213" spans="1:15" ht="12.75" customHeight="1">
      <c r="A213" s="30">
        <v>203</v>
      </c>
      <c r="B213" s="278" t="s">
        <v>122</v>
      </c>
      <c r="C213" s="268">
        <v>2583.5500000000002</v>
      </c>
      <c r="D213" s="269">
        <v>2594.8833333333332</v>
      </c>
      <c r="E213" s="269">
        <v>2568.2666666666664</v>
      </c>
      <c r="F213" s="269">
        <v>2552.9833333333331</v>
      </c>
      <c r="G213" s="269">
        <v>2526.3666666666663</v>
      </c>
      <c r="H213" s="269">
        <v>2610.1666666666665</v>
      </c>
      <c r="I213" s="269">
        <v>2636.7833333333333</v>
      </c>
      <c r="J213" s="269">
        <v>2652.0666666666666</v>
      </c>
      <c r="K213" s="268">
        <v>2621.5</v>
      </c>
      <c r="L213" s="268">
        <v>2579.6</v>
      </c>
      <c r="M213" s="268">
        <v>12.533329999999999</v>
      </c>
      <c r="N213" s="1"/>
      <c r="O213" s="1"/>
    </row>
    <row r="214" spans="1:15" ht="12.75" customHeight="1">
      <c r="A214" s="30">
        <v>204</v>
      </c>
      <c r="B214" s="278" t="s">
        <v>261</v>
      </c>
      <c r="C214" s="268">
        <v>278.8</v>
      </c>
      <c r="D214" s="269">
        <v>278.5</v>
      </c>
      <c r="E214" s="269">
        <v>275.8</v>
      </c>
      <c r="F214" s="269">
        <v>272.8</v>
      </c>
      <c r="G214" s="269">
        <v>270.10000000000002</v>
      </c>
      <c r="H214" s="269">
        <v>281.5</v>
      </c>
      <c r="I214" s="269">
        <v>284.20000000000005</v>
      </c>
      <c r="J214" s="269">
        <v>287.2</v>
      </c>
      <c r="K214" s="268">
        <v>281.2</v>
      </c>
      <c r="L214" s="268">
        <v>275.5</v>
      </c>
      <c r="M214" s="268">
        <v>3.5439500000000002</v>
      </c>
      <c r="N214" s="1"/>
      <c r="O214" s="1"/>
    </row>
    <row r="215" spans="1:15" ht="12.75" customHeight="1">
      <c r="A215" s="30">
        <v>205</v>
      </c>
      <c r="B215" s="278" t="s">
        <v>289</v>
      </c>
      <c r="C215" s="268">
        <v>3459.05</v>
      </c>
      <c r="D215" s="269">
        <v>3475.25</v>
      </c>
      <c r="E215" s="269">
        <v>3417.05</v>
      </c>
      <c r="F215" s="269">
        <v>3375.05</v>
      </c>
      <c r="G215" s="269">
        <v>3316.8500000000004</v>
      </c>
      <c r="H215" s="269">
        <v>3517.25</v>
      </c>
      <c r="I215" s="269">
        <v>3575.45</v>
      </c>
      <c r="J215" s="269">
        <v>3617.45</v>
      </c>
      <c r="K215" s="268">
        <v>3533.45</v>
      </c>
      <c r="L215" s="268">
        <v>3433.25</v>
      </c>
      <c r="M215" s="268">
        <v>0.17202000000000001</v>
      </c>
      <c r="N215" s="1"/>
      <c r="O215" s="1"/>
    </row>
    <row r="216" spans="1:15" ht="12.75" customHeight="1">
      <c r="A216" s="30">
        <v>206</v>
      </c>
      <c r="B216" s="278" t="s">
        <v>797</v>
      </c>
      <c r="C216" s="268">
        <v>907</v>
      </c>
      <c r="D216" s="269">
        <v>900.31666666666661</v>
      </c>
      <c r="E216" s="269">
        <v>889.63333333333321</v>
      </c>
      <c r="F216" s="269">
        <v>872.26666666666665</v>
      </c>
      <c r="G216" s="269">
        <v>861.58333333333326</v>
      </c>
      <c r="H216" s="269">
        <v>917.68333333333317</v>
      </c>
      <c r="I216" s="269">
        <v>928.36666666666656</v>
      </c>
      <c r="J216" s="269">
        <v>945.73333333333312</v>
      </c>
      <c r="K216" s="268">
        <v>911</v>
      </c>
      <c r="L216" s="268">
        <v>882.95</v>
      </c>
      <c r="M216" s="268">
        <v>1.2059500000000001</v>
      </c>
      <c r="N216" s="1"/>
      <c r="O216" s="1"/>
    </row>
    <row r="217" spans="1:15" ht="12.75" customHeight="1">
      <c r="A217" s="30">
        <v>207</v>
      </c>
      <c r="B217" s="278" t="s">
        <v>380</v>
      </c>
      <c r="C217" s="268">
        <v>40710.300000000003</v>
      </c>
      <c r="D217" s="269">
        <v>40925.983333333337</v>
      </c>
      <c r="E217" s="269">
        <v>40300.466666666674</v>
      </c>
      <c r="F217" s="269">
        <v>39890.633333333339</v>
      </c>
      <c r="G217" s="269">
        <v>39265.116666666676</v>
      </c>
      <c r="H217" s="269">
        <v>41335.816666666673</v>
      </c>
      <c r="I217" s="269">
        <v>41961.333333333336</v>
      </c>
      <c r="J217" s="269">
        <v>42371.166666666672</v>
      </c>
      <c r="K217" s="268">
        <v>41551.5</v>
      </c>
      <c r="L217" s="268">
        <v>40516.15</v>
      </c>
      <c r="M217" s="268">
        <v>9.3979999999999994E-2</v>
      </c>
      <c r="N217" s="1"/>
      <c r="O217" s="1"/>
    </row>
    <row r="218" spans="1:15" ht="12.75" customHeight="1">
      <c r="A218" s="30">
        <v>208</v>
      </c>
      <c r="B218" s="278" t="s">
        <v>381</v>
      </c>
      <c r="C218" s="268">
        <v>37.25</v>
      </c>
      <c r="D218" s="269">
        <v>37.15</v>
      </c>
      <c r="E218" s="269">
        <v>36.9</v>
      </c>
      <c r="F218" s="269">
        <v>36.549999999999997</v>
      </c>
      <c r="G218" s="269">
        <v>36.299999999999997</v>
      </c>
      <c r="H218" s="269">
        <v>37.5</v>
      </c>
      <c r="I218" s="269">
        <v>37.75</v>
      </c>
      <c r="J218" s="269">
        <v>38.1</v>
      </c>
      <c r="K218" s="268">
        <v>37.4</v>
      </c>
      <c r="L218" s="268">
        <v>36.799999999999997</v>
      </c>
      <c r="M218" s="268">
        <v>16.61121</v>
      </c>
      <c r="N218" s="1"/>
      <c r="O218" s="1"/>
    </row>
    <row r="219" spans="1:15" ht="12.75" customHeight="1">
      <c r="A219" s="30">
        <v>209</v>
      </c>
      <c r="B219" s="278" t="s">
        <v>114</v>
      </c>
      <c r="C219" s="268">
        <v>2486.25</v>
      </c>
      <c r="D219" s="269">
        <v>2477.4</v>
      </c>
      <c r="E219" s="269">
        <v>2460.8500000000004</v>
      </c>
      <c r="F219" s="269">
        <v>2435.4500000000003</v>
      </c>
      <c r="G219" s="269">
        <v>2418.9000000000005</v>
      </c>
      <c r="H219" s="269">
        <v>2502.8000000000002</v>
      </c>
      <c r="I219" s="269">
        <v>2519.3500000000004</v>
      </c>
      <c r="J219" s="269">
        <v>2544.75</v>
      </c>
      <c r="K219" s="268">
        <v>2493.9499999999998</v>
      </c>
      <c r="L219" s="268">
        <v>2452</v>
      </c>
      <c r="M219" s="268">
        <v>31.950800000000001</v>
      </c>
      <c r="N219" s="1"/>
      <c r="O219" s="1"/>
    </row>
    <row r="220" spans="1:15" ht="12.75" customHeight="1">
      <c r="A220" s="30">
        <v>210</v>
      </c>
      <c r="B220" s="278" t="s">
        <v>124</v>
      </c>
      <c r="C220" s="268">
        <v>916.75</v>
      </c>
      <c r="D220" s="269">
        <v>915.5333333333333</v>
      </c>
      <c r="E220" s="269">
        <v>908.56666666666661</v>
      </c>
      <c r="F220" s="269">
        <v>900.38333333333333</v>
      </c>
      <c r="G220" s="269">
        <v>893.41666666666663</v>
      </c>
      <c r="H220" s="269">
        <v>923.71666666666658</v>
      </c>
      <c r="I220" s="269">
        <v>930.68333333333328</v>
      </c>
      <c r="J220" s="269">
        <v>938.86666666666656</v>
      </c>
      <c r="K220" s="268">
        <v>922.5</v>
      </c>
      <c r="L220" s="268">
        <v>907.35</v>
      </c>
      <c r="M220" s="268">
        <v>120.90663000000001</v>
      </c>
      <c r="N220" s="1"/>
      <c r="O220" s="1"/>
    </row>
    <row r="221" spans="1:15" ht="12.75" customHeight="1">
      <c r="A221" s="30">
        <v>211</v>
      </c>
      <c r="B221" s="278" t="s">
        <v>125</v>
      </c>
      <c r="C221" s="268">
        <v>1215.6500000000001</v>
      </c>
      <c r="D221" s="269">
        <v>1216.8166666666666</v>
      </c>
      <c r="E221" s="269">
        <v>1198.8333333333333</v>
      </c>
      <c r="F221" s="269">
        <v>1182.0166666666667</v>
      </c>
      <c r="G221" s="269">
        <v>1164.0333333333333</v>
      </c>
      <c r="H221" s="269">
        <v>1233.6333333333332</v>
      </c>
      <c r="I221" s="269">
        <v>1251.6166666666668</v>
      </c>
      <c r="J221" s="269">
        <v>1268.4333333333332</v>
      </c>
      <c r="K221" s="268">
        <v>1234.8</v>
      </c>
      <c r="L221" s="268">
        <v>1200</v>
      </c>
      <c r="M221" s="268">
        <v>3.9386700000000001</v>
      </c>
      <c r="N221" s="1"/>
      <c r="O221" s="1"/>
    </row>
    <row r="222" spans="1:15" ht="12.75" customHeight="1">
      <c r="A222" s="30">
        <v>212</v>
      </c>
      <c r="B222" s="278" t="s">
        <v>126</v>
      </c>
      <c r="C222" s="268">
        <v>561</v>
      </c>
      <c r="D222" s="269">
        <v>563.2166666666667</v>
      </c>
      <c r="E222" s="269">
        <v>555.48333333333335</v>
      </c>
      <c r="F222" s="269">
        <v>549.9666666666667</v>
      </c>
      <c r="G222" s="269">
        <v>542.23333333333335</v>
      </c>
      <c r="H222" s="269">
        <v>568.73333333333335</v>
      </c>
      <c r="I222" s="269">
        <v>576.4666666666667</v>
      </c>
      <c r="J222" s="269">
        <v>581.98333333333335</v>
      </c>
      <c r="K222" s="268">
        <v>570.95000000000005</v>
      </c>
      <c r="L222" s="268">
        <v>557.70000000000005</v>
      </c>
      <c r="M222" s="268">
        <v>6.9685499999999996</v>
      </c>
      <c r="N222" s="1"/>
      <c r="O222" s="1"/>
    </row>
    <row r="223" spans="1:15" ht="12.75" customHeight="1">
      <c r="A223" s="30">
        <v>213</v>
      </c>
      <c r="B223" s="278" t="s">
        <v>262</v>
      </c>
      <c r="C223" s="268">
        <v>550.54999999999995</v>
      </c>
      <c r="D223" s="269">
        <v>551.18333333333328</v>
      </c>
      <c r="E223" s="269">
        <v>543.71666666666658</v>
      </c>
      <c r="F223" s="269">
        <v>536.88333333333333</v>
      </c>
      <c r="G223" s="269">
        <v>529.41666666666663</v>
      </c>
      <c r="H223" s="269">
        <v>558.01666666666654</v>
      </c>
      <c r="I223" s="269">
        <v>565.48333333333323</v>
      </c>
      <c r="J223" s="269">
        <v>572.31666666666649</v>
      </c>
      <c r="K223" s="268">
        <v>558.65</v>
      </c>
      <c r="L223" s="268">
        <v>544.35</v>
      </c>
      <c r="M223" s="268">
        <v>3.8986999999999998</v>
      </c>
      <c r="N223" s="1"/>
      <c r="O223" s="1"/>
    </row>
    <row r="224" spans="1:15" ht="12.75" customHeight="1">
      <c r="A224" s="30">
        <v>214</v>
      </c>
      <c r="B224" s="278" t="s">
        <v>383</v>
      </c>
      <c r="C224" s="268">
        <v>45.25</v>
      </c>
      <c r="D224" s="269">
        <v>45.5</v>
      </c>
      <c r="E224" s="269">
        <v>44.5</v>
      </c>
      <c r="F224" s="269">
        <v>43.75</v>
      </c>
      <c r="G224" s="269">
        <v>42.75</v>
      </c>
      <c r="H224" s="269">
        <v>46.25</v>
      </c>
      <c r="I224" s="269">
        <v>47.25</v>
      </c>
      <c r="J224" s="269">
        <v>48</v>
      </c>
      <c r="K224" s="268">
        <v>46.5</v>
      </c>
      <c r="L224" s="268">
        <v>44.75</v>
      </c>
      <c r="M224" s="268">
        <v>119.75190000000001</v>
      </c>
      <c r="N224" s="1"/>
      <c r="O224" s="1"/>
    </row>
    <row r="225" spans="1:15" ht="12.75" customHeight="1">
      <c r="A225" s="30">
        <v>215</v>
      </c>
      <c r="B225" s="278" t="s">
        <v>128</v>
      </c>
      <c r="C225" s="268">
        <v>51.3</v>
      </c>
      <c r="D225" s="269">
        <v>51.5</v>
      </c>
      <c r="E225" s="269">
        <v>50.95</v>
      </c>
      <c r="F225" s="269">
        <v>50.6</v>
      </c>
      <c r="G225" s="269">
        <v>50.050000000000004</v>
      </c>
      <c r="H225" s="269">
        <v>51.85</v>
      </c>
      <c r="I225" s="269">
        <v>52.4</v>
      </c>
      <c r="J225" s="269">
        <v>52.75</v>
      </c>
      <c r="K225" s="268">
        <v>52.05</v>
      </c>
      <c r="L225" s="268">
        <v>51.15</v>
      </c>
      <c r="M225" s="268">
        <v>215.25908000000001</v>
      </c>
      <c r="N225" s="1"/>
      <c r="O225" s="1"/>
    </row>
    <row r="226" spans="1:15" ht="12.75" customHeight="1">
      <c r="A226" s="30">
        <v>216</v>
      </c>
      <c r="B226" s="278" t="s">
        <v>384</v>
      </c>
      <c r="C226" s="268">
        <v>68.099999999999994</v>
      </c>
      <c r="D226" s="269">
        <v>68.349999999999994</v>
      </c>
      <c r="E226" s="269">
        <v>67.599999999999994</v>
      </c>
      <c r="F226" s="269">
        <v>67.099999999999994</v>
      </c>
      <c r="G226" s="269">
        <v>66.349999999999994</v>
      </c>
      <c r="H226" s="269">
        <v>68.849999999999994</v>
      </c>
      <c r="I226" s="269">
        <v>69.599999999999994</v>
      </c>
      <c r="J226" s="269">
        <v>70.099999999999994</v>
      </c>
      <c r="K226" s="268">
        <v>69.099999999999994</v>
      </c>
      <c r="L226" s="268">
        <v>67.849999999999994</v>
      </c>
      <c r="M226" s="268">
        <v>79.368219999999994</v>
      </c>
      <c r="N226" s="1"/>
      <c r="O226" s="1"/>
    </row>
    <row r="227" spans="1:15" ht="12.75" customHeight="1">
      <c r="A227" s="30">
        <v>217</v>
      </c>
      <c r="B227" s="278" t="s">
        <v>385</v>
      </c>
      <c r="C227" s="268">
        <v>1001</v>
      </c>
      <c r="D227" s="269">
        <v>1008</v>
      </c>
      <c r="E227" s="269">
        <v>984.25</v>
      </c>
      <c r="F227" s="269">
        <v>967.5</v>
      </c>
      <c r="G227" s="269">
        <v>943.75</v>
      </c>
      <c r="H227" s="269">
        <v>1024.75</v>
      </c>
      <c r="I227" s="269">
        <v>1048.5</v>
      </c>
      <c r="J227" s="269">
        <v>1065.25</v>
      </c>
      <c r="K227" s="268">
        <v>1031.75</v>
      </c>
      <c r="L227" s="268">
        <v>991.25</v>
      </c>
      <c r="M227" s="268">
        <v>0.15457000000000001</v>
      </c>
      <c r="N227" s="1"/>
      <c r="O227" s="1"/>
    </row>
    <row r="228" spans="1:15" ht="12.75" customHeight="1">
      <c r="A228" s="30">
        <v>218</v>
      </c>
      <c r="B228" s="278" t="s">
        <v>386</v>
      </c>
      <c r="C228" s="268">
        <v>359.1</v>
      </c>
      <c r="D228" s="269">
        <v>361.45</v>
      </c>
      <c r="E228" s="269">
        <v>353.2</v>
      </c>
      <c r="F228" s="269">
        <v>347.3</v>
      </c>
      <c r="G228" s="269">
        <v>339.05</v>
      </c>
      <c r="H228" s="269">
        <v>367.34999999999997</v>
      </c>
      <c r="I228" s="269">
        <v>375.59999999999997</v>
      </c>
      <c r="J228" s="269">
        <v>381.49999999999994</v>
      </c>
      <c r="K228" s="268">
        <v>369.7</v>
      </c>
      <c r="L228" s="268">
        <v>355.55</v>
      </c>
      <c r="M228" s="268">
        <v>7.2501600000000002</v>
      </c>
      <c r="N228" s="1"/>
      <c r="O228" s="1"/>
    </row>
    <row r="229" spans="1:15" ht="12.75" customHeight="1">
      <c r="A229" s="30">
        <v>219</v>
      </c>
      <c r="B229" s="278" t="s">
        <v>387</v>
      </c>
      <c r="C229" s="268">
        <v>1890.55</v>
      </c>
      <c r="D229" s="269">
        <v>1885.4833333333336</v>
      </c>
      <c r="E229" s="269">
        <v>1825.9666666666672</v>
      </c>
      <c r="F229" s="269">
        <v>1761.3833333333337</v>
      </c>
      <c r="G229" s="269">
        <v>1701.8666666666672</v>
      </c>
      <c r="H229" s="269">
        <v>1950.0666666666671</v>
      </c>
      <c r="I229" s="269">
        <v>2009.5833333333335</v>
      </c>
      <c r="J229" s="269">
        <v>2074.166666666667</v>
      </c>
      <c r="K229" s="268">
        <v>1945</v>
      </c>
      <c r="L229" s="268">
        <v>1820.9</v>
      </c>
      <c r="M229" s="268">
        <v>1.48458</v>
      </c>
      <c r="N229" s="1"/>
      <c r="O229" s="1"/>
    </row>
    <row r="230" spans="1:15" ht="12.75" customHeight="1">
      <c r="A230" s="30">
        <v>220</v>
      </c>
      <c r="B230" s="278" t="s">
        <v>388</v>
      </c>
      <c r="C230" s="268">
        <v>225.05</v>
      </c>
      <c r="D230" s="269">
        <v>226.23333333333335</v>
      </c>
      <c r="E230" s="269">
        <v>222.81666666666669</v>
      </c>
      <c r="F230" s="269">
        <v>220.58333333333334</v>
      </c>
      <c r="G230" s="269">
        <v>217.16666666666669</v>
      </c>
      <c r="H230" s="269">
        <v>228.4666666666667</v>
      </c>
      <c r="I230" s="269">
        <v>231.88333333333333</v>
      </c>
      <c r="J230" s="269">
        <v>234.1166666666667</v>
      </c>
      <c r="K230" s="268">
        <v>229.65</v>
      </c>
      <c r="L230" s="268">
        <v>224</v>
      </c>
      <c r="M230" s="268">
        <v>6.4400399999999998</v>
      </c>
      <c r="N230" s="1"/>
      <c r="O230" s="1"/>
    </row>
    <row r="231" spans="1:15" ht="12.75" customHeight="1">
      <c r="A231" s="30">
        <v>221</v>
      </c>
      <c r="B231" s="278" t="s">
        <v>389</v>
      </c>
      <c r="C231" s="268">
        <v>41.55</v>
      </c>
      <c r="D231" s="269">
        <v>41.866666666666667</v>
      </c>
      <c r="E231" s="269">
        <v>40.983333333333334</v>
      </c>
      <c r="F231" s="269">
        <v>40.416666666666664</v>
      </c>
      <c r="G231" s="269">
        <v>39.533333333333331</v>
      </c>
      <c r="H231" s="269">
        <v>42.433333333333337</v>
      </c>
      <c r="I231" s="269">
        <v>43.316666666666677</v>
      </c>
      <c r="J231" s="269">
        <v>43.88333333333334</v>
      </c>
      <c r="K231" s="268">
        <v>42.75</v>
      </c>
      <c r="L231" s="268">
        <v>41.3</v>
      </c>
      <c r="M231" s="268">
        <v>45.337670000000003</v>
      </c>
      <c r="N231" s="1"/>
      <c r="O231" s="1"/>
    </row>
    <row r="232" spans="1:15" ht="12.75" customHeight="1">
      <c r="A232" s="30">
        <v>222</v>
      </c>
      <c r="B232" s="278" t="s">
        <v>137</v>
      </c>
      <c r="C232" s="268">
        <v>336</v>
      </c>
      <c r="D232" s="269">
        <v>336.86666666666667</v>
      </c>
      <c r="E232" s="269">
        <v>334.13333333333333</v>
      </c>
      <c r="F232" s="269">
        <v>332.26666666666665</v>
      </c>
      <c r="G232" s="269">
        <v>329.5333333333333</v>
      </c>
      <c r="H232" s="269">
        <v>338.73333333333335</v>
      </c>
      <c r="I232" s="269">
        <v>341.4666666666667</v>
      </c>
      <c r="J232" s="269">
        <v>343.33333333333337</v>
      </c>
      <c r="K232" s="268">
        <v>339.6</v>
      </c>
      <c r="L232" s="268">
        <v>335</v>
      </c>
      <c r="M232" s="268">
        <v>95.260679999999994</v>
      </c>
      <c r="N232" s="1"/>
      <c r="O232" s="1"/>
    </row>
    <row r="233" spans="1:15" ht="12.75" customHeight="1">
      <c r="A233" s="30">
        <v>223</v>
      </c>
      <c r="B233" s="278" t="s">
        <v>390</v>
      </c>
      <c r="C233" s="268">
        <v>109.05</v>
      </c>
      <c r="D233" s="269">
        <v>109.58333333333333</v>
      </c>
      <c r="E233" s="269">
        <v>107.71666666666665</v>
      </c>
      <c r="F233" s="269">
        <v>106.38333333333333</v>
      </c>
      <c r="G233" s="269">
        <v>104.51666666666665</v>
      </c>
      <c r="H233" s="269">
        <v>110.91666666666666</v>
      </c>
      <c r="I233" s="269">
        <v>112.78333333333333</v>
      </c>
      <c r="J233" s="269">
        <v>114.11666666666666</v>
      </c>
      <c r="K233" s="268">
        <v>111.45</v>
      </c>
      <c r="L233" s="268">
        <v>108.25</v>
      </c>
      <c r="M233" s="268">
        <v>1.9948300000000001</v>
      </c>
      <c r="N233" s="1"/>
      <c r="O233" s="1"/>
    </row>
    <row r="234" spans="1:15" ht="12.75" customHeight="1">
      <c r="A234" s="30">
        <v>224</v>
      </c>
      <c r="B234" s="278" t="s">
        <v>391</v>
      </c>
      <c r="C234" s="268">
        <v>283.39999999999998</v>
      </c>
      <c r="D234" s="269">
        <v>287.54999999999995</v>
      </c>
      <c r="E234" s="269">
        <v>276.14999999999992</v>
      </c>
      <c r="F234" s="269">
        <v>268.89999999999998</v>
      </c>
      <c r="G234" s="269">
        <v>257.49999999999994</v>
      </c>
      <c r="H234" s="269">
        <v>294.7999999999999</v>
      </c>
      <c r="I234" s="269">
        <v>306.2</v>
      </c>
      <c r="J234" s="269">
        <v>313.44999999999987</v>
      </c>
      <c r="K234" s="268">
        <v>298.95</v>
      </c>
      <c r="L234" s="268">
        <v>280.3</v>
      </c>
      <c r="M234" s="268">
        <v>144.69050999999999</v>
      </c>
      <c r="N234" s="1"/>
      <c r="O234" s="1"/>
    </row>
    <row r="235" spans="1:15" ht="12.75" customHeight="1">
      <c r="A235" s="30">
        <v>225</v>
      </c>
      <c r="B235" s="278" t="s">
        <v>123</v>
      </c>
      <c r="C235" s="268">
        <v>129.15</v>
      </c>
      <c r="D235" s="269">
        <v>128.53333333333333</v>
      </c>
      <c r="E235" s="269">
        <v>127.11666666666667</v>
      </c>
      <c r="F235" s="269">
        <v>125.08333333333334</v>
      </c>
      <c r="G235" s="269">
        <v>123.66666666666669</v>
      </c>
      <c r="H235" s="269">
        <v>130.56666666666666</v>
      </c>
      <c r="I235" s="269">
        <v>131.98333333333335</v>
      </c>
      <c r="J235" s="269">
        <v>134.01666666666665</v>
      </c>
      <c r="K235" s="268">
        <v>129.94999999999999</v>
      </c>
      <c r="L235" s="268">
        <v>126.5</v>
      </c>
      <c r="M235" s="268">
        <v>98.810130000000001</v>
      </c>
      <c r="N235" s="1"/>
      <c r="O235" s="1"/>
    </row>
    <row r="236" spans="1:15" ht="12.75" customHeight="1">
      <c r="A236" s="30">
        <v>226</v>
      </c>
      <c r="B236" s="278" t="s">
        <v>392</v>
      </c>
      <c r="C236" s="268">
        <v>74.900000000000006</v>
      </c>
      <c r="D236" s="269">
        <v>75.900000000000006</v>
      </c>
      <c r="E236" s="269">
        <v>73.600000000000009</v>
      </c>
      <c r="F236" s="269">
        <v>72.3</v>
      </c>
      <c r="G236" s="269">
        <v>70</v>
      </c>
      <c r="H236" s="269">
        <v>77.200000000000017</v>
      </c>
      <c r="I236" s="269">
        <v>79.500000000000028</v>
      </c>
      <c r="J236" s="269">
        <v>80.800000000000026</v>
      </c>
      <c r="K236" s="268">
        <v>78.2</v>
      </c>
      <c r="L236" s="268">
        <v>74.599999999999994</v>
      </c>
      <c r="M236" s="268">
        <v>74.717479999999995</v>
      </c>
      <c r="N236" s="1"/>
      <c r="O236" s="1"/>
    </row>
    <row r="237" spans="1:15" ht="12.75" customHeight="1">
      <c r="A237" s="30">
        <v>227</v>
      </c>
      <c r="B237" s="278" t="s">
        <v>263</v>
      </c>
      <c r="C237" s="268">
        <v>4436.25</v>
      </c>
      <c r="D237" s="269">
        <v>4449.1500000000005</v>
      </c>
      <c r="E237" s="269">
        <v>4388.4500000000007</v>
      </c>
      <c r="F237" s="269">
        <v>4340.6500000000005</v>
      </c>
      <c r="G237" s="269">
        <v>4279.9500000000007</v>
      </c>
      <c r="H237" s="269">
        <v>4496.9500000000007</v>
      </c>
      <c r="I237" s="269">
        <v>4557.6499999999996</v>
      </c>
      <c r="J237" s="269">
        <v>4605.4500000000007</v>
      </c>
      <c r="K237" s="268">
        <v>4509.8500000000004</v>
      </c>
      <c r="L237" s="268">
        <v>4401.3500000000004</v>
      </c>
      <c r="M237" s="268">
        <v>0.84255999999999998</v>
      </c>
      <c r="N237" s="1"/>
      <c r="O237" s="1"/>
    </row>
    <row r="238" spans="1:15" ht="12.75" customHeight="1">
      <c r="A238" s="30">
        <v>228</v>
      </c>
      <c r="B238" s="278" t="s">
        <v>393</v>
      </c>
      <c r="C238" s="268">
        <v>204.85</v>
      </c>
      <c r="D238" s="269">
        <v>204.71666666666667</v>
      </c>
      <c r="E238" s="269">
        <v>202.83333333333334</v>
      </c>
      <c r="F238" s="269">
        <v>200.81666666666666</v>
      </c>
      <c r="G238" s="269">
        <v>198.93333333333334</v>
      </c>
      <c r="H238" s="269">
        <v>206.73333333333335</v>
      </c>
      <c r="I238" s="269">
        <v>208.61666666666667</v>
      </c>
      <c r="J238" s="269">
        <v>210.63333333333335</v>
      </c>
      <c r="K238" s="268">
        <v>206.6</v>
      </c>
      <c r="L238" s="268">
        <v>202.7</v>
      </c>
      <c r="M238" s="268">
        <v>19.511240000000001</v>
      </c>
      <c r="N238" s="1"/>
      <c r="O238" s="1"/>
    </row>
    <row r="239" spans="1:15" ht="12.75" customHeight="1">
      <c r="A239" s="30">
        <v>229</v>
      </c>
      <c r="B239" s="278" t="s">
        <v>394</v>
      </c>
      <c r="C239" s="268">
        <v>153.25</v>
      </c>
      <c r="D239" s="269">
        <v>153.86666666666665</v>
      </c>
      <c r="E239" s="269">
        <v>152.33333333333329</v>
      </c>
      <c r="F239" s="269">
        <v>151.41666666666663</v>
      </c>
      <c r="G239" s="269">
        <v>149.88333333333327</v>
      </c>
      <c r="H239" s="269">
        <v>154.7833333333333</v>
      </c>
      <c r="I239" s="269">
        <v>156.31666666666666</v>
      </c>
      <c r="J239" s="269">
        <v>157.23333333333332</v>
      </c>
      <c r="K239" s="268">
        <v>155.4</v>
      </c>
      <c r="L239" s="268">
        <v>152.94999999999999</v>
      </c>
      <c r="M239" s="268">
        <v>53.051630000000003</v>
      </c>
      <c r="N239" s="1"/>
      <c r="O239" s="1"/>
    </row>
    <row r="240" spans="1:15" ht="12.75" customHeight="1">
      <c r="A240" s="30">
        <v>230</v>
      </c>
      <c r="B240" s="278" t="s">
        <v>130</v>
      </c>
      <c r="C240" s="268">
        <v>326.35000000000002</v>
      </c>
      <c r="D240" s="269">
        <v>325.2166666666667</v>
      </c>
      <c r="E240" s="269">
        <v>322.13333333333338</v>
      </c>
      <c r="F240" s="269">
        <v>317.91666666666669</v>
      </c>
      <c r="G240" s="269">
        <v>314.83333333333337</v>
      </c>
      <c r="H240" s="269">
        <v>329.43333333333339</v>
      </c>
      <c r="I240" s="269">
        <v>332.51666666666665</v>
      </c>
      <c r="J240" s="269">
        <v>336.73333333333341</v>
      </c>
      <c r="K240" s="268">
        <v>328.3</v>
      </c>
      <c r="L240" s="268">
        <v>321</v>
      </c>
      <c r="M240" s="268">
        <v>37.612920000000003</v>
      </c>
      <c r="N240" s="1"/>
      <c r="O240" s="1"/>
    </row>
    <row r="241" spans="1:15" ht="12.75" customHeight="1">
      <c r="A241" s="30">
        <v>231</v>
      </c>
      <c r="B241" s="278" t="s">
        <v>135</v>
      </c>
      <c r="C241" s="268">
        <v>69.099999999999994</v>
      </c>
      <c r="D241" s="269">
        <v>69.433333333333337</v>
      </c>
      <c r="E241" s="269">
        <v>68.716666666666669</v>
      </c>
      <c r="F241" s="269">
        <v>68.333333333333329</v>
      </c>
      <c r="G241" s="269">
        <v>67.61666666666666</v>
      </c>
      <c r="H241" s="269">
        <v>69.816666666666677</v>
      </c>
      <c r="I241" s="269">
        <v>70.533333333333346</v>
      </c>
      <c r="J241" s="269">
        <v>70.916666666666686</v>
      </c>
      <c r="K241" s="268">
        <v>70.150000000000006</v>
      </c>
      <c r="L241" s="268">
        <v>69.05</v>
      </c>
      <c r="M241" s="268">
        <v>206.93244999999999</v>
      </c>
      <c r="N241" s="1"/>
      <c r="O241" s="1"/>
    </row>
    <row r="242" spans="1:15" ht="12.75" customHeight="1">
      <c r="A242" s="30">
        <v>232</v>
      </c>
      <c r="B242" s="278" t="s">
        <v>395</v>
      </c>
      <c r="C242" s="268">
        <v>18.95</v>
      </c>
      <c r="D242" s="269">
        <v>18.816666666666666</v>
      </c>
      <c r="E242" s="269">
        <v>18.633333333333333</v>
      </c>
      <c r="F242" s="269">
        <v>18.316666666666666</v>
      </c>
      <c r="G242" s="269">
        <v>18.133333333333333</v>
      </c>
      <c r="H242" s="269">
        <v>19.133333333333333</v>
      </c>
      <c r="I242" s="269">
        <v>19.316666666666663</v>
      </c>
      <c r="J242" s="269">
        <v>19.633333333333333</v>
      </c>
      <c r="K242" s="268">
        <v>19</v>
      </c>
      <c r="L242" s="268">
        <v>18.5</v>
      </c>
      <c r="M242" s="268">
        <v>41.315869999999997</v>
      </c>
      <c r="N242" s="1"/>
      <c r="O242" s="1"/>
    </row>
    <row r="243" spans="1:15" ht="12.75" customHeight="1">
      <c r="A243" s="30">
        <v>233</v>
      </c>
      <c r="B243" s="278" t="s">
        <v>136</v>
      </c>
      <c r="C243" s="268">
        <v>706.15</v>
      </c>
      <c r="D243" s="269">
        <v>706.51666666666677</v>
      </c>
      <c r="E243" s="269">
        <v>698.03333333333353</v>
      </c>
      <c r="F243" s="269">
        <v>689.91666666666674</v>
      </c>
      <c r="G243" s="269">
        <v>681.43333333333351</v>
      </c>
      <c r="H243" s="269">
        <v>714.63333333333355</v>
      </c>
      <c r="I243" s="269">
        <v>723.1166666666669</v>
      </c>
      <c r="J243" s="269">
        <v>731.23333333333358</v>
      </c>
      <c r="K243" s="268">
        <v>715</v>
      </c>
      <c r="L243" s="268">
        <v>698.4</v>
      </c>
      <c r="M243" s="268">
        <v>23.308720000000001</v>
      </c>
      <c r="N243" s="1"/>
      <c r="O243" s="1"/>
    </row>
    <row r="244" spans="1:15" ht="12.75" customHeight="1">
      <c r="A244" s="30">
        <v>234</v>
      </c>
      <c r="B244" s="278" t="s">
        <v>791</v>
      </c>
      <c r="C244" s="268">
        <v>21.65</v>
      </c>
      <c r="D244" s="269">
        <v>21.666666666666668</v>
      </c>
      <c r="E244" s="269">
        <v>21.533333333333335</v>
      </c>
      <c r="F244" s="269">
        <v>21.416666666666668</v>
      </c>
      <c r="G244" s="269">
        <v>21.283333333333335</v>
      </c>
      <c r="H244" s="269">
        <v>21.783333333333335</v>
      </c>
      <c r="I244" s="269">
        <v>21.916666666666668</v>
      </c>
      <c r="J244" s="269">
        <v>22.033333333333335</v>
      </c>
      <c r="K244" s="268">
        <v>21.8</v>
      </c>
      <c r="L244" s="268">
        <v>21.55</v>
      </c>
      <c r="M244" s="268">
        <v>27.699120000000001</v>
      </c>
      <c r="N244" s="1"/>
      <c r="O244" s="1"/>
    </row>
    <row r="245" spans="1:15" ht="12.75" customHeight="1">
      <c r="A245" s="30">
        <v>235</v>
      </c>
      <c r="B245" s="278" t="s">
        <v>798</v>
      </c>
      <c r="C245" s="268">
        <v>1588.9</v>
      </c>
      <c r="D245" s="269">
        <v>1597.8999999999999</v>
      </c>
      <c r="E245" s="269">
        <v>1572.0499999999997</v>
      </c>
      <c r="F245" s="269">
        <v>1555.1999999999998</v>
      </c>
      <c r="G245" s="269">
        <v>1529.3499999999997</v>
      </c>
      <c r="H245" s="269">
        <v>1614.7499999999998</v>
      </c>
      <c r="I245" s="269">
        <v>1640.5999999999997</v>
      </c>
      <c r="J245" s="269">
        <v>1657.4499999999998</v>
      </c>
      <c r="K245" s="268">
        <v>1623.75</v>
      </c>
      <c r="L245" s="268">
        <v>1581.05</v>
      </c>
      <c r="M245" s="268">
        <v>0.31941999999999998</v>
      </c>
      <c r="N245" s="1"/>
      <c r="O245" s="1"/>
    </row>
    <row r="246" spans="1:15" ht="12.75" customHeight="1">
      <c r="A246" s="30">
        <v>236</v>
      </c>
      <c r="B246" s="278" t="s">
        <v>396</v>
      </c>
      <c r="C246" s="268">
        <v>153.94999999999999</v>
      </c>
      <c r="D246" s="269">
        <v>153.75</v>
      </c>
      <c r="E246" s="269">
        <v>148.69999999999999</v>
      </c>
      <c r="F246" s="269">
        <v>143.44999999999999</v>
      </c>
      <c r="G246" s="269">
        <v>138.39999999999998</v>
      </c>
      <c r="H246" s="269">
        <v>159</v>
      </c>
      <c r="I246" s="269">
        <v>164.05</v>
      </c>
      <c r="J246" s="269">
        <v>169.3</v>
      </c>
      <c r="K246" s="268">
        <v>158.80000000000001</v>
      </c>
      <c r="L246" s="268">
        <v>148.5</v>
      </c>
      <c r="M246" s="268">
        <v>10.60332</v>
      </c>
      <c r="N246" s="1"/>
      <c r="O246" s="1"/>
    </row>
    <row r="247" spans="1:15" ht="12.75" customHeight="1">
      <c r="A247" s="30">
        <v>237</v>
      </c>
      <c r="B247" s="278" t="s">
        <v>397</v>
      </c>
      <c r="C247" s="268">
        <v>355.05</v>
      </c>
      <c r="D247" s="269">
        <v>354.95</v>
      </c>
      <c r="E247" s="269">
        <v>350.2</v>
      </c>
      <c r="F247" s="269">
        <v>345.35</v>
      </c>
      <c r="G247" s="269">
        <v>340.6</v>
      </c>
      <c r="H247" s="269">
        <v>359.79999999999995</v>
      </c>
      <c r="I247" s="269">
        <v>364.54999999999995</v>
      </c>
      <c r="J247" s="269">
        <v>369.39999999999992</v>
      </c>
      <c r="K247" s="268">
        <v>359.7</v>
      </c>
      <c r="L247" s="268">
        <v>350.1</v>
      </c>
      <c r="M247" s="268">
        <v>0.52983000000000002</v>
      </c>
      <c r="N247" s="1"/>
      <c r="O247" s="1"/>
    </row>
    <row r="248" spans="1:15" ht="12.75" customHeight="1">
      <c r="A248" s="30">
        <v>238</v>
      </c>
      <c r="B248" s="278" t="s">
        <v>129</v>
      </c>
      <c r="C248" s="268">
        <v>423.6</v>
      </c>
      <c r="D248" s="269">
        <v>423.90000000000003</v>
      </c>
      <c r="E248" s="269">
        <v>420.00000000000006</v>
      </c>
      <c r="F248" s="269">
        <v>416.40000000000003</v>
      </c>
      <c r="G248" s="269">
        <v>412.50000000000006</v>
      </c>
      <c r="H248" s="269">
        <v>427.50000000000006</v>
      </c>
      <c r="I248" s="269">
        <v>431.40000000000003</v>
      </c>
      <c r="J248" s="269">
        <v>435.00000000000006</v>
      </c>
      <c r="K248" s="268">
        <v>427.8</v>
      </c>
      <c r="L248" s="268">
        <v>420.3</v>
      </c>
      <c r="M248" s="268">
        <v>9.9197199999999999</v>
      </c>
      <c r="N248" s="1"/>
      <c r="O248" s="1"/>
    </row>
    <row r="249" spans="1:15" ht="12.75" customHeight="1">
      <c r="A249" s="30">
        <v>239</v>
      </c>
      <c r="B249" s="278" t="s">
        <v>133</v>
      </c>
      <c r="C249" s="268">
        <v>199.9</v>
      </c>
      <c r="D249" s="269">
        <v>200.61666666666665</v>
      </c>
      <c r="E249" s="269">
        <v>198.23333333333329</v>
      </c>
      <c r="F249" s="269">
        <v>196.56666666666663</v>
      </c>
      <c r="G249" s="269">
        <v>194.18333333333328</v>
      </c>
      <c r="H249" s="269">
        <v>202.2833333333333</v>
      </c>
      <c r="I249" s="269">
        <v>204.66666666666669</v>
      </c>
      <c r="J249" s="269">
        <v>206.33333333333331</v>
      </c>
      <c r="K249" s="268">
        <v>203</v>
      </c>
      <c r="L249" s="268">
        <v>198.95</v>
      </c>
      <c r="M249" s="268">
        <v>15.47932</v>
      </c>
      <c r="N249" s="1"/>
      <c r="O249" s="1"/>
    </row>
    <row r="250" spans="1:15" ht="12.75" customHeight="1">
      <c r="A250" s="30">
        <v>240</v>
      </c>
      <c r="B250" s="278" t="s">
        <v>132</v>
      </c>
      <c r="C250" s="268">
        <v>1264.0999999999999</v>
      </c>
      <c r="D250" s="269">
        <v>1259.9666666666665</v>
      </c>
      <c r="E250" s="269">
        <v>1244.133333333333</v>
      </c>
      <c r="F250" s="269">
        <v>1224.1666666666665</v>
      </c>
      <c r="G250" s="269">
        <v>1208.333333333333</v>
      </c>
      <c r="H250" s="269">
        <v>1279.9333333333329</v>
      </c>
      <c r="I250" s="269">
        <v>1295.7666666666664</v>
      </c>
      <c r="J250" s="269">
        <v>1315.7333333333329</v>
      </c>
      <c r="K250" s="268">
        <v>1275.8</v>
      </c>
      <c r="L250" s="268">
        <v>1240</v>
      </c>
      <c r="M250" s="268">
        <v>57.042409999999997</v>
      </c>
      <c r="N250" s="1"/>
      <c r="O250" s="1"/>
    </row>
    <row r="251" spans="1:15" ht="12.75" customHeight="1">
      <c r="A251" s="30">
        <v>241</v>
      </c>
      <c r="B251" s="278" t="s">
        <v>398</v>
      </c>
      <c r="C251" s="268">
        <v>14.95</v>
      </c>
      <c r="D251" s="269">
        <v>15.199999999999998</v>
      </c>
      <c r="E251" s="269">
        <v>14.549999999999995</v>
      </c>
      <c r="F251" s="269">
        <v>14.149999999999999</v>
      </c>
      <c r="G251" s="269">
        <v>13.499999999999996</v>
      </c>
      <c r="H251" s="269">
        <v>15.599999999999994</v>
      </c>
      <c r="I251" s="269">
        <v>16.249999999999996</v>
      </c>
      <c r="J251" s="269">
        <v>16.649999999999991</v>
      </c>
      <c r="K251" s="268">
        <v>15.85</v>
      </c>
      <c r="L251" s="268">
        <v>14.8</v>
      </c>
      <c r="M251" s="268">
        <v>61.25929</v>
      </c>
      <c r="N251" s="1"/>
      <c r="O251" s="1"/>
    </row>
    <row r="252" spans="1:15" ht="12.75" customHeight="1">
      <c r="A252" s="30">
        <v>242</v>
      </c>
      <c r="B252" s="278" t="s">
        <v>164</v>
      </c>
      <c r="C252" s="268">
        <v>4065.95</v>
      </c>
      <c r="D252" s="269">
        <v>4079.0166666666669</v>
      </c>
      <c r="E252" s="269">
        <v>4028.0333333333338</v>
      </c>
      <c r="F252" s="269">
        <v>3990.1166666666668</v>
      </c>
      <c r="G252" s="269">
        <v>3939.1333333333337</v>
      </c>
      <c r="H252" s="269">
        <v>4116.9333333333343</v>
      </c>
      <c r="I252" s="269">
        <v>4167.9166666666661</v>
      </c>
      <c r="J252" s="269">
        <v>4205.8333333333339</v>
      </c>
      <c r="K252" s="268">
        <v>4130</v>
      </c>
      <c r="L252" s="268">
        <v>4041.1</v>
      </c>
      <c r="M252" s="268">
        <v>2.41242</v>
      </c>
      <c r="N252" s="1"/>
      <c r="O252" s="1"/>
    </row>
    <row r="253" spans="1:15" ht="12.75" customHeight="1">
      <c r="A253" s="30">
        <v>243</v>
      </c>
      <c r="B253" s="278" t="s">
        <v>134</v>
      </c>
      <c r="C253" s="268">
        <v>1388.55</v>
      </c>
      <c r="D253" s="269">
        <v>1395.7333333333333</v>
      </c>
      <c r="E253" s="269">
        <v>1377.9166666666667</v>
      </c>
      <c r="F253" s="269">
        <v>1367.2833333333333</v>
      </c>
      <c r="G253" s="269">
        <v>1349.4666666666667</v>
      </c>
      <c r="H253" s="269">
        <v>1406.3666666666668</v>
      </c>
      <c r="I253" s="269">
        <v>1424.1833333333334</v>
      </c>
      <c r="J253" s="269">
        <v>1434.8166666666668</v>
      </c>
      <c r="K253" s="268">
        <v>1413.55</v>
      </c>
      <c r="L253" s="268">
        <v>1385.1</v>
      </c>
      <c r="M253" s="268">
        <v>72.197969999999998</v>
      </c>
      <c r="N253" s="1"/>
      <c r="O253" s="1"/>
    </row>
    <row r="254" spans="1:15" ht="12.75" customHeight="1">
      <c r="A254" s="30">
        <v>244</v>
      </c>
      <c r="B254" s="278" t="s">
        <v>399</v>
      </c>
      <c r="C254" s="268">
        <v>490.5</v>
      </c>
      <c r="D254" s="269">
        <v>493.16666666666669</v>
      </c>
      <c r="E254" s="269">
        <v>482.33333333333337</v>
      </c>
      <c r="F254" s="269">
        <v>474.16666666666669</v>
      </c>
      <c r="G254" s="269">
        <v>463.33333333333337</v>
      </c>
      <c r="H254" s="269">
        <v>501.33333333333337</v>
      </c>
      <c r="I254" s="269">
        <v>512.16666666666674</v>
      </c>
      <c r="J254" s="269">
        <v>520.33333333333337</v>
      </c>
      <c r="K254" s="268">
        <v>504</v>
      </c>
      <c r="L254" s="268">
        <v>485</v>
      </c>
      <c r="M254" s="268">
        <v>6.0636099999999997</v>
      </c>
      <c r="N254" s="1"/>
      <c r="O254" s="1"/>
    </row>
    <row r="255" spans="1:15" ht="12.75" customHeight="1">
      <c r="A255" s="30">
        <v>245</v>
      </c>
      <c r="B255" s="278" t="s">
        <v>400</v>
      </c>
      <c r="C255" s="268">
        <v>558.65</v>
      </c>
      <c r="D255" s="269">
        <v>562.54999999999995</v>
      </c>
      <c r="E255" s="269">
        <v>553.29999999999995</v>
      </c>
      <c r="F255" s="269">
        <v>547.95000000000005</v>
      </c>
      <c r="G255" s="269">
        <v>538.70000000000005</v>
      </c>
      <c r="H255" s="269">
        <v>567.89999999999986</v>
      </c>
      <c r="I255" s="269">
        <v>577.14999999999986</v>
      </c>
      <c r="J255" s="269">
        <v>582.49999999999977</v>
      </c>
      <c r="K255" s="268">
        <v>571.79999999999995</v>
      </c>
      <c r="L255" s="268">
        <v>557.20000000000005</v>
      </c>
      <c r="M255" s="268">
        <v>3.5885400000000001</v>
      </c>
      <c r="N255" s="1"/>
      <c r="O255" s="1"/>
    </row>
    <row r="256" spans="1:15" ht="12.75" customHeight="1">
      <c r="A256" s="30">
        <v>246</v>
      </c>
      <c r="B256" s="278" t="s">
        <v>131</v>
      </c>
      <c r="C256" s="268">
        <v>1905.65</v>
      </c>
      <c r="D256" s="269">
        <v>1892.0833333333333</v>
      </c>
      <c r="E256" s="269">
        <v>1860.1666666666665</v>
      </c>
      <c r="F256" s="269">
        <v>1814.6833333333332</v>
      </c>
      <c r="G256" s="269">
        <v>1782.7666666666664</v>
      </c>
      <c r="H256" s="269">
        <v>1937.5666666666666</v>
      </c>
      <c r="I256" s="269">
        <v>1969.4833333333331</v>
      </c>
      <c r="J256" s="269">
        <v>2014.9666666666667</v>
      </c>
      <c r="K256" s="268">
        <v>1924</v>
      </c>
      <c r="L256" s="268">
        <v>1846.6</v>
      </c>
      <c r="M256" s="268">
        <v>11.132540000000001</v>
      </c>
      <c r="N256" s="1"/>
      <c r="O256" s="1"/>
    </row>
    <row r="257" spans="1:15" ht="12.75" customHeight="1">
      <c r="A257" s="30">
        <v>247</v>
      </c>
      <c r="B257" s="278" t="s">
        <v>264</v>
      </c>
      <c r="C257" s="268">
        <v>871.45</v>
      </c>
      <c r="D257" s="269">
        <v>868.30000000000007</v>
      </c>
      <c r="E257" s="269">
        <v>861.60000000000014</v>
      </c>
      <c r="F257" s="269">
        <v>851.75000000000011</v>
      </c>
      <c r="G257" s="269">
        <v>845.05000000000018</v>
      </c>
      <c r="H257" s="269">
        <v>878.15000000000009</v>
      </c>
      <c r="I257" s="269">
        <v>884.85000000000014</v>
      </c>
      <c r="J257" s="269">
        <v>894.7</v>
      </c>
      <c r="K257" s="268">
        <v>875</v>
      </c>
      <c r="L257" s="268">
        <v>858.45</v>
      </c>
      <c r="M257" s="268">
        <v>1.13859</v>
      </c>
      <c r="N257" s="1"/>
      <c r="O257" s="1"/>
    </row>
    <row r="258" spans="1:15" ht="12.75" customHeight="1">
      <c r="A258" s="30">
        <v>248</v>
      </c>
      <c r="B258" s="278" t="s">
        <v>401</v>
      </c>
      <c r="C258" s="268">
        <v>1900.9</v>
      </c>
      <c r="D258" s="269">
        <v>1890.3333333333333</v>
      </c>
      <c r="E258" s="269">
        <v>1866.9666666666665</v>
      </c>
      <c r="F258" s="269">
        <v>1833.0333333333333</v>
      </c>
      <c r="G258" s="269">
        <v>1809.6666666666665</v>
      </c>
      <c r="H258" s="269">
        <v>1924.2666666666664</v>
      </c>
      <c r="I258" s="269">
        <v>1947.6333333333332</v>
      </c>
      <c r="J258" s="269">
        <v>1981.5666666666664</v>
      </c>
      <c r="K258" s="268">
        <v>1913.7</v>
      </c>
      <c r="L258" s="268">
        <v>1856.4</v>
      </c>
      <c r="M258" s="268">
        <v>0.63268999999999997</v>
      </c>
      <c r="N258" s="1"/>
      <c r="O258" s="1"/>
    </row>
    <row r="259" spans="1:15" ht="12.75" customHeight="1">
      <c r="A259" s="30">
        <v>249</v>
      </c>
      <c r="B259" s="278" t="s">
        <v>402</v>
      </c>
      <c r="C259" s="268">
        <v>2909.5</v>
      </c>
      <c r="D259" s="269">
        <v>2889.1666666666665</v>
      </c>
      <c r="E259" s="269">
        <v>2834.333333333333</v>
      </c>
      <c r="F259" s="269">
        <v>2759.1666666666665</v>
      </c>
      <c r="G259" s="269">
        <v>2704.333333333333</v>
      </c>
      <c r="H259" s="269">
        <v>2964.333333333333</v>
      </c>
      <c r="I259" s="269">
        <v>3019.1666666666661</v>
      </c>
      <c r="J259" s="269">
        <v>3094.333333333333</v>
      </c>
      <c r="K259" s="268">
        <v>2944</v>
      </c>
      <c r="L259" s="268">
        <v>2814</v>
      </c>
      <c r="M259" s="268">
        <v>2.7064400000000002</v>
      </c>
      <c r="N259" s="1"/>
      <c r="O259" s="1"/>
    </row>
    <row r="260" spans="1:15" ht="12.75" customHeight="1">
      <c r="A260" s="30">
        <v>250</v>
      </c>
      <c r="B260" s="278" t="s">
        <v>403</v>
      </c>
      <c r="C260" s="268">
        <v>664</v>
      </c>
      <c r="D260" s="269">
        <v>657.1</v>
      </c>
      <c r="E260" s="269">
        <v>629.70000000000005</v>
      </c>
      <c r="F260" s="269">
        <v>595.4</v>
      </c>
      <c r="G260" s="269">
        <v>568</v>
      </c>
      <c r="H260" s="269">
        <v>691.40000000000009</v>
      </c>
      <c r="I260" s="269">
        <v>718.8</v>
      </c>
      <c r="J260" s="269">
        <v>753.10000000000014</v>
      </c>
      <c r="K260" s="268">
        <v>684.5</v>
      </c>
      <c r="L260" s="268">
        <v>622.79999999999995</v>
      </c>
      <c r="M260" s="268">
        <v>35.993040000000001</v>
      </c>
      <c r="N260" s="1"/>
      <c r="O260" s="1"/>
    </row>
    <row r="261" spans="1:15" ht="12.75" customHeight="1">
      <c r="A261" s="30">
        <v>251</v>
      </c>
      <c r="B261" s="278" t="s">
        <v>404</v>
      </c>
      <c r="C261" s="268">
        <v>402.1</v>
      </c>
      <c r="D261" s="269">
        <v>405.3</v>
      </c>
      <c r="E261" s="269">
        <v>395.85</v>
      </c>
      <c r="F261" s="269">
        <v>389.6</v>
      </c>
      <c r="G261" s="269">
        <v>380.15000000000003</v>
      </c>
      <c r="H261" s="269">
        <v>411.55</v>
      </c>
      <c r="I261" s="269">
        <v>420.99999999999994</v>
      </c>
      <c r="J261" s="269">
        <v>427.25</v>
      </c>
      <c r="K261" s="268">
        <v>414.75</v>
      </c>
      <c r="L261" s="268">
        <v>399.05</v>
      </c>
      <c r="M261" s="268">
        <v>8.0265900000000006</v>
      </c>
      <c r="N261" s="1"/>
      <c r="O261" s="1"/>
    </row>
    <row r="262" spans="1:15" ht="12.75" customHeight="1">
      <c r="A262" s="30">
        <v>252</v>
      </c>
      <c r="B262" s="278" t="s">
        <v>405</v>
      </c>
      <c r="C262" s="268">
        <v>69.3</v>
      </c>
      <c r="D262" s="269">
        <v>69.2</v>
      </c>
      <c r="E262" s="269">
        <v>67.900000000000006</v>
      </c>
      <c r="F262" s="269">
        <v>66.5</v>
      </c>
      <c r="G262" s="269">
        <v>65.2</v>
      </c>
      <c r="H262" s="269">
        <v>70.600000000000009</v>
      </c>
      <c r="I262" s="269">
        <v>71.899999999999991</v>
      </c>
      <c r="J262" s="269">
        <v>73.300000000000011</v>
      </c>
      <c r="K262" s="268">
        <v>70.5</v>
      </c>
      <c r="L262" s="268">
        <v>67.8</v>
      </c>
      <c r="M262" s="268">
        <v>20.114319999999999</v>
      </c>
      <c r="N262" s="1"/>
      <c r="O262" s="1"/>
    </row>
    <row r="263" spans="1:15" ht="12.75" customHeight="1">
      <c r="A263" s="30">
        <v>253</v>
      </c>
      <c r="B263" s="278" t="s">
        <v>265</v>
      </c>
      <c r="C263" s="268">
        <v>339.05</v>
      </c>
      <c r="D263" s="269">
        <v>342.95</v>
      </c>
      <c r="E263" s="269">
        <v>332.09999999999997</v>
      </c>
      <c r="F263" s="269">
        <v>325.14999999999998</v>
      </c>
      <c r="G263" s="269">
        <v>314.29999999999995</v>
      </c>
      <c r="H263" s="269">
        <v>349.9</v>
      </c>
      <c r="I263" s="269">
        <v>360.75</v>
      </c>
      <c r="J263" s="269">
        <v>367.7</v>
      </c>
      <c r="K263" s="268">
        <v>353.8</v>
      </c>
      <c r="L263" s="268">
        <v>336</v>
      </c>
      <c r="M263" s="268">
        <v>19.538029999999999</v>
      </c>
      <c r="N263" s="1"/>
      <c r="O263" s="1"/>
    </row>
    <row r="264" spans="1:15" ht="12.75" customHeight="1">
      <c r="A264" s="30">
        <v>254</v>
      </c>
      <c r="B264" s="278" t="s">
        <v>139</v>
      </c>
      <c r="C264" s="268">
        <v>689</v>
      </c>
      <c r="D264" s="269">
        <v>689.76666666666677</v>
      </c>
      <c r="E264" s="269">
        <v>681.28333333333353</v>
      </c>
      <c r="F264" s="269">
        <v>673.56666666666672</v>
      </c>
      <c r="G264" s="269">
        <v>665.08333333333348</v>
      </c>
      <c r="H264" s="269">
        <v>697.48333333333358</v>
      </c>
      <c r="I264" s="269">
        <v>705.96666666666692</v>
      </c>
      <c r="J264" s="269">
        <v>713.68333333333362</v>
      </c>
      <c r="K264" s="268">
        <v>698.25</v>
      </c>
      <c r="L264" s="268">
        <v>682.05</v>
      </c>
      <c r="M264" s="268">
        <v>18.029669999999999</v>
      </c>
      <c r="N264" s="1"/>
      <c r="O264" s="1"/>
    </row>
    <row r="265" spans="1:15" ht="12.75" customHeight="1">
      <c r="A265" s="30">
        <v>255</v>
      </c>
      <c r="B265" s="278" t="s">
        <v>406</v>
      </c>
      <c r="C265" s="268">
        <v>119.2</v>
      </c>
      <c r="D265" s="269">
        <v>118.73333333333333</v>
      </c>
      <c r="E265" s="269">
        <v>117.66666666666667</v>
      </c>
      <c r="F265" s="269">
        <v>116.13333333333334</v>
      </c>
      <c r="G265" s="269">
        <v>115.06666666666668</v>
      </c>
      <c r="H265" s="269">
        <v>120.26666666666667</v>
      </c>
      <c r="I265" s="269">
        <v>121.33333333333333</v>
      </c>
      <c r="J265" s="269">
        <v>122.86666666666666</v>
      </c>
      <c r="K265" s="268">
        <v>119.8</v>
      </c>
      <c r="L265" s="268">
        <v>117.2</v>
      </c>
      <c r="M265" s="268">
        <v>3.9740799999999998</v>
      </c>
      <c r="N265" s="1"/>
      <c r="O265" s="1"/>
    </row>
    <row r="266" spans="1:15" ht="12.75" customHeight="1">
      <c r="A266" s="30">
        <v>256</v>
      </c>
      <c r="B266" s="278" t="s">
        <v>407</v>
      </c>
      <c r="C266" s="268">
        <v>136</v>
      </c>
      <c r="D266" s="269">
        <v>136.81666666666669</v>
      </c>
      <c r="E266" s="269">
        <v>134.03333333333339</v>
      </c>
      <c r="F266" s="269">
        <v>132.06666666666669</v>
      </c>
      <c r="G266" s="269">
        <v>129.28333333333339</v>
      </c>
      <c r="H266" s="269">
        <v>138.78333333333339</v>
      </c>
      <c r="I266" s="269">
        <v>141.56666666666669</v>
      </c>
      <c r="J266" s="269">
        <v>143.53333333333339</v>
      </c>
      <c r="K266" s="268">
        <v>139.6</v>
      </c>
      <c r="L266" s="268">
        <v>134.85</v>
      </c>
      <c r="M266" s="268">
        <v>11.665150000000001</v>
      </c>
      <c r="N266" s="1"/>
      <c r="O266" s="1"/>
    </row>
    <row r="267" spans="1:15" ht="12.75" customHeight="1">
      <c r="A267" s="30">
        <v>257</v>
      </c>
      <c r="B267" s="278" t="s">
        <v>138</v>
      </c>
      <c r="C267" s="268">
        <v>438.75</v>
      </c>
      <c r="D267" s="269">
        <v>438.90000000000003</v>
      </c>
      <c r="E267" s="269">
        <v>433.35000000000008</v>
      </c>
      <c r="F267" s="269">
        <v>427.95000000000005</v>
      </c>
      <c r="G267" s="269">
        <v>422.40000000000009</v>
      </c>
      <c r="H267" s="269">
        <v>444.30000000000007</v>
      </c>
      <c r="I267" s="269">
        <v>449.85</v>
      </c>
      <c r="J267" s="269">
        <v>455.25000000000006</v>
      </c>
      <c r="K267" s="268">
        <v>444.45</v>
      </c>
      <c r="L267" s="268">
        <v>433.5</v>
      </c>
      <c r="M267" s="268">
        <v>20.712569999999999</v>
      </c>
      <c r="N267" s="1"/>
      <c r="O267" s="1"/>
    </row>
    <row r="268" spans="1:15" ht="12.75" customHeight="1">
      <c r="A268" s="30">
        <v>258</v>
      </c>
      <c r="B268" s="278" t="s">
        <v>140</v>
      </c>
      <c r="C268" s="268">
        <v>624.29999999999995</v>
      </c>
      <c r="D268" s="269">
        <v>625.23333333333335</v>
      </c>
      <c r="E268" s="269">
        <v>617.51666666666665</v>
      </c>
      <c r="F268" s="269">
        <v>610.73333333333335</v>
      </c>
      <c r="G268" s="269">
        <v>603.01666666666665</v>
      </c>
      <c r="H268" s="269">
        <v>632.01666666666665</v>
      </c>
      <c r="I268" s="269">
        <v>639.73333333333335</v>
      </c>
      <c r="J268" s="269">
        <v>646.51666666666665</v>
      </c>
      <c r="K268" s="268">
        <v>632.95000000000005</v>
      </c>
      <c r="L268" s="268">
        <v>618.45000000000005</v>
      </c>
      <c r="M268" s="268">
        <v>22.19089</v>
      </c>
      <c r="N268" s="1"/>
      <c r="O268" s="1"/>
    </row>
    <row r="269" spans="1:15" ht="12.75" customHeight="1">
      <c r="A269" s="30">
        <v>259</v>
      </c>
      <c r="B269" s="278" t="s">
        <v>799</v>
      </c>
      <c r="C269" s="268">
        <v>529.45000000000005</v>
      </c>
      <c r="D269" s="269">
        <v>525.45000000000005</v>
      </c>
      <c r="E269" s="269">
        <v>517.05000000000007</v>
      </c>
      <c r="F269" s="269">
        <v>504.65</v>
      </c>
      <c r="G269" s="269">
        <v>496.25</v>
      </c>
      <c r="H269" s="269">
        <v>537.85000000000014</v>
      </c>
      <c r="I269" s="269">
        <v>546.25000000000023</v>
      </c>
      <c r="J269" s="269">
        <v>558.6500000000002</v>
      </c>
      <c r="K269" s="268">
        <v>533.85</v>
      </c>
      <c r="L269" s="268">
        <v>513.04999999999995</v>
      </c>
      <c r="M269" s="268">
        <v>19.661370000000002</v>
      </c>
      <c r="N269" s="1"/>
      <c r="O269" s="1"/>
    </row>
    <row r="270" spans="1:15" ht="12.75" customHeight="1">
      <c r="A270" s="30">
        <v>260</v>
      </c>
      <c r="B270" s="278" t="s">
        <v>800</v>
      </c>
      <c r="C270" s="268">
        <v>351.65</v>
      </c>
      <c r="D270" s="269">
        <v>342.26666666666665</v>
      </c>
      <c r="E270" s="269">
        <v>324.5333333333333</v>
      </c>
      <c r="F270" s="269">
        <v>297.41666666666663</v>
      </c>
      <c r="G270" s="269">
        <v>279.68333333333328</v>
      </c>
      <c r="H270" s="269">
        <v>369.38333333333333</v>
      </c>
      <c r="I270" s="269">
        <v>387.11666666666667</v>
      </c>
      <c r="J270" s="269">
        <v>414.23333333333335</v>
      </c>
      <c r="K270" s="268">
        <v>360</v>
      </c>
      <c r="L270" s="268">
        <v>315.14999999999998</v>
      </c>
      <c r="M270" s="268">
        <v>27.025690000000001</v>
      </c>
      <c r="N270" s="1"/>
      <c r="O270" s="1"/>
    </row>
    <row r="271" spans="1:15" ht="12.75" customHeight="1">
      <c r="A271" s="30">
        <v>261</v>
      </c>
      <c r="B271" s="278" t="s">
        <v>408</v>
      </c>
      <c r="C271" s="268">
        <v>578.75</v>
      </c>
      <c r="D271" s="269">
        <v>580.5</v>
      </c>
      <c r="E271" s="269">
        <v>573.6</v>
      </c>
      <c r="F271" s="269">
        <v>568.45000000000005</v>
      </c>
      <c r="G271" s="269">
        <v>561.55000000000007</v>
      </c>
      <c r="H271" s="269">
        <v>585.65</v>
      </c>
      <c r="I271" s="269">
        <v>592.55000000000007</v>
      </c>
      <c r="J271" s="269">
        <v>597.69999999999993</v>
      </c>
      <c r="K271" s="268">
        <v>587.4</v>
      </c>
      <c r="L271" s="268">
        <v>575.35</v>
      </c>
      <c r="M271" s="268">
        <v>2.0697199999999998</v>
      </c>
      <c r="N271" s="1"/>
      <c r="O271" s="1"/>
    </row>
    <row r="272" spans="1:15" ht="12.75" customHeight="1">
      <c r="A272" s="30">
        <v>262</v>
      </c>
      <c r="B272" s="278" t="s">
        <v>409</v>
      </c>
      <c r="C272" s="268">
        <v>180.9</v>
      </c>
      <c r="D272" s="269">
        <v>181.73333333333335</v>
      </c>
      <c r="E272" s="269">
        <v>178.66666666666669</v>
      </c>
      <c r="F272" s="269">
        <v>176.43333333333334</v>
      </c>
      <c r="G272" s="269">
        <v>173.36666666666667</v>
      </c>
      <c r="H272" s="269">
        <v>183.9666666666667</v>
      </c>
      <c r="I272" s="269">
        <v>187.03333333333336</v>
      </c>
      <c r="J272" s="269">
        <v>189.26666666666671</v>
      </c>
      <c r="K272" s="268">
        <v>184.8</v>
      </c>
      <c r="L272" s="268">
        <v>179.5</v>
      </c>
      <c r="M272" s="268">
        <v>2.35392</v>
      </c>
      <c r="N272" s="1"/>
      <c r="O272" s="1"/>
    </row>
    <row r="273" spans="1:15" ht="12.75" customHeight="1">
      <c r="A273" s="30">
        <v>263</v>
      </c>
      <c r="B273" s="278" t="s">
        <v>410</v>
      </c>
      <c r="C273" s="268">
        <v>566.54999999999995</v>
      </c>
      <c r="D273" s="269">
        <v>569.23333333333323</v>
      </c>
      <c r="E273" s="269">
        <v>561.31666666666649</v>
      </c>
      <c r="F273" s="269">
        <v>556.08333333333326</v>
      </c>
      <c r="G273" s="269">
        <v>548.16666666666652</v>
      </c>
      <c r="H273" s="269">
        <v>574.46666666666647</v>
      </c>
      <c r="I273" s="269">
        <v>582.38333333333321</v>
      </c>
      <c r="J273" s="269">
        <v>587.61666666666645</v>
      </c>
      <c r="K273" s="268">
        <v>577.15</v>
      </c>
      <c r="L273" s="268">
        <v>564</v>
      </c>
      <c r="M273" s="268">
        <v>3.8106100000000001</v>
      </c>
      <c r="N273" s="1"/>
      <c r="O273" s="1"/>
    </row>
    <row r="274" spans="1:15" ht="12.75" customHeight="1">
      <c r="A274" s="30">
        <v>264</v>
      </c>
      <c r="B274" s="278" t="s">
        <v>411</v>
      </c>
      <c r="C274" s="268">
        <v>1545.15</v>
      </c>
      <c r="D274" s="269">
        <v>1533.8833333333332</v>
      </c>
      <c r="E274" s="269">
        <v>1506.9666666666665</v>
      </c>
      <c r="F274" s="269">
        <v>1468.7833333333333</v>
      </c>
      <c r="G274" s="269">
        <v>1441.8666666666666</v>
      </c>
      <c r="H274" s="269">
        <v>1572.0666666666664</v>
      </c>
      <c r="I274" s="269">
        <v>1598.9833333333333</v>
      </c>
      <c r="J274" s="269">
        <v>1637.1666666666663</v>
      </c>
      <c r="K274" s="268">
        <v>1560.8</v>
      </c>
      <c r="L274" s="268">
        <v>1495.7</v>
      </c>
      <c r="M274" s="268">
        <v>2.68405</v>
      </c>
      <c r="N274" s="1"/>
      <c r="O274" s="1"/>
    </row>
    <row r="275" spans="1:15" ht="12.75" customHeight="1">
      <c r="A275" s="30">
        <v>265</v>
      </c>
      <c r="B275" s="278" t="s">
        <v>412</v>
      </c>
      <c r="C275" s="268">
        <v>241.5</v>
      </c>
      <c r="D275" s="269">
        <v>242.83333333333334</v>
      </c>
      <c r="E275" s="269">
        <v>239.66666666666669</v>
      </c>
      <c r="F275" s="269">
        <v>237.83333333333334</v>
      </c>
      <c r="G275" s="269">
        <v>234.66666666666669</v>
      </c>
      <c r="H275" s="269">
        <v>244.66666666666669</v>
      </c>
      <c r="I275" s="269">
        <v>247.83333333333337</v>
      </c>
      <c r="J275" s="269">
        <v>249.66666666666669</v>
      </c>
      <c r="K275" s="268">
        <v>246</v>
      </c>
      <c r="L275" s="268">
        <v>241</v>
      </c>
      <c r="M275" s="268">
        <v>0.74953000000000003</v>
      </c>
      <c r="N275" s="1"/>
      <c r="O275" s="1"/>
    </row>
    <row r="276" spans="1:15" ht="12.75" customHeight="1">
      <c r="A276" s="30">
        <v>266</v>
      </c>
      <c r="B276" s="278" t="s">
        <v>413</v>
      </c>
      <c r="C276" s="268">
        <v>574.4</v>
      </c>
      <c r="D276" s="269">
        <v>577.81666666666672</v>
      </c>
      <c r="E276" s="269">
        <v>567.63333333333344</v>
      </c>
      <c r="F276" s="269">
        <v>560.86666666666667</v>
      </c>
      <c r="G276" s="269">
        <v>550.68333333333339</v>
      </c>
      <c r="H276" s="269">
        <v>584.58333333333348</v>
      </c>
      <c r="I276" s="269">
        <v>594.76666666666665</v>
      </c>
      <c r="J276" s="269">
        <v>601.53333333333353</v>
      </c>
      <c r="K276" s="268">
        <v>588</v>
      </c>
      <c r="L276" s="268">
        <v>571.04999999999995</v>
      </c>
      <c r="M276" s="268">
        <v>8.9463500000000007</v>
      </c>
      <c r="N276" s="1"/>
      <c r="O276" s="1"/>
    </row>
    <row r="277" spans="1:15" ht="12.75" customHeight="1">
      <c r="A277" s="30">
        <v>267</v>
      </c>
      <c r="B277" s="278" t="s">
        <v>414</v>
      </c>
      <c r="C277" s="268">
        <v>364.4</v>
      </c>
      <c r="D277" s="269">
        <v>366.84999999999997</v>
      </c>
      <c r="E277" s="269">
        <v>358.84999999999991</v>
      </c>
      <c r="F277" s="269">
        <v>353.29999999999995</v>
      </c>
      <c r="G277" s="269">
        <v>345.2999999999999</v>
      </c>
      <c r="H277" s="269">
        <v>372.39999999999992</v>
      </c>
      <c r="I277" s="269">
        <v>380.40000000000003</v>
      </c>
      <c r="J277" s="269">
        <v>385.94999999999993</v>
      </c>
      <c r="K277" s="268">
        <v>374.85</v>
      </c>
      <c r="L277" s="268">
        <v>361.3</v>
      </c>
      <c r="M277" s="268">
        <v>11.86289</v>
      </c>
      <c r="N277" s="1"/>
      <c r="O277" s="1"/>
    </row>
    <row r="278" spans="1:15" ht="12.75" customHeight="1">
      <c r="A278" s="30">
        <v>268</v>
      </c>
      <c r="B278" s="278" t="s">
        <v>415</v>
      </c>
      <c r="C278" s="268">
        <v>1229.95</v>
      </c>
      <c r="D278" s="269">
        <v>1222.1166666666666</v>
      </c>
      <c r="E278" s="269">
        <v>1209.1833333333332</v>
      </c>
      <c r="F278" s="269">
        <v>1188.4166666666665</v>
      </c>
      <c r="G278" s="269">
        <v>1175.4833333333331</v>
      </c>
      <c r="H278" s="269">
        <v>1242.8833333333332</v>
      </c>
      <c r="I278" s="269">
        <v>1255.8166666666666</v>
      </c>
      <c r="J278" s="269">
        <v>1276.5833333333333</v>
      </c>
      <c r="K278" s="268">
        <v>1235.05</v>
      </c>
      <c r="L278" s="268">
        <v>1201.3499999999999</v>
      </c>
      <c r="M278" s="268">
        <v>1.0382400000000001</v>
      </c>
      <c r="N278" s="1"/>
      <c r="O278" s="1"/>
    </row>
    <row r="279" spans="1:15" ht="12.75" customHeight="1">
      <c r="A279" s="30">
        <v>269</v>
      </c>
      <c r="B279" s="278" t="s">
        <v>416</v>
      </c>
      <c r="C279" s="268">
        <v>428.55</v>
      </c>
      <c r="D279" s="269">
        <v>429.39999999999992</v>
      </c>
      <c r="E279" s="269">
        <v>420.79999999999984</v>
      </c>
      <c r="F279" s="269">
        <v>413.0499999999999</v>
      </c>
      <c r="G279" s="269">
        <v>404.44999999999982</v>
      </c>
      <c r="H279" s="269">
        <v>437.14999999999986</v>
      </c>
      <c r="I279" s="269">
        <v>445.74999999999989</v>
      </c>
      <c r="J279" s="269">
        <v>453.49999999999989</v>
      </c>
      <c r="K279" s="268">
        <v>438</v>
      </c>
      <c r="L279" s="268">
        <v>421.65</v>
      </c>
      <c r="M279" s="268">
        <v>2.2173600000000002</v>
      </c>
      <c r="N279" s="1"/>
      <c r="O279" s="1"/>
    </row>
    <row r="280" spans="1:15" ht="12.75" customHeight="1">
      <c r="A280" s="30">
        <v>270</v>
      </c>
      <c r="B280" s="278" t="s">
        <v>801</v>
      </c>
      <c r="C280" s="268">
        <v>96.8</v>
      </c>
      <c r="D280" s="269">
        <v>97.683333333333337</v>
      </c>
      <c r="E280" s="269">
        <v>95.366666666666674</v>
      </c>
      <c r="F280" s="269">
        <v>93.933333333333337</v>
      </c>
      <c r="G280" s="269">
        <v>91.616666666666674</v>
      </c>
      <c r="H280" s="269">
        <v>99.116666666666674</v>
      </c>
      <c r="I280" s="269">
        <v>101.43333333333334</v>
      </c>
      <c r="J280" s="269">
        <v>102.86666666666667</v>
      </c>
      <c r="K280" s="268">
        <v>100</v>
      </c>
      <c r="L280" s="268">
        <v>96.25</v>
      </c>
      <c r="M280" s="268">
        <v>59.220300000000002</v>
      </c>
      <c r="N280" s="1"/>
      <c r="O280" s="1"/>
    </row>
    <row r="281" spans="1:15" ht="12.75" customHeight="1">
      <c r="A281" s="30">
        <v>271</v>
      </c>
      <c r="B281" s="278" t="s">
        <v>417</v>
      </c>
      <c r="C281" s="268">
        <v>487.2</v>
      </c>
      <c r="D281" s="269">
        <v>488.09999999999997</v>
      </c>
      <c r="E281" s="269">
        <v>481.89999999999992</v>
      </c>
      <c r="F281" s="269">
        <v>476.59999999999997</v>
      </c>
      <c r="G281" s="269">
        <v>470.39999999999992</v>
      </c>
      <c r="H281" s="269">
        <v>493.39999999999992</v>
      </c>
      <c r="I281" s="269">
        <v>499.59999999999997</v>
      </c>
      <c r="J281" s="269">
        <v>504.89999999999992</v>
      </c>
      <c r="K281" s="268">
        <v>494.3</v>
      </c>
      <c r="L281" s="268">
        <v>482.8</v>
      </c>
      <c r="M281" s="268">
        <v>3.0533600000000001</v>
      </c>
      <c r="N281" s="1"/>
      <c r="O281" s="1"/>
    </row>
    <row r="282" spans="1:15" ht="12.75" customHeight="1">
      <c r="A282" s="30">
        <v>272</v>
      </c>
      <c r="B282" s="278" t="s">
        <v>418</v>
      </c>
      <c r="C282" s="268">
        <v>85.7</v>
      </c>
      <c r="D282" s="269">
        <v>86.05</v>
      </c>
      <c r="E282" s="269">
        <v>84.3</v>
      </c>
      <c r="F282" s="269">
        <v>82.9</v>
      </c>
      <c r="G282" s="269">
        <v>81.150000000000006</v>
      </c>
      <c r="H282" s="269">
        <v>87.449999999999989</v>
      </c>
      <c r="I282" s="269">
        <v>89.199999999999989</v>
      </c>
      <c r="J282" s="269">
        <v>90.59999999999998</v>
      </c>
      <c r="K282" s="268">
        <v>87.8</v>
      </c>
      <c r="L282" s="268">
        <v>84.65</v>
      </c>
      <c r="M282" s="268">
        <v>96.836359999999999</v>
      </c>
      <c r="N282" s="1"/>
      <c r="O282" s="1"/>
    </row>
    <row r="283" spans="1:15" ht="12.75" customHeight="1">
      <c r="A283" s="30">
        <v>273</v>
      </c>
      <c r="B283" s="278" t="s">
        <v>419</v>
      </c>
      <c r="C283" s="268">
        <v>424.05</v>
      </c>
      <c r="D283" s="269">
        <v>421.7</v>
      </c>
      <c r="E283" s="269">
        <v>418.4</v>
      </c>
      <c r="F283" s="269">
        <v>412.75</v>
      </c>
      <c r="G283" s="269">
        <v>409.45</v>
      </c>
      <c r="H283" s="269">
        <v>427.34999999999997</v>
      </c>
      <c r="I283" s="269">
        <v>430.65000000000003</v>
      </c>
      <c r="J283" s="269">
        <v>436.29999999999995</v>
      </c>
      <c r="K283" s="268">
        <v>425</v>
      </c>
      <c r="L283" s="268">
        <v>416.05</v>
      </c>
      <c r="M283" s="268">
        <v>4.0335299999999998</v>
      </c>
      <c r="N283" s="1"/>
      <c r="O283" s="1"/>
    </row>
    <row r="284" spans="1:15" ht="12.75" customHeight="1">
      <c r="A284" s="30">
        <v>274</v>
      </c>
      <c r="B284" s="278" t="s">
        <v>141</v>
      </c>
      <c r="C284" s="268">
        <v>1939.75</v>
      </c>
      <c r="D284" s="269">
        <v>1944.8166666666666</v>
      </c>
      <c r="E284" s="269">
        <v>1927.9333333333332</v>
      </c>
      <c r="F284" s="269">
        <v>1916.1166666666666</v>
      </c>
      <c r="G284" s="269">
        <v>1899.2333333333331</v>
      </c>
      <c r="H284" s="269">
        <v>1956.6333333333332</v>
      </c>
      <c r="I284" s="269">
        <v>1973.5166666666664</v>
      </c>
      <c r="J284" s="269">
        <v>1985.3333333333333</v>
      </c>
      <c r="K284" s="268">
        <v>1961.7</v>
      </c>
      <c r="L284" s="268">
        <v>1933</v>
      </c>
      <c r="M284" s="268">
        <v>16.127300000000002</v>
      </c>
      <c r="N284" s="1"/>
      <c r="O284" s="1"/>
    </row>
    <row r="285" spans="1:15" ht="12.75" customHeight="1">
      <c r="A285" s="30">
        <v>275</v>
      </c>
      <c r="B285" s="278" t="s">
        <v>783</v>
      </c>
      <c r="C285" s="268">
        <v>1284.95</v>
      </c>
      <c r="D285" s="269">
        <v>1270.3166666666666</v>
      </c>
      <c r="E285" s="269">
        <v>1250.6333333333332</v>
      </c>
      <c r="F285" s="269">
        <v>1216.3166666666666</v>
      </c>
      <c r="G285" s="269">
        <v>1196.6333333333332</v>
      </c>
      <c r="H285" s="269">
        <v>1304.6333333333332</v>
      </c>
      <c r="I285" s="269">
        <v>1324.3166666666666</v>
      </c>
      <c r="J285" s="269">
        <v>1358.6333333333332</v>
      </c>
      <c r="K285" s="268">
        <v>1290</v>
      </c>
      <c r="L285" s="268">
        <v>1236</v>
      </c>
      <c r="M285" s="268">
        <v>2.5072000000000001</v>
      </c>
      <c r="N285" s="1"/>
      <c r="O285" s="1"/>
    </row>
    <row r="286" spans="1:15" ht="12.75" customHeight="1">
      <c r="A286" s="30">
        <v>276</v>
      </c>
      <c r="B286" s="278" t="s">
        <v>142</v>
      </c>
      <c r="C286" s="268">
        <v>81.650000000000006</v>
      </c>
      <c r="D286" s="269">
        <v>82.033333333333346</v>
      </c>
      <c r="E286" s="269">
        <v>80.916666666666686</v>
      </c>
      <c r="F286" s="269">
        <v>80.183333333333337</v>
      </c>
      <c r="G286" s="269">
        <v>79.066666666666677</v>
      </c>
      <c r="H286" s="269">
        <v>82.766666666666694</v>
      </c>
      <c r="I286" s="269">
        <v>83.88333333333334</v>
      </c>
      <c r="J286" s="269">
        <v>84.616666666666703</v>
      </c>
      <c r="K286" s="268">
        <v>83.15</v>
      </c>
      <c r="L286" s="268">
        <v>81.3</v>
      </c>
      <c r="M286" s="268">
        <v>44.66384</v>
      </c>
      <c r="N286" s="1"/>
      <c r="O286" s="1"/>
    </row>
    <row r="287" spans="1:15" ht="12.75" customHeight="1">
      <c r="A287" s="30">
        <v>277</v>
      </c>
      <c r="B287" s="278" t="s">
        <v>147</v>
      </c>
      <c r="C287" s="268">
        <v>3408.05</v>
      </c>
      <c r="D287" s="269">
        <v>3418.2166666666667</v>
      </c>
      <c r="E287" s="269">
        <v>3369.8333333333335</v>
      </c>
      <c r="F287" s="269">
        <v>3331.6166666666668</v>
      </c>
      <c r="G287" s="269">
        <v>3283.2333333333336</v>
      </c>
      <c r="H287" s="269">
        <v>3456.4333333333334</v>
      </c>
      <c r="I287" s="269">
        <v>3504.8166666666666</v>
      </c>
      <c r="J287" s="269">
        <v>3543.0333333333333</v>
      </c>
      <c r="K287" s="268">
        <v>3466.6</v>
      </c>
      <c r="L287" s="268">
        <v>3380</v>
      </c>
      <c r="M287" s="268">
        <v>2.5535600000000001</v>
      </c>
      <c r="N287" s="1"/>
      <c r="O287" s="1"/>
    </row>
    <row r="288" spans="1:15" ht="12.75" customHeight="1">
      <c r="A288" s="30">
        <v>278</v>
      </c>
      <c r="B288" s="278" t="s">
        <v>144</v>
      </c>
      <c r="C288" s="268">
        <v>424.85</v>
      </c>
      <c r="D288" s="269">
        <v>422.9666666666667</v>
      </c>
      <c r="E288" s="269">
        <v>417.48333333333341</v>
      </c>
      <c r="F288" s="269">
        <v>410.11666666666673</v>
      </c>
      <c r="G288" s="269">
        <v>404.63333333333344</v>
      </c>
      <c r="H288" s="269">
        <v>430.33333333333337</v>
      </c>
      <c r="I288" s="269">
        <v>435.81666666666672</v>
      </c>
      <c r="J288" s="269">
        <v>443.18333333333334</v>
      </c>
      <c r="K288" s="268">
        <v>428.45</v>
      </c>
      <c r="L288" s="268">
        <v>415.6</v>
      </c>
      <c r="M288" s="268">
        <v>15.582269999999999</v>
      </c>
      <c r="N288" s="1"/>
      <c r="O288" s="1"/>
    </row>
    <row r="289" spans="1:15" ht="12.75" customHeight="1">
      <c r="A289" s="30">
        <v>279</v>
      </c>
      <c r="B289" s="278" t="s">
        <v>420</v>
      </c>
      <c r="C289" s="268">
        <v>12717</v>
      </c>
      <c r="D289" s="269">
        <v>12727.683333333334</v>
      </c>
      <c r="E289" s="269">
        <v>12640.416666666668</v>
      </c>
      <c r="F289" s="269">
        <v>12563.833333333334</v>
      </c>
      <c r="G289" s="269">
        <v>12476.566666666668</v>
      </c>
      <c r="H289" s="269">
        <v>12804.266666666668</v>
      </c>
      <c r="I289" s="269">
        <v>12891.533333333335</v>
      </c>
      <c r="J289" s="269">
        <v>12968.116666666669</v>
      </c>
      <c r="K289" s="268">
        <v>12814.95</v>
      </c>
      <c r="L289" s="268">
        <v>12651.1</v>
      </c>
      <c r="M289" s="268">
        <v>4.0849999999999997E-2</v>
      </c>
      <c r="N289" s="1"/>
      <c r="O289" s="1"/>
    </row>
    <row r="290" spans="1:15" ht="12.75" customHeight="1">
      <c r="A290" s="30">
        <v>280</v>
      </c>
      <c r="B290" s="278" t="s">
        <v>146</v>
      </c>
      <c r="C290" s="268">
        <v>4405.75</v>
      </c>
      <c r="D290" s="269">
        <v>4430.8666666666668</v>
      </c>
      <c r="E290" s="269">
        <v>4365.4833333333336</v>
      </c>
      <c r="F290" s="269">
        <v>4325.2166666666672</v>
      </c>
      <c r="G290" s="269">
        <v>4259.8333333333339</v>
      </c>
      <c r="H290" s="269">
        <v>4471.1333333333332</v>
      </c>
      <c r="I290" s="269">
        <v>4536.5166666666664</v>
      </c>
      <c r="J290" s="269">
        <v>4576.7833333333328</v>
      </c>
      <c r="K290" s="268">
        <v>4496.25</v>
      </c>
      <c r="L290" s="268">
        <v>4390.6000000000004</v>
      </c>
      <c r="M290" s="268">
        <v>3.1139899999999998</v>
      </c>
      <c r="N290" s="1"/>
      <c r="O290" s="1"/>
    </row>
    <row r="291" spans="1:15" ht="12.75" customHeight="1">
      <c r="A291" s="30">
        <v>281</v>
      </c>
      <c r="B291" s="278" t="s">
        <v>145</v>
      </c>
      <c r="C291" s="268">
        <v>1932.7</v>
      </c>
      <c r="D291" s="269">
        <v>1937.8333333333333</v>
      </c>
      <c r="E291" s="269">
        <v>1919.8666666666666</v>
      </c>
      <c r="F291" s="269">
        <v>1907.0333333333333</v>
      </c>
      <c r="G291" s="269">
        <v>1889.0666666666666</v>
      </c>
      <c r="H291" s="269">
        <v>1950.6666666666665</v>
      </c>
      <c r="I291" s="269">
        <v>1968.6333333333332</v>
      </c>
      <c r="J291" s="269">
        <v>1981.4666666666665</v>
      </c>
      <c r="K291" s="268">
        <v>1955.8</v>
      </c>
      <c r="L291" s="268">
        <v>1925</v>
      </c>
      <c r="M291" s="268">
        <v>16.66658</v>
      </c>
      <c r="N291" s="1"/>
      <c r="O291" s="1"/>
    </row>
    <row r="292" spans="1:15" ht="12.75" customHeight="1">
      <c r="A292" s="30">
        <v>282</v>
      </c>
      <c r="B292" s="278" t="s">
        <v>847</v>
      </c>
      <c r="C292" s="268">
        <v>389.15</v>
      </c>
      <c r="D292" s="269">
        <v>391.71666666666664</v>
      </c>
      <c r="E292" s="269">
        <v>386.23333333333329</v>
      </c>
      <c r="F292" s="269">
        <v>383.31666666666666</v>
      </c>
      <c r="G292" s="269">
        <v>377.83333333333331</v>
      </c>
      <c r="H292" s="269">
        <v>394.63333333333327</v>
      </c>
      <c r="I292" s="269">
        <v>400.11666666666662</v>
      </c>
      <c r="J292" s="269">
        <v>403.03333333333325</v>
      </c>
      <c r="K292" s="268">
        <v>397.2</v>
      </c>
      <c r="L292" s="268">
        <v>388.8</v>
      </c>
      <c r="M292" s="268">
        <v>2.6817199999999999</v>
      </c>
      <c r="N292" s="1"/>
      <c r="O292" s="1"/>
    </row>
    <row r="293" spans="1:15" ht="12.75" customHeight="1">
      <c r="A293" s="30">
        <v>283</v>
      </c>
      <c r="B293" s="278" t="s">
        <v>266</v>
      </c>
      <c r="C293" s="268">
        <v>527.65</v>
      </c>
      <c r="D293" s="269">
        <v>523.01666666666677</v>
      </c>
      <c r="E293" s="269">
        <v>513.03333333333353</v>
      </c>
      <c r="F293" s="269">
        <v>498.41666666666674</v>
      </c>
      <c r="G293" s="269">
        <v>488.43333333333351</v>
      </c>
      <c r="H293" s="269">
        <v>537.63333333333355</v>
      </c>
      <c r="I293" s="269">
        <v>547.6166666666669</v>
      </c>
      <c r="J293" s="269">
        <v>562.23333333333358</v>
      </c>
      <c r="K293" s="268">
        <v>533</v>
      </c>
      <c r="L293" s="268">
        <v>508.4</v>
      </c>
      <c r="M293" s="268">
        <v>16.578859999999999</v>
      </c>
      <c r="N293" s="1"/>
      <c r="O293" s="1"/>
    </row>
    <row r="294" spans="1:15" ht="12.75" customHeight="1">
      <c r="A294" s="30">
        <v>284</v>
      </c>
      <c r="B294" s="278" t="s">
        <v>803</v>
      </c>
      <c r="C294" s="268">
        <v>365.6</v>
      </c>
      <c r="D294" s="269">
        <v>368.83333333333331</v>
      </c>
      <c r="E294" s="269">
        <v>359.76666666666665</v>
      </c>
      <c r="F294" s="269">
        <v>353.93333333333334</v>
      </c>
      <c r="G294" s="269">
        <v>344.86666666666667</v>
      </c>
      <c r="H294" s="269">
        <v>374.66666666666663</v>
      </c>
      <c r="I294" s="269">
        <v>383.73333333333335</v>
      </c>
      <c r="J294" s="269">
        <v>389.56666666666661</v>
      </c>
      <c r="K294" s="268">
        <v>377.9</v>
      </c>
      <c r="L294" s="268">
        <v>363</v>
      </c>
      <c r="M294" s="268">
        <v>15.139720000000001</v>
      </c>
      <c r="N294" s="1"/>
      <c r="O294" s="1"/>
    </row>
    <row r="295" spans="1:15" ht="12.75" customHeight="1">
      <c r="A295" s="30">
        <v>285</v>
      </c>
      <c r="B295" s="278" t="s">
        <v>421</v>
      </c>
      <c r="C295" s="268">
        <v>3474.9</v>
      </c>
      <c r="D295" s="269">
        <v>3462.2999999999997</v>
      </c>
      <c r="E295" s="269">
        <v>3387.5999999999995</v>
      </c>
      <c r="F295" s="269">
        <v>3300.2999999999997</v>
      </c>
      <c r="G295" s="269">
        <v>3225.5999999999995</v>
      </c>
      <c r="H295" s="269">
        <v>3549.5999999999995</v>
      </c>
      <c r="I295" s="269">
        <v>3624.2999999999993</v>
      </c>
      <c r="J295" s="269">
        <v>3711.5999999999995</v>
      </c>
      <c r="K295" s="268">
        <v>3537</v>
      </c>
      <c r="L295" s="268">
        <v>3375</v>
      </c>
      <c r="M295" s="268">
        <v>1.25739</v>
      </c>
      <c r="N295" s="1"/>
      <c r="O295" s="1"/>
    </row>
    <row r="296" spans="1:15" ht="12.75" customHeight="1">
      <c r="A296" s="30">
        <v>286</v>
      </c>
      <c r="B296" s="278" t="s">
        <v>148</v>
      </c>
      <c r="C296" s="268">
        <v>671.25</v>
      </c>
      <c r="D296" s="269">
        <v>662.48333333333335</v>
      </c>
      <c r="E296" s="269">
        <v>651.01666666666665</v>
      </c>
      <c r="F296" s="269">
        <v>630.7833333333333</v>
      </c>
      <c r="G296" s="269">
        <v>619.31666666666661</v>
      </c>
      <c r="H296" s="269">
        <v>682.7166666666667</v>
      </c>
      <c r="I296" s="269">
        <v>694.18333333333339</v>
      </c>
      <c r="J296" s="269">
        <v>714.41666666666674</v>
      </c>
      <c r="K296" s="268">
        <v>673.95</v>
      </c>
      <c r="L296" s="268">
        <v>642.25</v>
      </c>
      <c r="M296" s="268">
        <v>18.945830000000001</v>
      </c>
      <c r="N296" s="1"/>
      <c r="O296" s="1"/>
    </row>
    <row r="297" spans="1:15" ht="12.75" customHeight="1">
      <c r="A297" s="30">
        <v>287</v>
      </c>
      <c r="B297" s="278" t="s">
        <v>422</v>
      </c>
      <c r="C297" s="268">
        <v>1902.3</v>
      </c>
      <c r="D297" s="269">
        <v>1900.4333333333334</v>
      </c>
      <c r="E297" s="269">
        <v>1878.8666666666668</v>
      </c>
      <c r="F297" s="269">
        <v>1855.4333333333334</v>
      </c>
      <c r="G297" s="269">
        <v>1833.8666666666668</v>
      </c>
      <c r="H297" s="269">
        <v>1923.8666666666668</v>
      </c>
      <c r="I297" s="269">
        <v>1945.4333333333334</v>
      </c>
      <c r="J297" s="269">
        <v>1968.8666666666668</v>
      </c>
      <c r="K297" s="268">
        <v>1922</v>
      </c>
      <c r="L297" s="268">
        <v>1877</v>
      </c>
      <c r="M297" s="268">
        <v>0.51724000000000003</v>
      </c>
      <c r="N297" s="1"/>
      <c r="O297" s="1"/>
    </row>
    <row r="298" spans="1:15" ht="12.75" customHeight="1">
      <c r="A298" s="30">
        <v>288</v>
      </c>
      <c r="B298" s="278" t="s">
        <v>423</v>
      </c>
      <c r="C298" s="268">
        <v>37.049999999999997</v>
      </c>
      <c r="D298" s="269">
        <v>37.133333333333333</v>
      </c>
      <c r="E298" s="269">
        <v>36.716666666666669</v>
      </c>
      <c r="F298" s="269">
        <v>36.383333333333333</v>
      </c>
      <c r="G298" s="269">
        <v>35.966666666666669</v>
      </c>
      <c r="H298" s="269">
        <v>37.466666666666669</v>
      </c>
      <c r="I298" s="269">
        <v>37.88333333333334</v>
      </c>
      <c r="J298" s="269">
        <v>38.216666666666669</v>
      </c>
      <c r="K298" s="268">
        <v>37.549999999999997</v>
      </c>
      <c r="L298" s="268">
        <v>36.799999999999997</v>
      </c>
      <c r="M298" s="268">
        <v>8.02881</v>
      </c>
      <c r="N298" s="1"/>
      <c r="O298" s="1"/>
    </row>
    <row r="299" spans="1:15" ht="12.75" customHeight="1">
      <c r="A299" s="30">
        <v>289</v>
      </c>
      <c r="B299" s="278" t="s">
        <v>424</v>
      </c>
      <c r="C299" s="268">
        <v>161.30000000000001</v>
      </c>
      <c r="D299" s="269">
        <v>161.36666666666667</v>
      </c>
      <c r="E299" s="269">
        <v>160.83333333333334</v>
      </c>
      <c r="F299" s="269">
        <v>160.36666666666667</v>
      </c>
      <c r="G299" s="269">
        <v>159.83333333333334</v>
      </c>
      <c r="H299" s="269">
        <v>161.83333333333334</v>
      </c>
      <c r="I299" s="269">
        <v>162.36666666666665</v>
      </c>
      <c r="J299" s="269">
        <v>162.83333333333334</v>
      </c>
      <c r="K299" s="268">
        <v>161.9</v>
      </c>
      <c r="L299" s="268">
        <v>160.9</v>
      </c>
      <c r="M299" s="268">
        <v>0.73765999999999998</v>
      </c>
      <c r="N299" s="1"/>
      <c r="O299" s="1"/>
    </row>
    <row r="300" spans="1:15" ht="12.75" customHeight="1">
      <c r="A300" s="30">
        <v>290</v>
      </c>
      <c r="B300" s="278" t="s">
        <v>160</v>
      </c>
      <c r="C300" s="268">
        <v>85661</v>
      </c>
      <c r="D300" s="269">
        <v>86034.849999999991</v>
      </c>
      <c r="E300" s="269">
        <v>84681.699999999983</v>
      </c>
      <c r="F300" s="269">
        <v>83702.399999999994</v>
      </c>
      <c r="G300" s="269">
        <v>82349.249999999985</v>
      </c>
      <c r="H300" s="269">
        <v>87014.14999999998</v>
      </c>
      <c r="I300" s="269">
        <v>88367.299999999974</v>
      </c>
      <c r="J300" s="269">
        <v>89346.599999999977</v>
      </c>
      <c r="K300" s="268">
        <v>87388</v>
      </c>
      <c r="L300" s="268">
        <v>85055.55</v>
      </c>
      <c r="M300" s="268">
        <v>0.17796000000000001</v>
      </c>
      <c r="N300" s="1"/>
      <c r="O300" s="1"/>
    </row>
    <row r="301" spans="1:15" ht="12.75" customHeight="1">
      <c r="A301" s="30">
        <v>291</v>
      </c>
      <c r="B301" s="278" t="s">
        <v>848</v>
      </c>
      <c r="C301" s="268">
        <v>1631.05</v>
      </c>
      <c r="D301" s="269">
        <v>1645.3500000000001</v>
      </c>
      <c r="E301" s="269">
        <v>1611.7000000000003</v>
      </c>
      <c r="F301" s="269">
        <v>1592.3500000000001</v>
      </c>
      <c r="G301" s="269">
        <v>1558.7000000000003</v>
      </c>
      <c r="H301" s="269">
        <v>1664.7000000000003</v>
      </c>
      <c r="I301" s="269">
        <v>1698.3500000000004</v>
      </c>
      <c r="J301" s="269">
        <v>1717.7000000000003</v>
      </c>
      <c r="K301" s="268">
        <v>1679</v>
      </c>
      <c r="L301" s="268">
        <v>1626</v>
      </c>
      <c r="M301" s="268">
        <v>2.0476999999999999</v>
      </c>
      <c r="N301" s="1"/>
      <c r="O301" s="1"/>
    </row>
    <row r="302" spans="1:15" ht="12.75" customHeight="1">
      <c r="A302" s="30">
        <v>292</v>
      </c>
      <c r="B302" s="278" t="s">
        <v>802</v>
      </c>
      <c r="C302" s="268">
        <v>1057.8</v>
      </c>
      <c r="D302" s="269">
        <v>1054.2666666666667</v>
      </c>
      <c r="E302" s="269">
        <v>1043.6833333333334</v>
      </c>
      <c r="F302" s="269">
        <v>1029.5666666666668</v>
      </c>
      <c r="G302" s="269">
        <v>1018.9833333333336</v>
      </c>
      <c r="H302" s="269">
        <v>1068.3833333333332</v>
      </c>
      <c r="I302" s="269">
        <v>1078.9666666666667</v>
      </c>
      <c r="J302" s="269">
        <v>1093.083333333333</v>
      </c>
      <c r="K302" s="268">
        <v>1064.8499999999999</v>
      </c>
      <c r="L302" s="268">
        <v>1040.1500000000001</v>
      </c>
      <c r="M302" s="268">
        <v>0.66995000000000005</v>
      </c>
      <c r="N302" s="1"/>
      <c r="O302" s="1"/>
    </row>
    <row r="303" spans="1:15" ht="12.75" customHeight="1">
      <c r="A303" s="30">
        <v>293</v>
      </c>
      <c r="B303" s="278" t="s">
        <v>157</v>
      </c>
      <c r="C303" s="268">
        <v>869.1</v>
      </c>
      <c r="D303" s="269">
        <v>868.65</v>
      </c>
      <c r="E303" s="269">
        <v>858.94999999999993</v>
      </c>
      <c r="F303" s="269">
        <v>848.8</v>
      </c>
      <c r="G303" s="269">
        <v>839.09999999999991</v>
      </c>
      <c r="H303" s="269">
        <v>878.8</v>
      </c>
      <c r="I303" s="269">
        <v>888.5</v>
      </c>
      <c r="J303" s="269">
        <v>898.65</v>
      </c>
      <c r="K303" s="268">
        <v>878.35</v>
      </c>
      <c r="L303" s="268">
        <v>858.5</v>
      </c>
      <c r="M303" s="268">
        <v>3.2087400000000001</v>
      </c>
      <c r="N303" s="1"/>
      <c r="O303" s="1"/>
    </row>
    <row r="304" spans="1:15" ht="12.75" customHeight="1">
      <c r="A304" s="30">
        <v>294</v>
      </c>
      <c r="B304" s="278" t="s">
        <v>150</v>
      </c>
      <c r="C304" s="268">
        <v>227.35</v>
      </c>
      <c r="D304" s="269">
        <v>227.68333333333331</v>
      </c>
      <c r="E304" s="269">
        <v>225.26666666666662</v>
      </c>
      <c r="F304" s="269">
        <v>223.18333333333331</v>
      </c>
      <c r="G304" s="269">
        <v>220.76666666666662</v>
      </c>
      <c r="H304" s="269">
        <v>229.76666666666662</v>
      </c>
      <c r="I304" s="269">
        <v>232.18333333333331</v>
      </c>
      <c r="J304" s="269">
        <v>234.26666666666662</v>
      </c>
      <c r="K304" s="268">
        <v>230.1</v>
      </c>
      <c r="L304" s="268">
        <v>225.6</v>
      </c>
      <c r="M304" s="268">
        <v>15.718669999999999</v>
      </c>
      <c r="N304" s="1"/>
      <c r="O304" s="1"/>
    </row>
    <row r="305" spans="1:15" ht="12.75" customHeight="1">
      <c r="A305" s="30">
        <v>295</v>
      </c>
      <c r="B305" s="278" t="s">
        <v>149</v>
      </c>
      <c r="C305" s="268">
        <v>1302.95</v>
      </c>
      <c r="D305" s="269">
        <v>1303.8333333333333</v>
      </c>
      <c r="E305" s="269">
        <v>1295.6666666666665</v>
      </c>
      <c r="F305" s="269">
        <v>1288.3833333333332</v>
      </c>
      <c r="G305" s="269">
        <v>1280.2166666666665</v>
      </c>
      <c r="H305" s="269">
        <v>1311.1166666666666</v>
      </c>
      <c r="I305" s="269">
        <v>1319.2833333333331</v>
      </c>
      <c r="J305" s="269">
        <v>1326.5666666666666</v>
      </c>
      <c r="K305" s="268">
        <v>1312</v>
      </c>
      <c r="L305" s="268">
        <v>1296.55</v>
      </c>
      <c r="M305" s="268">
        <v>37.806489999999997</v>
      </c>
      <c r="N305" s="1"/>
      <c r="O305" s="1"/>
    </row>
    <row r="306" spans="1:15" ht="12.75" customHeight="1">
      <c r="A306" s="30">
        <v>296</v>
      </c>
      <c r="B306" s="278" t="s">
        <v>425</v>
      </c>
      <c r="C306" s="268">
        <v>278.35000000000002</v>
      </c>
      <c r="D306" s="269">
        <v>280.56666666666666</v>
      </c>
      <c r="E306" s="269">
        <v>274.7833333333333</v>
      </c>
      <c r="F306" s="269">
        <v>271.21666666666664</v>
      </c>
      <c r="G306" s="269">
        <v>265.43333333333328</v>
      </c>
      <c r="H306" s="269">
        <v>284.13333333333333</v>
      </c>
      <c r="I306" s="269">
        <v>289.91666666666674</v>
      </c>
      <c r="J306" s="269">
        <v>293.48333333333335</v>
      </c>
      <c r="K306" s="268">
        <v>286.35000000000002</v>
      </c>
      <c r="L306" s="268">
        <v>277</v>
      </c>
      <c r="M306" s="268">
        <v>4.1427899999999998</v>
      </c>
      <c r="N306" s="1"/>
      <c r="O306" s="1"/>
    </row>
    <row r="307" spans="1:15" ht="12.75" customHeight="1">
      <c r="A307" s="30">
        <v>297</v>
      </c>
      <c r="B307" s="278" t="s">
        <v>426</v>
      </c>
      <c r="C307" s="268">
        <v>294.39999999999998</v>
      </c>
      <c r="D307" s="269">
        <v>298.68333333333334</v>
      </c>
      <c r="E307" s="269">
        <v>283.76666666666665</v>
      </c>
      <c r="F307" s="269">
        <v>273.13333333333333</v>
      </c>
      <c r="G307" s="269">
        <v>258.21666666666664</v>
      </c>
      <c r="H307" s="269">
        <v>309.31666666666666</v>
      </c>
      <c r="I307" s="269">
        <v>324.23333333333329</v>
      </c>
      <c r="J307" s="269">
        <v>334.86666666666667</v>
      </c>
      <c r="K307" s="268">
        <v>313.60000000000002</v>
      </c>
      <c r="L307" s="268">
        <v>288.05</v>
      </c>
      <c r="M307" s="268">
        <v>44.308579999999999</v>
      </c>
      <c r="N307" s="1"/>
      <c r="O307" s="1"/>
    </row>
    <row r="308" spans="1:15" ht="12.75" customHeight="1">
      <c r="A308" s="30">
        <v>298</v>
      </c>
      <c r="B308" s="278" t="s">
        <v>427</v>
      </c>
      <c r="C308" s="268">
        <v>511.7</v>
      </c>
      <c r="D308" s="269">
        <v>514.16666666666663</v>
      </c>
      <c r="E308" s="269">
        <v>503.5333333333333</v>
      </c>
      <c r="F308" s="269">
        <v>495.36666666666667</v>
      </c>
      <c r="G308" s="269">
        <v>484.73333333333335</v>
      </c>
      <c r="H308" s="269">
        <v>522.33333333333326</v>
      </c>
      <c r="I308" s="269">
        <v>532.9666666666667</v>
      </c>
      <c r="J308" s="269">
        <v>541.13333333333321</v>
      </c>
      <c r="K308" s="268">
        <v>524.79999999999995</v>
      </c>
      <c r="L308" s="268">
        <v>506</v>
      </c>
      <c r="M308" s="268">
        <v>2.62832</v>
      </c>
      <c r="N308" s="1"/>
      <c r="O308" s="1"/>
    </row>
    <row r="309" spans="1:15" ht="12.75" customHeight="1">
      <c r="A309" s="30">
        <v>299</v>
      </c>
      <c r="B309" s="278" t="s">
        <v>151</v>
      </c>
      <c r="C309" s="268">
        <v>100.45</v>
      </c>
      <c r="D309" s="269">
        <v>100.46666666666665</v>
      </c>
      <c r="E309" s="269">
        <v>99.333333333333314</v>
      </c>
      <c r="F309" s="269">
        <v>98.216666666666654</v>
      </c>
      <c r="G309" s="269">
        <v>97.083333333333314</v>
      </c>
      <c r="H309" s="269">
        <v>101.58333333333331</v>
      </c>
      <c r="I309" s="269">
        <v>102.71666666666667</v>
      </c>
      <c r="J309" s="269">
        <v>103.83333333333331</v>
      </c>
      <c r="K309" s="268">
        <v>101.6</v>
      </c>
      <c r="L309" s="268">
        <v>99.35</v>
      </c>
      <c r="M309" s="268">
        <v>35.157330000000002</v>
      </c>
      <c r="N309" s="1"/>
      <c r="O309" s="1"/>
    </row>
    <row r="310" spans="1:15" ht="12.75" customHeight="1">
      <c r="A310" s="30">
        <v>300</v>
      </c>
      <c r="B310" s="278" t="s">
        <v>428</v>
      </c>
      <c r="C310" s="268">
        <v>68.099999999999994</v>
      </c>
      <c r="D310" s="269">
        <v>68.649999999999991</v>
      </c>
      <c r="E310" s="269">
        <v>66.949999999999989</v>
      </c>
      <c r="F310" s="269">
        <v>65.8</v>
      </c>
      <c r="G310" s="269">
        <v>64.099999999999994</v>
      </c>
      <c r="H310" s="269">
        <v>69.799999999999983</v>
      </c>
      <c r="I310" s="269">
        <v>71.5</v>
      </c>
      <c r="J310" s="269">
        <v>72.649999999999977</v>
      </c>
      <c r="K310" s="268">
        <v>70.349999999999994</v>
      </c>
      <c r="L310" s="268">
        <v>67.5</v>
      </c>
      <c r="M310" s="268">
        <v>29.329940000000001</v>
      </c>
      <c r="N310" s="1"/>
      <c r="O310" s="1"/>
    </row>
    <row r="311" spans="1:15" ht="12.75" customHeight="1">
      <c r="A311" s="30">
        <v>301</v>
      </c>
      <c r="B311" s="278" t="s">
        <v>152</v>
      </c>
      <c r="C311" s="268">
        <v>527.25</v>
      </c>
      <c r="D311" s="269">
        <v>525.08333333333337</v>
      </c>
      <c r="E311" s="269">
        <v>516.16666666666674</v>
      </c>
      <c r="F311" s="269">
        <v>505.08333333333337</v>
      </c>
      <c r="G311" s="269">
        <v>496.16666666666674</v>
      </c>
      <c r="H311" s="269">
        <v>536.16666666666674</v>
      </c>
      <c r="I311" s="269">
        <v>545.08333333333348</v>
      </c>
      <c r="J311" s="269">
        <v>556.16666666666674</v>
      </c>
      <c r="K311" s="268">
        <v>534</v>
      </c>
      <c r="L311" s="268">
        <v>514</v>
      </c>
      <c r="M311" s="268">
        <v>25.574249999999999</v>
      </c>
      <c r="N311" s="1"/>
      <c r="O311" s="1"/>
    </row>
    <row r="312" spans="1:15" ht="12.75" customHeight="1">
      <c r="A312" s="30">
        <v>302</v>
      </c>
      <c r="B312" s="278" t="s">
        <v>153</v>
      </c>
      <c r="C312" s="268">
        <v>9300.85</v>
      </c>
      <c r="D312" s="269">
        <v>9326.9499999999989</v>
      </c>
      <c r="E312" s="269">
        <v>9223.8999999999978</v>
      </c>
      <c r="F312" s="269">
        <v>9146.9499999999989</v>
      </c>
      <c r="G312" s="269">
        <v>9043.8999999999978</v>
      </c>
      <c r="H312" s="269">
        <v>9403.8999999999978</v>
      </c>
      <c r="I312" s="269">
        <v>9506.9499999999971</v>
      </c>
      <c r="J312" s="269">
        <v>9583.8999999999978</v>
      </c>
      <c r="K312" s="268">
        <v>9430</v>
      </c>
      <c r="L312" s="268">
        <v>9250</v>
      </c>
      <c r="M312" s="268">
        <v>7.4725700000000002</v>
      </c>
      <c r="N312" s="1"/>
      <c r="O312" s="1"/>
    </row>
    <row r="313" spans="1:15" ht="12.75" customHeight="1">
      <c r="A313" s="30">
        <v>303</v>
      </c>
      <c r="B313" s="278" t="s">
        <v>804</v>
      </c>
      <c r="C313" s="268">
        <v>1794.2</v>
      </c>
      <c r="D313" s="269">
        <v>1797.2166666666665</v>
      </c>
      <c r="E313" s="269">
        <v>1765.9833333333329</v>
      </c>
      <c r="F313" s="269">
        <v>1737.7666666666664</v>
      </c>
      <c r="G313" s="269">
        <v>1706.5333333333328</v>
      </c>
      <c r="H313" s="269">
        <v>1825.4333333333329</v>
      </c>
      <c r="I313" s="269">
        <v>1856.6666666666665</v>
      </c>
      <c r="J313" s="269">
        <v>1884.883333333333</v>
      </c>
      <c r="K313" s="268">
        <v>1828.45</v>
      </c>
      <c r="L313" s="268">
        <v>1769</v>
      </c>
      <c r="M313" s="268">
        <v>0.74334</v>
      </c>
      <c r="N313" s="1"/>
      <c r="O313" s="1"/>
    </row>
    <row r="314" spans="1:15" ht="12.75" customHeight="1">
      <c r="A314" s="30">
        <v>304</v>
      </c>
      <c r="B314" s="278" t="s">
        <v>156</v>
      </c>
      <c r="C314" s="268">
        <v>823.4</v>
      </c>
      <c r="D314" s="269">
        <v>821.44999999999993</v>
      </c>
      <c r="E314" s="269">
        <v>786.94999999999982</v>
      </c>
      <c r="F314" s="269">
        <v>750.49999999999989</v>
      </c>
      <c r="G314" s="269">
        <v>715.99999999999977</v>
      </c>
      <c r="H314" s="269">
        <v>857.89999999999986</v>
      </c>
      <c r="I314" s="269">
        <v>892.40000000000009</v>
      </c>
      <c r="J314" s="269">
        <v>928.84999999999991</v>
      </c>
      <c r="K314" s="268">
        <v>855.95</v>
      </c>
      <c r="L314" s="268">
        <v>785</v>
      </c>
      <c r="M314" s="268">
        <v>7.4174899999999999</v>
      </c>
      <c r="N314" s="1"/>
      <c r="O314" s="1"/>
    </row>
    <row r="315" spans="1:15" ht="12.75" customHeight="1">
      <c r="A315" s="30">
        <v>305</v>
      </c>
      <c r="B315" s="278" t="s">
        <v>429</v>
      </c>
      <c r="C315" s="268">
        <v>431.7</v>
      </c>
      <c r="D315" s="269">
        <v>431.33333333333331</v>
      </c>
      <c r="E315" s="269">
        <v>426.66666666666663</v>
      </c>
      <c r="F315" s="269">
        <v>421.63333333333333</v>
      </c>
      <c r="G315" s="269">
        <v>416.96666666666664</v>
      </c>
      <c r="H315" s="269">
        <v>436.36666666666662</v>
      </c>
      <c r="I315" s="269">
        <v>441.03333333333325</v>
      </c>
      <c r="J315" s="269">
        <v>446.06666666666661</v>
      </c>
      <c r="K315" s="268">
        <v>436</v>
      </c>
      <c r="L315" s="268">
        <v>426.3</v>
      </c>
      <c r="M315" s="268">
        <v>10.54166</v>
      </c>
      <c r="N315" s="1"/>
      <c r="O315" s="1"/>
    </row>
    <row r="316" spans="1:15" ht="12.75" customHeight="1">
      <c r="A316" s="30">
        <v>306</v>
      </c>
      <c r="B316" s="278" t="s">
        <v>430</v>
      </c>
      <c r="C316" s="268">
        <v>455.5</v>
      </c>
      <c r="D316" s="269">
        <v>459.5333333333333</v>
      </c>
      <c r="E316" s="269">
        <v>447.06666666666661</v>
      </c>
      <c r="F316" s="269">
        <v>438.63333333333333</v>
      </c>
      <c r="G316" s="269">
        <v>426.16666666666663</v>
      </c>
      <c r="H316" s="269">
        <v>467.96666666666658</v>
      </c>
      <c r="I316" s="269">
        <v>480.43333333333328</v>
      </c>
      <c r="J316" s="269">
        <v>488.86666666666656</v>
      </c>
      <c r="K316" s="268">
        <v>472</v>
      </c>
      <c r="L316" s="268">
        <v>451.1</v>
      </c>
      <c r="M316" s="268">
        <v>28.363420000000001</v>
      </c>
      <c r="N316" s="1"/>
      <c r="O316" s="1"/>
    </row>
    <row r="317" spans="1:15" ht="12.75" customHeight="1">
      <c r="A317" s="30">
        <v>307</v>
      </c>
      <c r="B317" s="278" t="s">
        <v>849</v>
      </c>
      <c r="C317" s="268">
        <v>663.55</v>
      </c>
      <c r="D317" s="269">
        <v>667.9666666666667</v>
      </c>
      <c r="E317" s="269">
        <v>655.93333333333339</v>
      </c>
      <c r="F317" s="269">
        <v>648.31666666666672</v>
      </c>
      <c r="G317" s="269">
        <v>636.28333333333342</v>
      </c>
      <c r="H317" s="269">
        <v>675.58333333333337</v>
      </c>
      <c r="I317" s="269">
        <v>687.61666666666667</v>
      </c>
      <c r="J317" s="269">
        <v>695.23333333333335</v>
      </c>
      <c r="K317" s="268">
        <v>680</v>
      </c>
      <c r="L317" s="268">
        <v>660.35</v>
      </c>
      <c r="M317" s="268">
        <v>0.59326000000000001</v>
      </c>
      <c r="N317" s="1"/>
      <c r="O317" s="1"/>
    </row>
    <row r="318" spans="1:15" ht="12.75" customHeight="1">
      <c r="A318" s="30">
        <v>308</v>
      </c>
      <c r="B318" s="278" t="s">
        <v>850</v>
      </c>
      <c r="C318" s="268">
        <v>884.1</v>
      </c>
      <c r="D318" s="269">
        <v>871.18333333333339</v>
      </c>
      <c r="E318" s="269">
        <v>827.41666666666674</v>
      </c>
      <c r="F318" s="269">
        <v>770.73333333333335</v>
      </c>
      <c r="G318" s="269">
        <v>726.9666666666667</v>
      </c>
      <c r="H318" s="269">
        <v>927.86666666666679</v>
      </c>
      <c r="I318" s="269">
        <v>971.63333333333344</v>
      </c>
      <c r="J318" s="269">
        <v>1028.3166666666668</v>
      </c>
      <c r="K318" s="268">
        <v>914.95</v>
      </c>
      <c r="L318" s="268">
        <v>814.5</v>
      </c>
      <c r="M318" s="268">
        <v>31.190449999999998</v>
      </c>
      <c r="N318" s="1"/>
      <c r="O318" s="1"/>
    </row>
    <row r="319" spans="1:15" ht="12.75" customHeight="1">
      <c r="A319" s="30">
        <v>309</v>
      </c>
      <c r="B319" s="278" t="s">
        <v>155</v>
      </c>
      <c r="C319" s="268">
        <v>1353.35</v>
      </c>
      <c r="D319" s="269">
        <v>1346.2</v>
      </c>
      <c r="E319" s="269">
        <v>1325.2</v>
      </c>
      <c r="F319" s="269">
        <v>1297.05</v>
      </c>
      <c r="G319" s="269">
        <v>1276.05</v>
      </c>
      <c r="H319" s="269">
        <v>1374.3500000000001</v>
      </c>
      <c r="I319" s="269">
        <v>1395.3500000000001</v>
      </c>
      <c r="J319" s="269">
        <v>1423.5000000000002</v>
      </c>
      <c r="K319" s="268">
        <v>1367.2</v>
      </c>
      <c r="L319" s="268">
        <v>1318.05</v>
      </c>
      <c r="M319" s="268">
        <v>1.63944</v>
      </c>
      <c r="N319" s="1"/>
      <c r="O319" s="1"/>
    </row>
    <row r="320" spans="1:15" ht="12.75" customHeight="1">
      <c r="A320" s="30">
        <v>310</v>
      </c>
      <c r="B320" s="278" t="s">
        <v>158</v>
      </c>
      <c r="C320" s="268">
        <v>3132.55</v>
      </c>
      <c r="D320" s="269">
        <v>3153.5666666666671</v>
      </c>
      <c r="E320" s="269">
        <v>3100.233333333334</v>
      </c>
      <c r="F320" s="269">
        <v>3067.916666666667</v>
      </c>
      <c r="G320" s="269">
        <v>3014.5833333333339</v>
      </c>
      <c r="H320" s="269">
        <v>3185.8833333333341</v>
      </c>
      <c r="I320" s="269">
        <v>3239.2166666666672</v>
      </c>
      <c r="J320" s="269">
        <v>3271.5333333333342</v>
      </c>
      <c r="K320" s="268">
        <v>3206.9</v>
      </c>
      <c r="L320" s="268">
        <v>3121.25</v>
      </c>
      <c r="M320" s="268">
        <v>5.2560900000000004</v>
      </c>
      <c r="N320" s="1"/>
      <c r="O320" s="1"/>
    </row>
    <row r="321" spans="1:15" ht="12.75" customHeight="1">
      <c r="A321" s="30">
        <v>311</v>
      </c>
      <c r="B321" s="278" t="s">
        <v>889</v>
      </c>
      <c r="C321" s="268" t="e">
        <v>#N/A</v>
      </c>
      <c r="D321" s="269" t="e">
        <v>#N/A</v>
      </c>
      <c r="E321" s="269" t="e">
        <v>#N/A</v>
      </c>
      <c r="F321" s="269" t="e">
        <v>#N/A</v>
      </c>
      <c r="G321" s="269" t="e">
        <v>#N/A</v>
      </c>
      <c r="H321" s="269" t="e">
        <v>#N/A</v>
      </c>
      <c r="I321" s="269" t="e">
        <v>#N/A</v>
      </c>
      <c r="J321" s="269" t="e">
        <v>#N/A</v>
      </c>
      <c r="K321" s="268" t="e">
        <v>#N/A</v>
      </c>
      <c r="L321" s="268" t="e">
        <v>#N/A</v>
      </c>
      <c r="M321" s="268" t="e">
        <v>#N/A</v>
      </c>
      <c r="N321" s="1"/>
      <c r="O321" s="1"/>
    </row>
    <row r="322" spans="1:15" ht="12.75" customHeight="1">
      <c r="A322" s="30">
        <v>312</v>
      </c>
      <c r="B322" s="278" t="s">
        <v>432</v>
      </c>
      <c r="C322" s="268">
        <v>760.15</v>
      </c>
      <c r="D322" s="269">
        <v>759.01666666666677</v>
      </c>
      <c r="E322" s="269">
        <v>755.03333333333353</v>
      </c>
      <c r="F322" s="269">
        <v>749.91666666666674</v>
      </c>
      <c r="G322" s="269">
        <v>745.93333333333351</v>
      </c>
      <c r="H322" s="269">
        <v>764.13333333333355</v>
      </c>
      <c r="I322" s="269">
        <v>768.1166666666669</v>
      </c>
      <c r="J322" s="269">
        <v>773.23333333333358</v>
      </c>
      <c r="K322" s="268">
        <v>763</v>
      </c>
      <c r="L322" s="268">
        <v>753.9</v>
      </c>
      <c r="M322" s="268">
        <v>0.69850000000000001</v>
      </c>
      <c r="N322" s="1"/>
      <c r="O322" s="1"/>
    </row>
    <row r="323" spans="1:15" ht="12.75" customHeight="1">
      <c r="A323" s="30">
        <v>313</v>
      </c>
      <c r="B323" s="278" t="s">
        <v>159</v>
      </c>
      <c r="C323" s="268">
        <v>2072.85</v>
      </c>
      <c r="D323" s="269">
        <v>2074.4166666666665</v>
      </c>
      <c r="E323" s="269">
        <v>2033.833333333333</v>
      </c>
      <c r="F323" s="269">
        <v>1994.8166666666666</v>
      </c>
      <c r="G323" s="269">
        <v>1954.2333333333331</v>
      </c>
      <c r="H323" s="269">
        <v>2113.4333333333329</v>
      </c>
      <c r="I323" s="269">
        <v>2154.016666666666</v>
      </c>
      <c r="J323" s="269">
        <v>2193.0333333333328</v>
      </c>
      <c r="K323" s="268">
        <v>2115</v>
      </c>
      <c r="L323" s="268">
        <v>2035.4</v>
      </c>
      <c r="M323" s="268">
        <v>5.2660600000000004</v>
      </c>
      <c r="N323" s="1"/>
      <c r="O323" s="1"/>
    </row>
    <row r="324" spans="1:15" ht="12.75" customHeight="1">
      <c r="A324" s="30">
        <v>314</v>
      </c>
      <c r="B324" s="278" t="s">
        <v>433</v>
      </c>
      <c r="C324" s="268">
        <v>1284.25</v>
      </c>
      <c r="D324" s="269">
        <v>1274.75</v>
      </c>
      <c r="E324" s="269">
        <v>1244.5</v>
      </c>
      <c r="F324" s="269">
        <v>1204.75</v>
      </c>
      <c r="G324" s="269">
        <v>1174.5</v>
      </c>
      <c r="H324" s="269">
        <v>1314.5</v>
      </c>
      <c r="I324" s="269">
        <v>1344.75</v>
      </c>
      <c r="J324" s="269">
        <v>1384.5</v>
      </c>
      <c r="K324" s="268">
        <v>1305</v>
      </c>
      <c r="L324" s="268">
        <v>1235</v>
      </c>
      <c r="M324" s="268">
        <v>12.014620000000001</v>
      </c>
      <c r="N324" s="1"/>
      <c r="O324" s="1"/>
    </row>
    <row r="325" spans="1:15" ht="12.75" customHeight="1">
      <c r="A325" s="30">
        <v>315</v>
      </c>
      <c r="B325" s="278" t="s">
        <v>161</v>
      </c>
      <c r="C325" s="268">
        <v>1033.95</v>
      </c>
      <c r="D325" s="269">
        <v>1035.5833333333333</v>
      </c>
      <c r="E325" s="269">
        <v>1021.4166666666665</v>
      </c>
      <c r="F325" s="269">
        <v>1008.8833333333332</v>
      </c>
      <c r="G325" s="269">
        <v>994.71666666666647</v>
      </c>
      <c r="H325" s="269">
        <v>1048.1166666666666</v>
      </c>
      <c r="I325" s="269">
        <v>1062.2833333333331</v>
      </c>
      <c r="J325" s="269">
        <v>1074.8166666666666</v>
      </c>
      <c r="K325" s="268">
        <v>1049.75</v>
      </c>
      <c r="L325" s="268">
        <v>1023.05</v>
      </c>
      <c r="M325" s="268">
        <v>18.228449999999999</v>
      </c>
      <c r="N325" s="1"/>
      <c r="O325" s="1"/>
    </row>
    <row r="326" spans="1:15" ht="12.75" customHeight="1">
      <c r="A326" s="30">
        <v>316</v>
      </c>
      <c r="B326" s="278" t="s">
        <v>267</v>
      </c>
      <c r="C326" s="268">
        <v>649</v>
      </c>
      <c r="D326" s="269">
        <v>651.33333333333337</v>
      </c>
      <c r="E326" s="269">
        <v>642.66666666666674</v>
      </c>
      <c r="F326" s="269">
        <v>636.33333333333337</v>
      </c>
      <c r="G326" s="269">
        <v>627.66666666666674</v>
      </c>
      <c r="H326" s="269">
        <v>657.66666666666674</v>
      </c>
      <c r="I326" s="269">
        <v>666.33333333333348</v>
      </c>
      <c r="J326" s="269">
        <v>672.66666666666674</v>
      </c>
      <c r="K326" s="268">
        <v>660</v>
      </c>
      <c r="L326" s="268">
        <v>645</v>
      </c>
      <c r="M326" s="268">
        <v>16.584199999999999</v>
      </c>
      <c r="N326" s="1"/>
      <c r="O326" s="1"/>
    </row>
    <row r="327" spans="1:15" ht="12.75" customHeight="1">
      <c r="A327" s="30">
        <v>317</v>
      </c>
      <c r="B327" s="278" t="s">
        <v>434</v>
      </c>
      <c r="C327" s="268">
        <v>33.9</v>
      </c>
      <c r="D327" s="269">
        <v>33.966666666666669</v>
      </c>
      <c r="E327" s="269">
        <v>33.683333333333337</v>
      </c>
      <c r="F327" s="269">
        <v>33.466666666666669</v>
      </c>
      <c r="G327" s="269">
        <v>33.183333333333337</v>
      </c>
      <c r="H327" s="269">
        <v>34.183333333333337</v>
      </c>
      <c r="I327" s="269">
        <v>34.466666666666669</v>
      </c>
      <c r="J327" s="269">
        <v>34.683333333333337</v>
      </c>
      <c r="K327" s="268">
        <v>34.25</v>
      </c>
      <c r="L327" s="268">
        <v>33.75</v>
      </c>
      <c r="M327" s="268">
        <v>20.895130000000002</v>
      </c>
      <c r="N327" s="1"/>
      <c r="O327" s="1"/>
    </row>
    <row r="328" spans="1:15" ht="12.75" customHeight="1">
      <c r="A328" s="30">
        <v>318</v>
      </c>
      <c r="B328" s="278" t="s">
        <v>435</v>
      </c>
      <c r="C328" s="268">
        <v>71.900000000000006</v>
      </c>
      <c r="D328" s="269">
        <v>71.833333333333329</v>
      </c>
      <c r="E328" s="269">
        <v>70.36666666666666</v>
      </c>
      <c r="F328" s="269">
        <v>68.833333333333329</v>
      </c>
      <c r="G328" s="269">
        <v>67.36666666666666</v>
      </c>
      <c r="H328" s="269">
        <v>73.36666666666666</v>
      </c>
      <c r="I328" s="269">
        <v>74.833333333333329</v>
      </c>
      <c r="J328" s="269">
        <v>76.36666666666666</v>
      </c>
      <c r="K328" s="268">
        <v>73.3</v>
      </c>
      <c r="L328" s="268">
        <v>70.3</v>
      </c>
      <c r="M328" s="268">
        <v>44.23809</v>
      </c>
      <c r="N328" s="1"/>
      <c r="O328" s="1"/>
    </row>
    <row r="329" spans="1:15" ht="12.75" customHeight="1">
      <c r="A329" s="30">
        <v>319</v>
      </c>
      <c r="B329" s="278" t="s">
        <v>436</v>
      </c>
      <c r="C329" s="268">
        <v>602.85</v>
      </c>
      <c r="D329" s="269">
        <v>605.94999999999993</v>
      </c>
      <c r="E329" s="269">
        <v>591.89999999999986</v>
      </c>
      <c r="F329" s="269">
        <v>580.94999999999993</v>
      </c>
      <c r="G329" s="269">
        <v>566.89999999999986</v>
      </c>
      <c r="H329" s="269">
        <v>616.89999999999986</v>
      </c>
      <c r="I329" s="269">
        <v>630.94999999999982</v>
      </c>
      <c r="J329" s="269">
        <v>641.89999999999986</v>
      </c>
      <c r="K329" s="268">
        <v>620</v>
      </c>
      <c r="L329" s="268">
        <v>595</v>
      </c>
      <c r="M329" s="268">
        <v>1.4935499999999999</v>
      </c>
      <c r="N329" s="1"/>
      <c r="O329" s="1"/>
    </row>
    <row r="330" spans="1:15" ht="12.75" customHeight="1">
      <c r="A330" s="30">
        <v>320</v>
      </c>
      <c r="B330" s="278" t="s">
        <v>437</v>
      </c>
      <c r="C330" s="268">
        <v>38.5</v>
      </c>
      <c r="D330" s="269">
        <v>38.766666666666673</v>
      </c>
      <c r="E330" s="269">
        <v>38.083333333333343</v>
      </c>
      <c r="F330" s="269">
        <v>37.666666666666671</v>
      </c>
      <c r="G330" s="269">
        <v>36.983333333333341</v>
      </c>
      <c r="H330" s="269">
        <v>39.183333333333344</v>
      </c>
      <c r="I330" s="269">
        <v>39.866666666666667</v>
      </c>
      <c r="J330" s="269">
        <v>40.283333333333346</v>
      </c>
      <c r="K330" s="268">
        <v>39.450000000000003</v>
      </c>
      <c r="L330" s="268">
        <v>38.35</v>
      </c>
      <c r="M330" s="268">
        <v>226.33061000000001</v>
      </c>
      <c r="N330" s="1"/>
      <c r="O330" s="1"/>
    </row>
    <row r="331" spans="1:15" ht="12.75" customHeight="1">
      <c r="A331" s="30">
        <v>321</v>
      </c>
      <c r="B331" s="278" t="s">
        <v>438</v>
      </c>
      <c r="C331" s="268">
        <v>74.849999999999994</v>
      </c>
      <c r="D331" s="269">
        <v>75.233333333333334</v>
      </c>
      <c r="E331" s="269">
        <v>73.966666666666669</v>
      </c>
      <c r="F331" s="269">
        <v>73.083333333333329</v>
      </c>
      <c r="G331" s="269">
        <v>71.816666666666663</v>
      </c>
      <c r="H331" s="269">
        <v>76.116666666666674</v>
      </c>
      <c r="I331" s="269">
        <v>77.383333333333354</v>
      </c>
      <c r="J331" s="269">
        <v>78.26666666666668</v>
      </c>
      <c r="K331" s="268">
        <v>76.5</v>
      </c>
      <c r="L331" s="268">
        <v>74.349999999999994</v>
      </c>
      <c r="M331" s="268">
        <v>27.625389999999999</v>
      </c>
      <c r="N331" s="1"/>
      <c r="O331" s="1"/>
    </row>
    <row r="332" spans="1:15" ht="12.75" customHeight="1">
      <c r="A332" s="30">
        <v>322</v>
      </c>
      <c r="B332" s="278" t="s">
        <v>167</v>
      </c>
      <c r="C332" s="268">
        <v>127.3</v>
      </c>
      <c r="D332" s="269">
        <v>127.60000000000001</v>
      </c>
      <c r="E332" s="269">
        <v>126.20000000000002</v>
      </c>
      <c r="F332" s="269">
        <v>125.10000000000001</v>
      </c>
      <c r="G332" s="269">
        <v>123.70000000000002</v>
      </c>
      <c r="H332" s="269">
        <v>128.70000000000002</v>
      </c>
      <c r="I332" s="269">
        <v>130.10000000000002</v>
      </c>
      <c r="J332" s="269">
        <v>131.20000000000002</v>
      </c>
      <c r="K332" s="268">
        <v>129</v>
      </c>
      <c r="L332" s="268">
        <v>126.5</v>
      </c>
      <c r="M332" s="268">
        <v>79.098560000000006</v>
      </c>
      <c r="N332" s="1"/>
      <c r="O332" s="1"/>
    </row>
    <row r="333" spans="1:15" ht="12.75" customHeight="1">
      <c r="A333" s="30">
        <v>323</v>
      </c>
      <c r="B333" s="278" t="s">
        <v>439</v>
      </c>
      <c r="C333" s="268">
        <v>269.64999999999998</v>
      </c>
      <c r="D333" s="269">
        <v>269.36666666666662</v>
      </c>
      <c r="E333" s="269">
        <v>265.78333333333325</v>
      </c>
      <c r="F333" s="269">
        <v>261.91666666666663</v>
      </c>
      <c r="G333" s="269">
        <v>258.33333333333326</v>
      </c>
      <c r="H333" s="269">
        <v>273.23333333333323</v>
      </c>
      <c r="I333" s="269">
        <v>276.81666666666661</v>
      </c>
      <c r="J333" s="269">
        <v>280.68333333333322</v>
      </c>
      <c r="K333" s="268">
        <v>272.95</v>
      </c>
      <c r="L333" s="268">
        <v>265.5</v>
      </c>
      <c r="M333" s="268">
        <v>9.7439199999999992</v>
      </c>
      <c r="N333" s="1"/>
      <c r="O333" s="1"/>
    </row>
    <row r="334" spans="1:15" ht="12.75" customHeight="1">
      <c r="A334" s="30">
        <v>324</v>
      </c>
      <c r="B334" s="278" t="s">
        <v>169</v>
      </c>
      <c r="C334" s="268">
        <v>171.9</v>
      </c>
      <c r="D334" s="269">
        <v>171.98333333333335</v>
      </c>
      <c r="E334" s="269">
        <v>170.81666666666669</v>
      </c>
      <c r="F334" s="269">
        <v>169.73333333333335</v>
      </c>
      <c r="G334" s="269">
        <v>168.56666666666669</v>
      </c>
      <c r="H334" s="269">
        <v>173.06666666666669</v>
      </c>
      <c r="I334" s="269">
        <v>174.23333333333332</v>
      </c>
      <c r="J334" s="269">
        <v>175.31666666666669</v>
      </c>
      <c r="K334" s="268">
        <v>173.15</v>
      </c>
      <c r="L334" s="268">
        <v>170.9</v>
      </c>
      <c r="M334" s="268">
        <v>153.95199</v>
      </c>
      <c r="N334" s="1"/>
      <c r="O334" s="1"/>
    </row>
    <row r="335" spans="1:15" ht="12.75" customHeight="1">
      <c r="A335" s="30">
        <v>325</v>
      </c>
      <c r="B335" s="278" t="s">
        <v>440</v>
      </c>
      <c r="C335" s="268">
        <v>705.45</v>
      </c>
      <c r="D335" s="269">
        <v>705.33333333333337</v>
      </c>
      <c r="E335" s="269">
        <v>698.81666666666672</v>
      </c>
      <c r="F335" s="269">
        <v>692.18333333333339</v>
      </c>
      <c r="G335" s="269">
        <v>685.66666666666674</v>
      </c>
      <c r="H335" s="269">
        <v>711.9666666666667</v>
      </c>
      <c r="I335" s="269">
        <v>718.48333333333335</v>
      </c>
      <c r="J335" s="269">
        <v>725.11666666666667</v>
      </c>
      <c r="K335" s="268">
        <v>711.85</v>
      </c>
      <c r="L335" s="268">
        <v>698.7</v>
      </c>
      <c r="M335" s="268">
        <v>3.5876700000000001</v>
      </c>
      <c r="N335" s="1"/>
      <c r="O335" s="1"/>
    </row>
    <row r="336" spans="1:15" ht="12.75" customHeight="1">
      <c r="A336" s="30">
        <v>326</v>
      </c>
      <c r="B336" s="278" t="s">
        <v>163</v>
      </c>
      <c r="C336" s="268">
        <v>75.599999999999994</v>
      </c>
      <c r="D336" s="269">
        <v>75.733333333333334</v>
      </c>
      <c r="E336" s="269">
        <v>74.816666666666663</v>
      </c>
      <c r="F336" s="269">
        <v>74.033333333333331</v>
      </c>
      <c r="G336" s="269">
        <v>73.11666666666666</v>
      </c>
      <c r="H336" s="269">
        <v>76.516666666666666</v>
      </c>
      <c r="I336" s="269">
        <v>77.433333333333323</v>
      </c>
      <c r="J336" s="269">
        <v>78.216666666666669</v>
      </c>
      <c r="K336" s="268">
        <v>76.650000000000006</v>
      </c>
      <c r="L336" s="268">
        <v>74.95</v>
      </c>
      <c r="M336" s="268">
        <v>159.67908</v>
      </c>
      <c r="N336" s="1"/>
      <c r="O336" s="1"/>
    </row>
    <row r="337" spans="1:15" ht="12.75" customHeight="1">
      <c r="A337" s="30">
        <v>327</v>
      </c>
      <c r="B337" s="278" t="s">
        <v>165</v>
      </c>
      <c r="C337" s="268">
        <v>4736.5</v>
      </c>
      <c r="D337" s="269">
        <v>4730.5333333333338</v>
      </c>
      <c r="E337" s="269">
        <v>4644.9666666666672</v>
      </c>
      <c r="F337" s="269">
        <v>4553.4333333333334</v>
      </c>
      <c r="G337" s="269">
        <v>4467.8666666666668</v>
      </c>
      <c r="H337" s="269">
        <v>4822.0666666666675</v>
      </c>
      <c r="I337" s="269">
        <v>4907.633333333335</v>
      </c>
      <c r="J337" s="269">
        <v>4999.1666666666679</v>
      </c>
      <c r="K337" s="268">
        <v>4816.1000000000004</v>
      </c>
      <c r="L337" s="268">
        <v>4639</v>
      </c>
      <c r="M337" s="268">
        <v>1.8701300000000001</v>
      </c>
      <c r="N337" s="1"/>
      <c r="O337" s="1"/>
    </row>
    <row r="338" spans="1:15" ht="12.75" customHeight="1">
      <c r="A338" s="30">
        <v>328</v>
      </c>
      <c r="B338" s="278" t="s">
        <v>805</v>
      </c>
      <c r="C338" s="268">
        <v>742.5</v>
      </c>
      <c r="D338" s="269">
        <v>748.83333333333337</v>
      </c>
      <c r="E338" s="269">
        <v>732.66666666666674</v>
      </c>
      <c r="F338" s="269">
        <v>722.83333333333337</v>
      </c>
      <c r="G338" s="269">
        <v>706.66666666666674</v>
      </c>
      <c r="H338" s="269">
        <v>758.66666666666674</v>
      </c>
      <c r="I338" s="269">
        <v>774.83333333333348</v>
      </c>
      <c r="J338" s="269">
        <v>784.66666666666674</v>
      </c>
      <c r="K338" s="268">
        <v>765</v>
      </c>
      <c r="L338" s="268">
        <v>739</v>
      </c>
      <c r="M338" s="268">
        <v>6.8188899999999997</v>
      </c>
      <c r="N338" s="1"/>
      <c r="O338" s="1"/>
    </row>
    <row r="339" spans="1:15" ht="12.75" customHeight="1">
      <c r="A339" s="30">
        <v>329</v>
      </c>
      <c r="B339" s="278" t="s">
        <v>166</v>
      </c>
      <c r="C339" s="268">
        <v>18616.650000000001</v>
      </c>
      <c r="D339" s="269">
        <v>18703.916666666668</v>
      </c>
      <c r="E339" s="269">
        <v>18487.833333333336</v>
      </c>
      <c r="F339" s="269">
        <v>18359.016666666666</v>
      </c>
      <c r="G339" s="269">
        <v>18142.933333333334</v>
      </c>
      <c r="H339" s="269">
        <v>18832.733333333337</v>
      </c>
      <c r="I339" s="269">
        <v>19048.816666666673</v>
      </c>
      <c r="J339" s="269">
        <v>19177.633333333339</v>
      </c>
      <c r="K339" s="268">
        <v>18920</v>
      </c>
      <c r="L339" s="268">
        <v>18575.099999999999</v>
      </c>
      <c r="M339" s="268">
        <v>0.83799999999999997</v>
      </c>
      <c r="N339" s="1"/>
      <c r="O339" s="1"/>
    </row>
    <row r="340" spans="1:15" ht="12.75" customHeight="1">
      <c r="A340" s="30">
        <v>330</v>
      </c>
      <c r="B340" s="278" t="s">
        <v>441</v>
      </c>
      <c r="C340" s="268">
        <v>69.650000000000006</v>
      </c>
      <c r="D340" s="269">
        <v>69.3</v>
      </c>
      <c r="E340" s="269">
        <v>67.949999999999989</v>
      </c>
      <c r="F340" s="269">
        <v>66.249999999999986</v>
      </c>
      <c r="G340" s="269">
        <v>64.899999999999977</v>
      </c>
      <c r="H340" s="269">
        <v>71</v>
      </c>
      <c r="I340" s="269">
        <v>72.349999999999994</v>
      </c>
      <c r="J340" s="269">
        <v>74.050000000000011</v>
      </c>
      <c r="K340" s="268">
        <v>70.650000000000006</v>
      </c>
      <c r="L340" s="268">
        <v>67.599999999999994</v>
      </c>
      <c r="M340" s="268">
        <v>16.725159999999999</v>
      </c>
      <c r="N340" s="1"/>
      <c r="O340" s="1"/>
    </row>
    <row r="341" spans="1:15" ht="12.75" customHeight="1">
      <c r="A341" s="30">
        <v>331</v>
      </c>
      <c r="B341" s="278" t="s">
        <v>162</v>
      </c>
      <c r="C341" s="268">
        <v>283.3</v>
      </c>
      <c r="D341" s="269">
        <v>284.78333333333336</v>
      </c>
      <c r="E341" s="269">
        <v>280.7166666666667</v>
      </c>
      <c r="F341" s="269">
        <v>278.13333333333333</v>
      </c>
      <c r="G341" s="269">
        <v>274.06666666666666</v>
      </c>
      <c r="H341" s="269">
        <v>287.36666666666673</v>
      </c>
      <c r="I341" s="269">
        <v>291.43333333333345</v>
      </c>
      <c r="J341" s="269">
        <v>294.01666666666677</v>
      </c>
      <c r="K341" s="268">
        <v>288.85000000000002</v>
      </c>
      <c r="L341" s="268">
        <v>282.2</v>
      </c>
      <c r="M341" s="268">
        <v>2.35833</v>
      </c>
      <c r="N341" s="1"/>
      <c r="O341" s="1"/>
    </row>
    <row r="342" spans="1:15" ht="12.75" customHeight="1">
      <c r="A342" s="30">
        <v>332</v>
      </c>
      <c r="B342" s="278" t="s">
        <v>851</v>
      </c>
      <c r="C342" s="268">
        <v>455.5</v>
      </c>
      <c r="D342" s="269">
        <v>459.63333333333338</v>
      </c>
      <c r="E342" s="269">
        <v>444.26666666666677</v>
      </c>
      <c r="F342" s="269">
        <v>433.03333333333336</v>
      </c>
      <c r="G342" s="269">
        <v>417.66666666666674</v>
      </c>
      <c r="H342" s="269">
        <v>470.86666666666679</v>
      </c>
      <c r="I342" s="269">
        <v>486.23333333333346</v>
      </c>
      <c r="J342" s="269">
        <v>497.46666666666681</v>
      </c>
      <c r="K342" s="268">
        <v>475</v>
      </c>
      <c r="L342" s="268">
        <v>448.4</v>
      </c>
      <c r="M342" s="268">
        <v>29.708449999999999</v>
      </c>
      <c r="N342" s="1"/>
      <c r="O342" s="1"/>
    </row>
    <row r="343" spans="1:15" ht="12.75" customHeight="1">
      <c r="A343" s="30">
        <v>333</v>
      </c>
      <c r="B343" s="278" t="s">
        <v>268</v>
      </c>
      <c r="C343" s="268">
        <v>1039.2</v>
      </c>
      <c r="D343" s="269">
        <v>1035.5</v>
      </c>
      <c r="E343" s="269">
        <v>1019.7</v>
      </c>
      <c r="F343" s="269">
        <v>1000.2</v>
      </c>
      <c r="G343" s="269">
        <v>984.40000000000009</v>
      </c>
      <c r="H343" s="269">
        <v>1055</v>
      </c>
      <c r="I343" s="269">
        <v>1070.8000000000002</v>
      </c>
      <c r="J343" s="269">
        <v>1090.3</v>
      </c>
      <c r="K343" s="268">
        <v>1051.3</v>
      </c>
      <c r="L343" s="268">
        <v>1016</v>
      </c>
      <c r="M343" s="268">
        <v>7.8154000000000003</v>
      </c>
      <c r="N343" s="1"/>
      <c r="O343" s="1"/>
    </row>
    <row r="344" spans="1:15" ht="12.75" customHeight="1">
      <c r="A344" s="30">
        <v>334</v>
      </c>
      <c r="B344" s="278" t="s">
        <v>170</v>
      </c>
      <c r="C344" s="268">
        <v>133.19999999999999</v>
      </c>
      <c r="D344" s="269">
        <v>132.69999999999999</v>
      </c>
      <c r="E344" s="269">
        <v>131.79999999999998</v>
      </c>
      <c r="F344" s="269">
        <v>130.4</v>
      </c>
      <c r="G344" s="269">
        <v>129.5</v>
      </c>
      <c r="H344" s="269">
        <v>134.09999999999997</v>
      </c>
      <c r="I344" s="269">
        <v>134.99999999999994</v>
      </c>
      <c r="J344" s="269">
        <v>136.39999999999995</v>
      </c>
      <c r="K344" s="268">
        <v>133.6</v>
      </c>
      <c r="L344" s="268">
        <v>131.30000000000001</v>
      </c>
      <c r="M344" s="268">
        <v>130.80582000000001</v>
      </c>
      <c r="N344" s="1"/>
      <c r="O344" s="1"/>
    </row>
    <row r="345" spans="1:15" ht="12.75" customHeight="1">
      <c r="A345" s="30">
        <v>335</v>
      </c>
      <c r="B345" s="278" t="s">
        <v>269</v>
      </c>
      <c r="C345" s="268">
        <v>185.15</v>
      </c>
      <c r="D345" s="269">
        <v>186.04999999999998</v>
      </c>
      <c r="E345" s="269">
        <v>183.49999999999997</v>
      </c>
      <c r="F345" s="269">
        <v>181.85</v>
      </c>
      <c r="G345" s="269">
        <v>179.29999999999998</v>
      </c>
      <c r="H345" s="269">
        <v>187.69999999999996</v>
      </c>
      <c r="I345" s="269">
        <v>190.24999999999997</v>
      </c>
      <c r="J345" s="269">
        <v>191.89999999999995</v>
      </c>
      <c r="K345" s="268">
        <v>188.6</v>
      </c>
      <c r="L345" s="268">
        <v>184.4</v>
      </c>
      <c r="M345" s="268">
        <v>7.7782400000000003</v>
      </c>
      <c r="N345" s="1"/>
      <c r="O345" s="1"/>
    </row>
    <row r="346" spans="1:15" ht="12.75" customHeight="1">
      <c r="A346" s="30">
        <v>336</v>
      </c>
      <c r="B346" s="278" t="s">
        <v>832</v>
      </c>
      <c r="C346" s="268">
        <v>697.45</v>
      </c>
      <c r="D346" s="269">
        <v>700.93333333333339</v>
      </c>
      <c r="E346" s="269">
        <v>687.06666666666683</v>
      </c>
      <c r="F346" s="269">
        <v>676.68333333333339</v>
      </c>
      <c r="G346" s="269">
        <v>662.81666666666683</v>
      </c>
      <c r="H346" s="269">
        <v>711.31666666666683</v>
      </c>
      <c r="I346" s="269">
        <v>725.18333333333339</v>
      </c>
      <c r="J346" s="269">
        <v>735.56666666666683</v>
      </c>
      <c r="K346" s="268">
        <v>714.8</v>
      </c>
      <c r="L346" s="268">
        <v>690.55</v>
      </c>
      <c r="M346" s="268">
        <v>8.9204100000000004</v>
      </c>
      <c r="N346" s="1"/>
      <c r="O346" s="1"/>
    </row>
    <row r="347" spans="1:15" ht="12.75" customHeight="1">
      <c r="A347" s="30">
        <v>337</v>
      </c>
      <c r="B347" s="278" t="s">
        <v>442</v>
      </c>
      <c r="C347" s="268">
        <v>3018.7</v>
      </c>
      <c r="D347" s="269">
        <v>3025.9</v>
      </c>
      <c r="E347" s="269">
        <v>3002.8</v>
      </c>
      <c r="F347" s="269">
        <v>2986.9</v>
      </c>
      <c r="G347" s="269">
        <v>2963.8</v>
      </c>
      <c r="H347" s="269">
        <v>3041.8</v>
      </c>
      <c r="I347" s="269">
        <v>3064.8999999999996</v>
      </c>
      <c r="J347" s="269">
        <v>3080.8</v>
      </c>
      <c r="K347" s="268">
        <v>3049</v>
      </c>
      <c r="L347" s="268">
        <v>3010</v>
      </c>
      <c r="M347" s="268">
        <v>0.88726000000000005</v>
      </c>
      <c r="N347" s="1"/>
      <c r="O347" s="1"/>
    </row>
    <row r="348" spans="1:15" ht="12.75" customHeight="1">
      <c r="A348" s="30">
        <v>338</v>
      </c>
      <c r="B348" s="278" t="s">
        <v>443</v>
      </c>
      <c r="C348" s="268">
        <v>269</v>
      </c>
      <c r="D348" s="269">
        <v>270.38333333333338</v>
      </c>
      <c r="E348" s="269">
        <v>265.91666666666674</v>
      </c>
      <c r="F348" s="269">
        <v>262.83333333333337</v>
      </c>
      <c r="G348" s="269">
        <v>258.36666666666673</v>
      </c>
      <c r="H348" s="269">
        <v>273.46666666666675</v>
      </c>
      <c r="I348" s="269">
        <v>277.93333333333334</v>
      </c>
      <c r="J348" s="269">
        <v>281.01666666666677</v>
      </c>
      <c r="K348" s="268">
        <v>274.85000000000002</v>
      </c>
      <c r="L348" s="268">
        <v>267.3</v>
      </c>
      <c r="M348" s="268">
        <v>1.20895</v>
      </c>
      <c r="N348" s="1"/>
      <c r="O348" s="1"/>
    </row>
    <row r="349" spans="1:15" ht="12.75" customHeight="1">
      <c r="A349" s="30">
        <v>339</v>
      </c>
      <c r="B349" s="278" t="s">
        <v>833</v>
      </c>
      <c r="C349" s="268">
        <v>511.35</v>
      </c>
      <c r="D349" s="269">
        <v>515.11666666666667</v>
      </c>
      <c r="E349" s="269">
        <v>506.7833333333333</v>
      </c>
      <c r="F349" s="269">
        <v>502.21666666666664</v>
      </c>
      <c r="G349" s="269">
        <v>493.88333333333327</v>
      </c>
      <c r="H349" s="269">
        <v>519.68333333333339</v>
      </c>
      <c r="I349" s="269">
        <v>528.01666666666665</v>
      </c>
      <c r="J349" s="269">
        <v>532.58333333333337</v>
      </c>
      <c r="K349" s="268">
        <v>523.45000000000005</v>
      </c>
      <c r="L349" s="268">
        <v>510.55</v>
      </c>
      <c r="M349" s="268">
        <v>5.0666200000000003</v>
      </c>
      <c r="N349" s="1"/>
      <c r="O349" s="1"/>
    </row>
    <row r="350" spans="1:15" ht="12.75" customHeight="1">
      <c r="A350" s="30">
        <v>340</v>
      </c>
      <c r="B350" s="278" t="s">
        <v>822</v>
      </c>
      <c r="C350" s="268">
        <v>143.80000000000001</v>
      </c>
      <c r="D350" s="269">
        <v>145.03333333333333</v>
      </c>
      <c r="E350" s="269">
        <v>142.26666666666665</v>
      </c>
      <c r="F350" s="269">
        <v>140.73333333333332</v>
      </c>
      <c r="G350" s="269">
        <v>137.96666666666664</v>
      </c>
      <c r="H350" s="269">
        <v>146.56666666666666</v>
      </c>
      <c r="I350" s="269">
        <v>149.33333333333337</v>
      </c>
      <c r="J350" s="269">
        <v>150.86666666666667</v>
      </c>
      <c r="K350" s="268">
        <v>147.80000000000001</v>
      </c>
      <c r="L350" s="268">
        <v>143.5</v>
      </c>
      <c r="M350" s="268">
        <v>12.81462</v>
      </c>
      <c r="N350" s="1"/>
      <c r="O350" s="1"/>
    </row>
    <row r="351" spans="1:15" ht="12.75" customHeight="1">
      <c r="A351" s="30">
        <v>341</v>
      </c>
      <c r="B351" s="278" t="s">
        <v>177</v>
      </c>
      <c r="C351" s="268">
        <v>3178.55</v>
      </c>
      <c r="D351" s="269">
        <v>3167.0666666666671</v>
      </c>
      <c r="E351" s="269">
        <v>3142.6333333333341</v>
      </c>
      <c r="F351" s="269">
        <v>3106.7166666666672</v>
      </c>
      <c r="G351" s="269">
        <v>3082.2833333333342</v>
      </c>
      <c r="H351" s="269">
        <v>3202.983333333334</v>
      </c>
      <c r="I351" s="269">
        <v>3227.4166666666674</v>
      </c>
      <c r="J351" s="269">
        <v>3263.3333333333339</v>
      </c>
      <c r="K351" s="268">
        <v>3191.5</v>
      </c>
      <c r="L351" s="268">
        <v>3131.15</v>
      </c>
      <c r="M351" s="268">
        <v>2.0678100000000001</v>
      </c>
      <c r="N351" s="1"/>
      <c r="O351" s="1"/>
    </row>
    <row r="352" spans="1:15" ht="12.75" customHeight="1">
      <c r="A352" s="30">
        <v>342</v>
      </c>
      <c r="B352" s="278" t="s">
        <v>445</v>
      </c>
      <c r="C352" s="268">
        <v>432.85</v>
      </c>
      <c r="D352" s="269">
        <v>439.33333333333331</v>
      </c>
      <c r="E352" s="269">
        <v>424.66666666666663</v>
      </c>
      <c r="F352" s="269">
        <v>416.48333333333329</v>
      </c>
      <c r="G352" s="269">
        <v>401.81666666666661</v>
      </c>
      <c r="H352" s="269">
        <v>447.51666666666665</v>
      </c>
      <c r="I352" s="269">
        <v>462.18333333333328</v>
      </c>
      <c r="J352" s="269">
        <v>470.36666666666667</v>
      </c>
      <c r="K352" s="268">
        <v>454</v>
      </c>
      <c r="L352" s="268">
        <v>431.15</v>
      </c>
      <c r="M352" s="268">
        <v>11.944879999999999</v>
      </c>
      <c r="N352" s="1"/>
      <c r="O352" s="1"/>
    </row>
    <row r="353" spans="1:15" ht="12.75" customHeight="1">
      <c r="A353" s="30">
        <v>343</v>
      </c>
      <c r="B353" s="278" t="s">
        <v>446</v>
      </c>
      <c r="C353" s="268">
        <v>278</v>
      </c>
      <c r="D353" s="269">
        <v>279</v>
      </c>
      <c r="E353" s="269">
        <v>276.05</v>
      </c>
      <c r="F353" s="269">
        <v>274.10000000000002</v>
      </c>
      <c r="G353" s="269">
        <v>271.15000000000003</v>
      </c>
      <c r="H353" s="269">
        <v>280.95</v>
      </c>
      <c r="I353" s="269">
        <v>283.90000000000003</v>
      </c>
      <c r="J353" s="269">
        <v>285.84999999999997</v>
      </c>
      <c r="K353" s="268">
        <v>281.95</v>
      </c>
      <c r="L353" s="268">
        <v>277.05</v>
      </c>
      <c r="M353" s="268">
        <v>0.84645999999999999</v>
      </c>
      <c r="N353" s="1"/>
      <c r="O353" s="1"/>
    </row>
    <row r="354" spans="1:15" ht="12.75" customHeight="1">
      <c r="A354" s="30">
        <v>344</v>
      </c>
      <c r="B354" s="278" t="s">
        <v>181</v>
      </c>
      <c r="C354" s="268">
        <v>1765.1</v>
      </c>
      <c r="D354" s="269">
        <v>1764.1000000000001</v>
      </c>
      <c r="E354" s="269">
        <v>1735.2500000000002</v>
      </c>
      <c r="F354" s="269">
        <v>1705.4</v>
      </c>
      <c r="G354" s="269">
        <v>1676.5500000000002</v>
      </c>
      <c r="H354" s="269">
        <v>1793.9500000000003</v>
      </c>
      <c r="I354" s="269">
        <v>1822.8000000000002</v>
      </c>
      <c r="J354" s="269">
        <v>1852.6500000000003</v>
      </c>
      <c r="K354" s="268">
        <v>1792.95</v>
      </c>
      <c r="L354" s="268">
        <v>1734.25</v>
      </c>
      <c r="M354" s="268">
        <v>9.4473900000000004</v>
      </c>
      <c r="N354" s="1"/>
      <c r="O354" s="1"/>
    </row>
    <row r="355" spans="1:15" ht="12.75" customHeight="1">
      <c r="A355" s="30">
        <v>345</v>
      </c>
      <c r="B355" s="278" t="s">
        <v>171</v>
      </c>
      <c r="C355" s="268">
        <v>50355.45</v>
      </c>
      <c r="D355" s="269">
        <v>49883.366666666661</v>
      </c>
      <c r="E355" s="269">
        <v>49272.133333333324</v>
      </c>
      <c r="F355" s="269">
        <v>48188.816666666666</v>
      </c>
      <c r="G355" s="269">
        <v>47577.583333333328</v>
      </c>
      <c r="H355" s="269">
        <v>50966.68333333332</v>
      </c>
      <c r="I355" s="269">
        <v>51577.916666666657</v>
      </c>
      <c r="J355" s="269">
        <v>52661.233333333315</v>
      </c>
      <c r="K355" s="268">
        <v>50494.6</v>
      </c>
      <c r="L355" s="268">
        <v>48800.05</v>
      </c>
      <c r="M355" s="268">
        <v>0.29246</v>
      </c>
      <c r="N355" s="1"/>
      <c r="O355" s="1"/>
    </row>
    <row r="356" spans="1:15" ht="12.75" customHeight="1">
      <c r="A356" s="30">
        <v>346</v>
      </c>
      <c r="B356" s="278" t="s">
        <v>447</v>
      </c>
      <c r="C356" s="268">
        <v>3180.2</v>
      </c>
      <c r="D356" s="269">
        <v>3200.7999999999997</v>
      </c>
      <c r="E356" s="269">
        <v>3151.5999999999995</v>
      </c>
      <c r="F356" s="269">
        <v>3122.9999999999995</v>
      </c>
      <c r="G356" s="269">
        <v>3073.7999999999993</v>
      </c>
      <c r="H356" s="269">
        <v>3229.3999999999996</v>
      </c>
      <c r="I356" s="269">
        <v>3278.5999999999995</v>
      </c>
      <c r="J356" s="269">
        <v>3307.2</v>
      </c>
      <c r="K356" s="268">
        <v>3250</v>
      </c>
      <c r="L356" s="268">
        <v>3172.2</v>
      </c>
      <c r="M356" s="268">
        <v>3.0734400000000002</v>
      </c>
      <c r="N356" s="1"/>
      <c r="O356" s="1"/>
    </row>
    <row r="357" spans="1:15" ht="12.75" customHeight="1">
      <c r="A357" s="30">
        <v>347</v>
      </c>
      <c r="B357" s="278" t="s">
        <v>173</v>
      </c>
      <c r="C357" s="268">
        <v>211.1</v>
      </c>
      <c r="D357" s="269">
        <v>210.73333333333335</v>
      </c>
      <c r="E357" s="269">
        <v>209.16666666666669</v>
      </c>
      <c r="F357" s="269">
        <v>207.23333333333335</v>
      </c>
      <c r="G357" s="269">
        <v>205.66666666666669</v>
      </c>
      <c r="H357" s="269">
        <v>212.66666666666669</v>
      </c>
      <c r="I357" s="269">
        <v>214.23333333333335</v>
      </c>
      <c r="J357" s="269">
        <v>216.16666666666669</v>
      </c>
      <c r="K357" s="268">
        <v>212.3</v>
      </c>
      <c r="L357" s="268">
        <v>208.8</v>
      </c>
      <c r="M357" s="268">
        <v>11.963559999999999</v>
      </c>
      <c r="N357" s="1"/>
      <c r="O357" s="1"/>
    </row>
    <row r="358" spans="1:15" ht="12.75" customHeight="1">
      <c r="A358" s="30">
        <v>348</v>
      </c>
      <c r="B358" s="278" t="s">
        <v>175</v>
      </c>
      <c r="C358" s="268">
        <v>4211</v>
      </c>
      <c r="D358" s="269">
        <v>4177.9333333333334</v>
      </c>
      <c r="E358" s="269">
        <v>4136.8666666666668</v>
      </c>
      <c r="F358" s="269">
        <v>4062.7333333333336</v>
      </c>
      <c r="G358" s="269">
        <v>4021.666666666667</v>
      </c>
      <c r="H358" s="269">
        <v>4252.0666666666666</v>
      </c>
      <c r="I358" s="269">
        <v>4293.1333333333341</v>
      </c>
      <c r="J358" s="269">
        <v>4367.2666666666664</v>
      </c>
      <c r="K358" s="268">
        <v>4219</v>
      </c>
      <c r="L358" s="268">
        <v>4103.8</v>
      </c>
      <c r="M358" s="268">
        <v>9.9919999999999995E-2</v>
      </c>
      <c r="N358" s="1"/>
      <c r="O358" s="1"/>
    </row>
    <row r="359" spans="1:15" ht="12.75" customHeight="1">
      <c r="A359" s="30">
        <v>349</v>
      </c>
      <c r="B359" s="278" t="s">
        <v>449</v>
      </c>
      <c r="C359" s="268">
        <v>1392.9</v>
      </c>
      <c r="D359" s="269">
        <v>1385.2166666666665</v>
      </c>
      <c r="E359" s="269">
        <v>1373.583333333333</v>
      </c>
      <c r="F359" s="269">
        <v>1354.2666666666667</v>
      </c>
      <c r="G359" s="269">
        <v>1342.6333333333332</v>
      </c>
      <c r="H359" s="269">
        <v>1404.5333333333328</v>
      </c>
      <c r="I359" s="269">
        <v>1416.1666666666665</v>
      </c>
      <c r="J359" s="269">
        <v>1435.4833333333327</v>
      </c>
      <c r="K359" s="268">
        <v>1396.85</v>
      </c>
      <c r="L359" s="268">
        <v>1365.9</v>
      </c>
      <c r="M359" s="268">
        <v>0.72146999999999994</v>
      </c>
      <c r="N359" s="1"/>
      <c r="O359" s="1"/>
    </row>
    <row r="360" spans="1:15" ht="12.75" customHeight="1">
      <c r="A360" s="30">
        <v>350</v>
      </c>
      <c r="B360" s="278" t="s">
        <v>176</v>
      </c>
      <c r="C360" s="268">
        <v>2833.9</v>
      </c>
      <c r="D360" s="269">
        <v>2843.0166666666669</v>
      </c>
      <c r="E360" s="269">
        <v>2802.4833333333336</v>
      </c>
      <c r="F360" s="269">
        <v>2771.0666666666666</v>
      </c>
      <c r="G360" s="269">
        <v>2730.5333333333333</v>
      </c>
      <c r="H360" s="269">
        <v>2874.4333333333338</v>
      </c>
      <c r="I360" s="269">
        <v>2914.9666666666676</v>
      </c>
      <c r="J360" s="269">
        <v>2946.3833333333341</v>
      </c>
      <c r="K360" s="268">
        <v>2883.55</v>
      </c>
      <c r="L360" s="268">
        <v>2811.6</v>
      </c>
      <c r="M360" s="268">
        <v>2.7050299999999998</v>
      </c>
      <c r="N360" s="1"/>
      <c r="O360" s="1"/>
    </row>
    <row r="361" spans="1:15" ht="12.75" customHeight="1">
      <c r="A361" s="30">
        <v>351</v>
      </c>
      <c r="B361" s="278" t="s">
        <v>172</v>
      </c>
      <c r="C361" s="268">
        <v>970.05</v>
      </c>
      <c r="D361" s="269">
        <v>967.35</v>
      </c>
      <c r="E361" s="269">
        <v>948.7</v>
      </c>
      <c r="F361" s="269">
        <v>927.35</v>
      </c>
      <c r="G361" s="269">
        <v>908.7</v>
      </c>
      <c r="H361" s="269">
        <v>988.7</v>
      </c>
      <c r="I361" s="269">
        <v>1007.3499999999999</v>
      </c>
      <c r="J361" s="269">
        <v>1028.7</v>
      </c>
      <c r="K361" s="268">
        <v>986</v>
      </c>
      <c r="L361" s="268">
        <v>946</v>
      </c>
      <c r="M361" s="268">
        <v>16.06119</v>
      </c>
      <c r="N361" s="1"/>
      <c r="O361" s="1"/>
    </row>
    <row r="362" spans="1:15" ht="12.75" customHeight="1">
      <c r="A362" s="30">
        <v>352</v>
      </c>
      <c r="B362" s="278" t="s">
        <v>450</v>
      </c>
      <c r="C362" s="268">
        <v>906.75</v>
      </c>
      <c r="D362" s="269">
        <v>906.88333333333333</v>
      </c>
      <c r="E362" s="269">
        <v>899.2166666666667</v>
      </c>
      <c r="F362" s="269">
        <v>891.68333333333339</v>
      </c>
      <c r="G362" s="269">
        <v>884.01666666666677</v>
      </c>
      <c r="H362" s="269">
        <v>914.41666666666663</v>
      </c>
      <c r="I362" s="269">
        <v>922.08333333333337</v>
      </c>
      <c r="J362" s="269">
        <v>929.61666666666656</v>
      </c>
      <c r="K362" s="268">
        <v>914.55</v>
      </c>
      <c r="L362" s="268">
        <v>899.35</v>
      </c>
      <c r="M362" s="268">
        <v>0.19339999999999999</v>
      </c>
      <c r="N362" s="1"/>
      <c r="O362" s="1"/>
    </row>
    <row r="363" spans="1:15" ht="12.75" customHeight="1">
      <c r="A363" s="30">
        <v>353</v>
      </c>
      <c r="B363" s="278" t="s">
        <v>270</v>
      </c>
      <c r="C363" s="268">
        <v>2623.1</v>
      </c>
      <c r="D363" s="269">
        <v>2631.1833333333329</v>
      </c>
      <c r="E363" s="269">
        <v>2592.6666666666661</v>
      </c>
      <c r="F363" s="269">
        <v>2562.2333333333331</v>
      </c>
      <c r="G363" s="269">
        <v>2523.7166666666662</v>
      </c>
      <c r="H363" s="269">
        <v>2661.6166666666659</v>
      </c>
      <c r="I363" s="269">
        <v>2700.1333333333332</v>
      </c>
      <c r="J363" s="269">
        <v>2730.5666666666657</v>
      </c>
      <c r="K363" s="268">
        <v>2669.7</v>
      </c>
      <c r="L363" s="268">
        <v>2600.75</v>
      </c>
      <c r="M363" s="268">
        <v>2.3165800000000001</v>
      </c>
      <c r="N363" s="1"/>
      <c r="O363" s="1"/>
    </row>
    <row r="364" spans="1:15" ht="12.75" customHeight="1">
      <c r="A364" s="30">
        <v>354</v>
      </c>
      <c r="B364" s="278" t="s">
        <v>451</v>
      </c>
      <c r="C364" s="268">
        <v>2108.4499999999998</v>
      </c>
      <c r="D364" s="269">
        <v>2088.65</v>
      </c>
      <c r="E364" s="269">
        <v>2042.3000000000002</v>
      </c>
      <c r="F364" s="269">
        <v>1976.15</v>
      </c>
      <c r="G364" s="269">
        <v>1929.8000000000002</v>
      </c>
      <c r="H364" s="269">
        <v>2154.8000000000002</v>
      </c>
      <c r="I364" s="269">
        <v>2201.1499999999996</v>
      </c>
      <c r="J364" s="269">
        <v>2267.3000000000002</v>
      </c>
      <c r="K364" s="268">
        <v>2135</v>
      </c>
      <c r="L364" s="268">
        <v>2022.5</v>
      </c>
      <c r="M364" s="268">
        <v>4.32585</v>
      </c>
      <c r="N364" s="1"/>
      <c r="O364" s="1"/>
    </row>
    <row r="365" spans="1:15" ht="12.75" customHeight="1">
      <c r="A365" s="30">
        <v>355</v>
      </c>
      <c r="B365" s="278" t="s">
        <v>806</v>
      </c>
      <c r="C365" s="268">
        <v>323.05</v>
      </c>
      <c r="D365" s="269">
        <v>326.01666666666665</v>
      </c>
      <c r="E365" s="269">
        <v>318.33333333333331</v>
      </c>
      <c r="F365" s="269">
        <v>313.61666666666667</v>
      </c>
      <c r="G365" s="269">
        <v>305.93333333333334</v>
      </c>
      <c r="H365" s="269">
        <v>330.73333333333329</v>
      </c>
      <c r="I365" s="269">
        <v>338.41666666666669</v>
      </c>
      <c r="J365" s="269">
        <v>343.13333333333327</v>
      </c>
      <c r="K365" s="268">
        <v>333.7</v>
      </c>
      <c r="L365" s="268">
        <v>321.3</v>
      </c>
      <c r="M365" s="268">
        <v>58.620840000000001</v>
      </c>
      <c r="N365" s="1"/>
      <c r="O365" s="1"/>
    </row>
    <row r="366" spans="1:15" ht="12.75" customHeight="1">
      <c r="A366" s="30">
        <v>356</v>
      </c>
      <c r="B366" s="278" t="s">
        <v>174</v>
      </c>
      <c r="C366" s="268">
        <v>113.35</v>
      </c>
      <c r="D366" s="269">
        <v>113.69999999999999</v>
      </c>
      <c r="E366" s="269">
        <v>112.59999999999998</v>
      </c>
      <c r="F366" s="269">
        <v>111.85</v>
      </c>
      <c r="G366" s="269">
        <v>110.74999999999999</v>
      </c>
      <c r="H366" s="269">
        <v>114.44999999999997</v>
      </c>
      <c r="I366" s="269">
        <v>115.55</v>
      </c>
      <c r="J366" s="269">
        <v>116.29999999999997</v>
      </c>
      <c r="K366" s="268">
        <v>114.8</v>
      </c>
      <c r="L366" s="268">
        <v>112.95</v>
      </c>
      <c r="M366" s="268">
        <v>67.111189999999993</v>
      </c>
      <c r="N366" s="1"/>
      <c r="O366" s="1"/>
    </row>
    <row r="367" spans="1:15" ht="12.75" customHeight="1">
      <c r="A367" s="30">
        <v>357</v>
      </c>
      <c r="B367" s="278" t="s">
        <v>179</v>
      </c>
      <c r="C367" s="268">
        <v>232.7</v>
      </c>
      <c r="D367" s="269">
        <v>233.68333333333331</v>
      </c>
      <c r="E367" s="269">
        <v>231.11666666666662</v>
      </c>
      <c r="F367" s="269">
        <v>229.5333333333333</v>
      </c>
      <c r="G367" s="269">
        <v>226.96666666666661</v>
      </c>
      <c r="H367" s="269">
        <v>235.26666666666662</v>
      </c>
      <c r="I367" s="269">
        <v>237.83333333333329</v>
      </c>
      <c r="J367" s="269">
        <v>239.41666666666663</v>
      </c>
      <c r="K367" s="268">
        <v>236.25</v>
      </c>
      <c r="L367" s="268">
        <v>232.1</v>
      </c>
      <c r="M367" s="268">
        <v>151.22229999999999</v>
      </c>
      <c r="N367" s="1"/>
      <c r="O367" s="1"/>
    </row>
    <row r="368" spans="1:15" ht="12.75" customHeight="1">
      <c r="A368" s="30">
        <v>358</v>
      </c>
      <c r="B368" s="278" t="s">
        <v>807</v>
      </c>
      <c r="C368" s="268">
        <v>404.55</v>
      </c>
      <c r="D368" s="269">
        <v>401.08333333333331</v>
      </c>
      <c r="E368" s="269">
        <v>395.46666666666664</v>
      </c>
      <c r="F368" s="269">
        <v>386.38333333333333</v>
      </c>
      <c r="G368" s="269">
        <v>380.76666666666665</v>
      </c>
      <c r="H368" s="269">
        <v>410.16666666666663</v>
      </c>
      <c r="I368" s="269">
        <v>415.7833333333333</v>
      </c>
      <c r="J368" s="269">
        <v>424.86666666666662</v>
      </c>
      <c r="K368" s="268">
        <v>406.7</v>
      </c>
      <c r="L368" s="268">
        <v>392</v>
      </c>
      <c r="M368" s="268">
        <v>10.12406</v>
      </c>
      <c r="N368" s="1"/>
      <c r="O368" s="1"/>
    </row>
    <row r="369" spans="1:15" ht="12.75" customHeight="1">
      <c r="A369" s="30">
        <v>359</v>
      </c>
      <c r="B369" s="278" t="s">
        <v>271</v>
      </c>
      <c r="C369" s="268">
        <v>460.85</v>
      </c>
      <c r="D369" s="269">
        <v>462.55</v>
      </c>
      <c r="E369" s="269">
        <v>456.35</v>
      </c>
      <c r="F369" s="269">
        <v>451.85</v>
      </c>
      <c r="G369" s="269">
        <v>445.65000000000003</v>
      </c>
      <c r="H369" s="269">
        <v>467.05</v>
      </c>
      <c r="I369" s="269">
        <v>473.24999999999994</v>
      </c>
      <c r="J369" s="269">
        <v>477.75</v>
      </c>
      <c r="K369" s="268">
        <v>468.75</v>
      </c>
      <c r="L369" s="268">
        <v>458.05</v>
      </c>
      <c r="M369" s="268">
        <v>1.81846</v>
      </c>
      <c r="N369" s="1"/>
      <c r="O369" s="1"/>
    </row>
    <row r="370" spans="1:15" ht="12.75" customHeight="1">
      <c r="A370" s="30">
        <v>360</v>
      </c>
      <c r="B370" s="278" t="s">
        <v>452</v>
      </c>
      <c r="C370" s="268">
        <v>587.35</v>
      </c>
      <c r="D370" s="269">
        <v>589.41666666666663</v>
      </c>
      <c r="E370" s="269">
        <v>583.08333333333326</v>
      </c>
      <c r="F370" s="269">
        <v>578.81666666666661</v>
      </c>
      <c r="G370" s="269">
        <v>572.48333333333323</v>
      </c>
      <c r="H370" s="269">
        <v>593.68333333333328</v>
      </c>
      <c r="I370" s="269">
        <v>600.01666666666654</v>
      </c>
      <c r="J370" s="269">
        <v>604.2833333333333</v>
      </c>
      <c r="K370" s="268">
        <v>595.75</v>
      </c>
      <c r="L370" s="268">
        <v>585.15</v>
      </c>
      <c r="M370" s="268">
        <v>0.83487999999999996</v>
      </c>
      <c r="N370" s="1"/>
      <c r="O370" s="1"/>
    </row>
    <row r="371" spans="1:15" ht="12.75" customHeight="1">
      <c r="A371" s="30">
        <v>361</v>
      </c>
      <c r="B371" s="278" t="s">
        <v>453</v>
      </c>
      <c r="C371" s="268">
        <v>136.85</v>
      </c>
      <c r="D371" s="269">
        <v>138.29999999999998</v>
      </c>
      <c r="E371" s="269">
        <v>132.89999999999998</v>
      </c>
      <c r="F371" s="269">
        <v>128.94999999999999</v>
      </c>
      <c r="G371" s="269">
        <v>123.54999999999998</v>
      </c>
      <c r="H371" s="269">
        <v>142.24999999999997</v>
      </c>
      <c r="I371" s="269">
        <v>147.65</v>
      </c>
      <c r="J371" s="269">
        <v>151.59999999999997</v>
      </c>
      <c r="K371" s="268">
        <v>143.69999999999999</v>
      </c>
      <c r="L371" s="268">
        <v>134.35</v>
      </c>
      <c r="M371" s="268">
        <v>26.435739999999999</v>
      </c>
      <c r="N371" s="1"/>
      <c r="O371" s="1"/>
    </row>
    <row r="372" spans="1:15" ht="12.75" customHeight="1">
      <c r="A372" s="30">
        <v>362</v>
      </c>
      <c r="B372" s="278" t="s">
        <v>852</v>
      </c>
      <c r="C372" s="268">
        <v>1576.75</v>
      </c>
      <c r="D372" s="269">
        <v>1565.5833333333333</v>
      </c>
      <c r="E372" s="269">
        <v>1537.1666666666665</v>
      </c>
      <c r="F372" s="269">
        <v>1497.5833333333333</v>
      </c>
      <c r="G372" s="269">
        <v>1469.1666666666665</v>
      </c>
      <c r="H372" s="269">
        <v>1605.1666666666665</v>
      </c>
      <c r="I372" s="269">
        <v>1633.583333333333</v>
      </c>
      <c r="J372" s="269">
        <v>1673.1666666666665</v>
      </c>
      <c r="K372" s="268">
        <v>1594</v>
      </c>
      <c r="L372" s="268">
        <v>1526</v>
      </c>
      <c r="M372" s="268">
        <v>0.64068000000000003</v>
      </c>
      <c r="N372" s="1"/>
      <c r="O372" s="1"/>
    </row>
    <row r="373" spans="1:15" ht="12.75" customHeight="1">
      <c r="A373" s="30">
        <v>363</v>
      </c>
      <c r="B373" s="278" t="s">
        <v>454</v>
      </c>
      <c r="C373" s="268">
        <v>4099.05</v>
      </c>
      <c r="D373" s="269">
        <v>4098.333333333333</v>
      </c>
      <c r="E373" s="269">
        <v>4086.7166666666662</v>
      </c>
      <c r="F373" s="269">
        <v>4074.3833333333332</v>
      </c>
      <c r="G373" s="269">
        <v>4062.7666666666664</v>
      </c>
      <c r="H373" s="269">
        <v>4110.6666666666661</v>
      </c>
      <c r="I373" s="269">
        <v>4122.2833333333328</v>
      </c>
      <c r="J373" s="269">
        <v>4134.6166666666659</v>
      </c>
      <c r="K373" s="268">
        <v>4109.95</v>
      </c>
      <c r="L373" s="268">
        <v>4086</v>
      </c>
      <c r="M373" s="268">
        <v>9.7600000000000006E-2</v>
      </c>
      <c r="N373" s="1"/>
      <c r="O373" s="1"/>
    </row>
    <row r="374" spans="1:15" ht="12.75" customHeight="1">
      <c r="A374" s="30">
        <v>364</v>
      </c>
      <c r="B374" s="278" t="s">
        <v>272</v>
      </c>
      <c r="C374" s="268">
        <v>14625.6</v>
      </c>
      <c r="D374" s="269">
        <v>14609.15</v>
      </c>
      <c r="E374" s="269">
        <v>14441.3</v>
      </c>
      <c r="F374" s="269">
        <v>14257</v>
      </c>
      <c r="G374" s="269">
        <v>14089.15</v>
      </c>
      <c r="H374" s="269">
        <v>14793.449999999999</v>
      </c>
      <c r="I374" s="269">
        <v>14961.300000000001</v>
      </c>
      <c r="J374" s="269">
        <v>15145.599999999999</v>
      </c>
      <c r="K374" s="268">
        <v>14777</v>
      </c>
      <c r="L374" s="268">
        <v>14424.85</v>
      </c>
      <c r="M374" s="268">
        <v>0.18587999999999999</v>
      </c>
      <c r="N374" s="1"/>
      <c r="O374" s="1"/>
    </row>
    <row r="375" spans="1:15" ht="12.75" customHeight="1">
      <c r="A375" s="30">
        <v>365</v>
      </c>
      <c r="B375" s="278" t="s">
        <v>178</v>
      </c>
      <c r="C375" s="268">
        <v>40.65</v>
      </c>
      <c r="D375" s="269">
        <v>40.816666666666663</v>
      </c>
      <c r="E375" s="269">
        <v>39.983333333333327</v>
      </c>
      <c r="F375" s="269">
        <v>39.316666666666663</v>
      </c>
      <c r="G375" s="269">
        <v>38.483333333333327</v>
      </c>
      <c r="H375" s="269">
        <v>41.483333333333327</v>
      </c>
      <c r="I375" s="269">
        <v>42.31666666666667</v>
      </c>
      <c r="J375" s="269">
        <v>42.983333333333327</v>
      </c>
      <c r="K375" s="268">
        <v>41.65</v>
      </c>
      <c r="L375" s="268">
        <v>40.15</v>
      </c>
      <c r="M375" s="268">
        <v>850.95486000000005</v>
      </c>
      <c r="N375" s="1"/>
      <c r="O375" s="1"/>
    </row>
    <row r="376" spans="1:15" ht="12.75" customHeight="1">
      <c r="A376" s="30">
        <v>366</v>
      </c>
      <c r="B376" s="278" t="s">
        <v>455</v>
      </c>
      <c r="C376" s="268">
        <v>634.04999999999995</v>
      </c>
      <c r="D376" s="269">
        <v>636.01666666666665</v>
      </c>
      <c r="E376" s="269">
        <v>598.0333333333333</v>
      </c>
      <c r="F376" s="269">
        <v>562.01666666666665</v>
      </c>
      <c r="G376" s="269">
        <v>524.0333333333333</v>
      </c>
      <c r="H376" s="269">
        <v>672.0333333333333</v>
      </c>
      <c r="I376" s="269">
        <v>710.01666666666665</v>
      </c>
      <c r="J376" s="269">
        <v>746.0333333333333</v>
      </c>
      <c r="K376" s="268">
        <v>674</v>
      </c>
      <c r="L376" s="268">
        <v>600</v>
      </c>
      <c r="M376" s="268">
        <v>21.057320000000001</v>
      </c>
      <c r="N376" s="1"/>
      <c r="O376" s="1"/>
    </row>
    <row r="377" spans="1:15" ht="12.75" customHeight="1">
      <c r="A377" s="30">
        <v>367</v>
      </c>
      <c r="B377" s="278" t="s">
        <v>183</v>
      </c>
      <c r="C377" s="268">
        <v>127.65</v>
      </c>
      <c r="D377" s="269">
        <v>127.7</v>
      </c>
      <c r="E377" s="269">
        <v>125.95000000000002</v>
      </c>
      <c r="F377" s="269">
        <v>124.25000000000001</v>
      </c>
      <c r="G377" s="269">
        <v>122.50000000000003</v>
      </c>
      <c r="H377" s="269">
        <v>129.4</v>
      </c>
      <c r="I377" s="269">
        <v>131.14999999999998</v>
      </c>
      <c r="J377" s="269">
        <v>132.85</v>
      </c>
      <c r="K377" s="268">
        <v>129.44999999999999</v>
      </c>
      <c r="L377" s="268">
        <v>126</v>
      </c>
      <c r="M377" s="268">
        <v>98.838920000000002</v>
      </c>
      <c r="N377" s="1"/>
      <c r="O377" s="1"/>
    </row>
    <row r="378" spans="1:15" ht="12.75" customHeight="1">
      <c r="A378" s="30">
        <v>368</v>
      </c>
      <c r="B378" s="278" t="s">
        <v>184</v>
      </c>
      <c r="C378" s="268">
        <v>103.55</v>
      </c>
      <c r="D378" s="269">
        <v>103.63333333333333</v>
      </c>
      <c r="E378" s="269">
        <v>103.06666666666665</v>
      </c>
      <c r="F378" s="269">
        <v>102.58333333333333</v>
      </c>
      <c r="G378" s="269">
        <v>102.01666666666665</v>
      </c>
      <c r="H378" s="269">
        <v>104.11666666666665</v>
      </c>
      <c r="I378" s="269">
        <v>104.68333333333331</v>
      </c>
      <c r="J378" s="269">
        <v>105.16666666666664</v>
      </c>
      <c r="K378" s="268">
        <v>104.2</v>
      </c>
      <c r="L378" s="268">
        <v>103.15</v>
      </c>
      <c r="M378" s="268">
        <v>26.23827</v>
      </c>
      <c r="N378" s="1"/>
      <c r="O378" s="1"/>
    </row>
    <row r="379" spans="1:15" ht="12.75" customHeight="1">
      <c r="A379" s="30">
        <v>369</v>
      </c>
      <c r="B379" s="278" t="s">
        <v>809</v>
      </c>
      <c r="C379" s="268">
        <v>653.35</v>
      </c>
      <c r="D379" s="269">
        <v>653.43333333333328</v>
      </c>
      <c r="E379" s="269">
        <v>648.86666666666656</v>
      </c>
      <c r="F379" s="269">
        <v>644.38333333333333</v>
      </c>
      <c r="G379" s="269">
        <v>639.81666666666661</v>
      </c>
      <c r="H379" s="269">
        <v>657.91666666666652</v>
      </c>
      <c r="I379" s="269">
        <v>662.48333333333335</v>
      </c>
      <c r="J379" s="269">
        <v>666.96666666666647</v>
      </c>
      <c r="K379" s="268">
        <v>658</v>
      </c>
      <c r="L379" s="268">
        <v>648.95000000000005</v>
      </c>
      <c r="M379" s="268">
        <v>2.2800600000000002</v>
      </c>
      <c r="N379" s="1"/>
      <c r="O379" s="1"/>
    </row>
    <row r="380" spans="1:15" ht="12.75" customHeight="1">
      <c r="A380" s="30">
        <v>370</v>
      </c>
      <c r="B380" s="278" t="s">
        <v>456</v>
      </c>
      <c r="C380" s="268">
        <v>299</v>
      </c>
      <c r="D380" s="269">
        <v>298.36666666666662</v>
      </c>
      <c r="E380" s="269">
        <v>296.43333333333322</v>
      </c>
      <c r="F380" s="269">
        <v>293.86666666666662</v>
      </c>
      <c r="G380" s="269">
        <v>291.93333333333322</v>
      </c>
      <c r="H380" s="269">
        <v>300.93333333333322</v>
      </c>
      <c r="I380" s="269">
        <v>302.86666666666662</v>
      </c>
      <c r="J380" s="269">
        <v>305.43333333333322</v>
      </c>
      <c r="K380" s="268">
        <v>300.3</v>
      </c>
      <c r="L380" s="268">
        <v>295.8</v>
      </c>
      <c r="M380" s="268">
        <v>1.33195</v>
      </c>
      <c r="N380" s="1"/>
      <c r="O380" s="1"/>
    </row>
    <row r="381" spans="1:15" ht="12.75" customHeight="1">
      <c r="A381" s="30">
        <v>371</v>
      </c>
      <c r="B381" s="278" t="s">
        <v>457</v>
      </c>
      <c r="C381" s="268">
        <v>1080.75</v>
      </c>
      <c r="D381" s="269">
        <v>1074.1499999999999</v>
      </c>
      <c r="E381" s="269">
        <v>1063.5999999999997</v>
      </c>
      <c r="F381" s="269">
        <v>1046.4499999999998</v>
      </c>
      <c r="G381" s="269">
        <v>1035.8999999999996</v>
      </c>
      <c r="H381" s="269">
        <v>1091.2999999999997</v>
      </c>
      <c r="I381" s="269">
        <v>1101.8499999999999</v>
      </c>
      <c r="J381" s="269">
        <v>1118.9999999999998</v>
      </c>
      <c r="K381" s="268">
        <v>1084.7</v>
      </c>
      <c r="L381" s="268">
        <v>1057</v>
      </c>
      <c r="M381" s="268">
        <v>1.4200699999999999</v>
      </c>
      <c r="N381" s="1"/>
      <c r="O381" s="1"/>
    </row>
    <row r="382" spans="1:15" ht="12.75" customHeight="1">
      <c r="A382" s="30">
        <v>372</v>
      </c>
      <c r="B382" s="278" t="s">
        <v>458</v>
      </c>
      <c r="C382" s="268">
        <v>34.549999999999997</v>
      </c>
      <c r="D382" s="269">
        <v>34.549999999999997</v>
      </c>
      <c r="E382" s="269">
        <v>34.299999999999997</v>
      </c>
      <c r="F382" s="269">
        <v>34.049999999999997</v>
      </c>
      <c r="G382" s="269">
        <v>33.799999999999997</v>
      </c>
      <c r="H382" s="269">
        <v>34.799999999999997</v>
      </c>
      <c r="I382" s="269">
        <v>35.049999999999997</v>
      </c>
      <c r="J382" s="269">
        <v>35.299999999999997</v>
      </c>
      <c r="K382" s="268">
        <v>34.799999999999997</v>
      </c>
      <c r="L382" s="268">
        <v>34.299999999999997</v>
      </c>
      <c r="M382" s="268">
        <v>59.31476</v>
      </c>
      <c r="N382" s="1"/>
      <c r="O382" s="1"/>
    </row>
    <row r="383" spans="1:15" ht="12.75" customHeight="1">
      <c r="A383" s="30">
        <v>373</v>
      </c>
      <c r="B383" s="278" t="s">
        <v>808</v>
      </c>
      <c r="C383" s="268">
        <v>106.3</v>
      </c>
      <c r="D383" s="269">
        <v>106.08333333333333</v>
      </c>
      <c r="E383" s="269">
        <v>105.16666666666666</v>
      </c>
      <c r="F383" s="269">
        <v>104.03333333333333</v>
      </c>
      <c r="G383" s="269">
        <v>103.11666666666666</v>
      </c>
      <c r="H383" s="269">
        <v>107.21666666666665</v>
      </c>
      <c r="I383" s="269">
        <v>108.13333333333331</v>
      </c>
      <c r="J383" s="269">
        <v>109.26666666666665</v>
      </c>
      <c r="K383" s="268">
        <v>107</v>
      </c>
      <c r="L383" s="268">
        <v>104.95</v>
      </c>
      <c r="M383" s="268">
        <v>5.1135900000000003</v>
      </c>
      <c r="N383" s="1"/>
      <c r="O383" s="1"/>
    </row>
    <row r="384" spans="1:15" ht="12.75" customHeight="1">
      <c r="A384" s="30">
        <v>374</v>
      </c>
      <c r="B384" s="278" t="s">
        <v>459</v>
      </c>
      <c r="C384" s="268">
        <v>181.2</v>
      </c>
      <c r="D384" s="269">
        <v>180.53333333333333</v>
      </c>
      <c r="E384" s="269">
        <v>174.66666666666666</v>
      </c>
      <c r="F384" s="269">
        <v>168.13333333333333</v>
      </c>
      <c r="G384" s="269">
        <v>162.26666666666665</v>
      </c>
      <c r="H384" s="269">
        <v>187.06666666666666</v>
      </c>
      <c r="I384" s="269">
        <v>192.93333333333334</v>
      </c>
      <c r="J384" s="269">
        <v>199.46666666666667</v>
      </c>
      <c r="K384" s="268">
        <v>186.4</v>
      </c>
      <c r="L384" s="268">
        <v>174</v>
      </c>
      <c r="M384" s="268">
        <v>47.097909999999999</v>
      </c>
      <c r="N384" s="1"/>
      <c r="O384" s="1"/>
    </row>
    <row r="385" spans="1:15" ht="12.75" customHeight="1">
      <c r="A385" s="30">
        <v>375</v>
      </c>
      <c r="B385" s="278" t="s">
        <v>460</v>
      </c>
      <c r="C385" s="268">
        <v>596.6</v>
      </c>
      <c r="D385" s="269">
        <v>595.13333333333333</v>
      </c>
      <c r="E385" s="269">
        <v>586.26666666666665</v>
      </c>
      <c r="F385" s="269">
        <v>575.93333333333328</v>
      </c>
      <c r="G385" s="269">
        <v>567.06666666666661</v>
      </c>
      <c r="H385" s="269">
        <v>605.4666666666667</v>
      </c>
      <c r="I385" s="269">
        <v>614.33333333333326</v>
      </c>
      <c r="J385" s="269">
        <v>624.66666666666674</v>
      </c>
      <c r="K385" s="268">
        <v>604</v>
      </c>
      <c r="L385" s="268">
        <v>584.79999999999995</v>
      </c>
      <c r="M385" s="268">
        <v>1.53078</v>
      </c>
      <c r="N385" s="1"/>
      <c r="O385" s="1"/>
    </row>
    <row r="386" spans="1:15" ht="12.75" customHeight="1">
      <c r="A386" s="30">
        <v>376</v>
      </c>
      <c r="B386" s="278" t="s">
        <v>461</v>
      </c>
      <c r="C386" s="268">
        <v>224.65</v>
      </c>
      <c r="D386" s="269">
        <v>226.18333333333331</v>
      </c>
      <c r="E386" s="269">
        <v>222.41666666666663</v>
      </c>
      <c r="F386" s="269">
        <v>220.18333333333331</v>
      </c>
      <c r="G386" s="269">
        <v>216.41666666666663</v>
      </c>
      <c r="H386" s="269">
        <v>228.41666666666663</v>
      </c>
      <c r="I386" s="269">
        <v>232.18333333333334</v>
      </c>
      <c r="J386" s="269">
        <v>234.41666666666663</v>
      </c>
      <c r="K386" s="268">
        <v>229.95</v>
      </c>
      <c r="L386" s="268">
        <v>223.95</v>
      </c>
      <c r="M386" s="268">
        <v>2.9744299999999999</v>
      </c>
      <c r="N386" s="1"/>
      <c r="O386" s="1"/>
    </row>
    <row r="387" spans="1:15" ht="12.75" customHeight="1">
      <c r="A387" s="30">
        <v>377</v>
      </c>
      <c r="B387" s="278" t="s">
        <v>462</v>
      </c>
      <c r="C387" s="268">
        <v>105.3</v>
      </c>
      <c r="D387" s="269">
        <v>105.58333333333333</v>
      </c>
      <c r="E387" s="269">
        <v>104.36666666666666</v>
      </c>
      <c r="F387" s="269">
        <v>103.43333333333334</v>
      </c>
      <c r="G387" s="269">
        <v>102.21666666666667</v>
      </c>
      <c r="H387" s="269">
        <v>106.51666666666665</v>
      </c>
      <c r="I387" s="269">
        <v>107.73333333333332</v>
      </c>
      <c r="J387" s="269">
        <v>108.66666666666664</v>
      </c>
      <c r="K387" s="268">
        <v>106.8</v>
      </c>
      <c r="L387" s="268">
        <v>104.65</v>
      </c>
      <c r="M387" s="268">
        <v>39.596550000000001</v>
      </c>
      <c r="N387" s="1"/>
      <c r="O387" s="1"/>
    </row>
    <row r="388" spans="1:15" ht="12.75" customHeight="1">
      <c r="A388" s="30">
        <v>378</v>
      </c>
      <c r="B388" s="278" t="s">
        <v>463</v>
      </c>
      <c r="C388" s="268">
        <v>1992.4</v>
      </c>
      <c r="D388" s="269">
        <v>1997.8166666666666</v>
      </c>
      <c r="E388" s="269">
        <v>1975.6333333333332</v>
      </c>
      <c r="F388" s="269">
        <v>1958.8666666666666</v>
      </c>
      <c r="G388" s="269">
        <v>1936.6833333333332</v>
      </c>
      <c r="H388" s="269">
        <v>2014.5833333333333</v>
      </c>
      <c r="I388" s="269">
        <v>2036.7666666666667</v>
      </c>
      <c r="J388" s="269">
        <v>2053.5333333333333</v>
      </c>
      <c r="K388" s="268">
        <v>2020</v>
      </c>
      <c r="L388" s="268">
        <v>1981.05</v>
      </c>
      <c r="M388" s="268">
        <v>0.12870999999999999</v>
      </c>
      <c r="N388" s="1"/>
      <c r="O388" s="1"/>
    </row>
    <row r="389" spans="1:15" ht="12.75" customHeight="1">
      <c r="A389" s="30">
        <v>379</v>
      </c>
      <c r="B389" s="278" t="s">
        <v>853</v>
      </c>
      <c r="C389" s="268">
        <v>51.25</v>
      </c>
      <c r="D389" s="269">
        <v>51.866666666666667</v>
      </c>
      <c r="E389" s="269">
        <v>50.433333333333337</v>
      </c>
      <c r="F389" s="269">
        <v>49.616666666666667</v>
      </c>
      <c r="G389" s="269">
        <v>48.183333333333337</v>
      </c>
      <c r="H389" s="269">
        <v>52.683333333333337</v>
      </c>
      <c r="I389" s="269">
        <v>54.11666666666666</v>
      </c>
      <c r="J389" s="269">
        <v>54.933333333333337</v>
      </c>
      <c r="K389" s="268">
        <v>53.3</v>
      </c>
      <c r="L389" s="268">
        <v>51.05</v>
      </c>
      <c r="M389" s="268">
        <v>20.408539999999999</v>
      </c>
      <c r="N389" s="1"/>
      <c r="O389" s="1"/>
    </row>
    <row r="390" spans="1:15" ht="12.75" customHeight="1">
      <c r="A390" s="30">
        <v>380</v>
      </c>
      <c r="B390" s="278" t="s">
        <v>464</v>
      </c>
      <c r="C390" s="268">
        <v>152.5</v>
      </c>
      <c r="D390" s="269">
        <v>153.51666666666668</v>
      </c>
      <c r="E390" s="269">
        <v>151.03333333333336</v>
      </c>
      <c r="F390" s="269">
        <v>149.56666666666669</v>
      </c>
      <c r="G390" s="269">
        <v>147.08333333333337</v>
      </c>
      <c r="H390" s="269">
        <v>154.98333333333335</v>
      </c>
      <c r="I390" s="269">
        <v>157.46666666666664</v>
      </c>
      <c r="J390" s="269">
        <v>158.93333333333334</v>
      </c>
      <c r="K390" s="268">
        <v>156</v>
      </c>
      <c r="L390" s="268">
        <v>152.05000000000001</v>
      </c>
      <c r="M390" s="268">
        <v>13.34221</v>
      </c>
      <c r="N390" s="1"/>
      <c r="O390" s="1"/>
    </row>
    <row r="391" spans="1:15" ht="12.75" customHeight="1">
      <c r="A391" s="30">
        <v>381</v>
      </c>
      <c r="B391" s="278" t="s">
        <v>465</v>
      </c>
      <c r="C391" s="268">
        <v>1088.3</v>
      </c>
      <c r="D391" s="269">
        <v>1085.1166666666668</v>
      </c>
      <c r="E391" s="269">
        <v>1074.7333333333336</v>
      </c>
      <c r="F391" s="269">
        <v>1061.1666666666667</v>
      </c>
      <c r="G391" s="269">
        <v>1050.7833333333335</v>
      </c>
      <c r="H391" s="269">
        <v>1098.6833333333336</v>
      </c>
      <c r="I391" s="269">
        <v>1109.0666666666668</v>
      </c>
      <c r="J391" s="269">
        <v>1122.6333333333337</v>
      </c>
      <c r="K391" s="268">
        <v>1095.5</v>
      </c>
      <c r="L391" s="268">
        <v>1071.55</v>
      </c>
      <c r="M391" s="268">
        <v>1.89049</v>
      </c>
      <c r="N391" s="1"/>
      <c r="O391" s="1"/>
    </row>
    <row r="392" spans="1:15" ht="12.75" customHeight="1">
      <c r="A392" s="30">
        <v>382</v>
      </c>
      <c r="B392" s="278" t="s">
        <v>185</v>
      </c>
      <c r="C392" s="268">
        <v>2502.85</v>
      </c>
      <c r="D392" s="269">
        <v>2511.7499999999995</v>
      </c>
      <c r="E392" s="269">
        <v>2485.7999999999993</v>
      </c>
      <c r="F392" s="269">
        <v>2468.7499999999995</v>
      </c>
      <c r="G392" s="269">
        <v>2442.7999999999993</v>
      </c>
      <c r="H392" s="269">
        <v>2528.7999999999993</v>
      </c>
      <c r="I392" s="269">
        <v>2554.7499999999991</v>
      </c>
      <c r="J392" s="269">
        <v>2571.7999999999993</v>
      </c>
      <c r="K392" s="268">
        <v>2537.6999999999998</v>
      </c>
      <c r="L392" s="268">
        <v>2494.6999999999998</v>
      </c>
      <c r="M392" s="268">
        <v>38.818820000000002</v>
      </c>
      <c r="N392" s="1"/>
      <c r="O392" s="1"/>
    </row>
    <row r="393" spans="1:15" ht="12.75" customHeight="1">
      <c r="A393" s="30">
        <v>383</v>
      </c>
      <c r="B393" s="278" t="s">
        <v>823</v>
      </c>
      <c r="C393" s="268">
        <v>125.15</v>
      </c>
      <c r="D393" s="269">
        <v>124.7</v>
      </c>
      <c r="E393" s="269">
        <v>122.7</v>
      </c>
      <c r="F393" s="269">
        <v>120.25</v>
      </c>
      <c r="G393" s="269">
        <v>118.25</v>
      </c>
      <c r="H393" s="269">
        <v>127.15</v>
      </c>
      <c r="I393" s="269">
        <v>129.15</v>
      </c>
      <c r="J393" s="269">
        <v>131.60000000000002</v>
      </c>
      <c r="K393" s="268">
        <v>126.7</v>
      </c>
      <c r="L393" s="268">
        <v>122.25</v>
      </c>
      <c r="M393" s="268">
        <v>6.16275</v>
      </c>
      <c r="N393" s="1"/>
      <c r="O393" s="1"/>
    </row>
    <row r="394" spans="1:15" ht="12.75" customHeight="1">
      <c r="A394" s="30">
        <v>384</v>
      </c>
      <c r="B394" s="278" t="s">
        <v>466</v>
      </c>
      <c r="C394" s="268">
        <v>974.25</v>
      </c>
      <c r="D394" s="269">
        <v>981.0333333333333</v>
      </c>
      <c r="E394" s="269">
        <v>965.11666666666656</v>
      </c>
      <c r="F394" s="269">
        <v>955.98333333333323</v>
      </c>
      <c r="G394" s="269">
        <v>940.06666666666649</v>
      </c>
      <c r="H394" s="269">
        <v>990.16666666666663</v>
      </c>
      <c r="I394" s="269">
        <v>1006.0833333333334</v>
      </c>
      <c r="J394" s="269">
        <v>1015.2166666666667</v>
      </c>
      <c r="K394" s="268">
        <v>996.95</v>
      </c>
      <c r="L394" s="268">
        <v>971.9</v>
      </c>
      <c r="M394" s="268">
        <v>0.19345999999999999</v>
      </c>
      <c r="N394" s="1"/>
      <c r="O394" s="1"/>
    </row>
    <row r="395" spans="1:15" ht="12.75" customHeight="1">
      <c r="A395" s="30">
        <v>385</v>
      </c>
      <c r="B395" s="278" t="s">
        <v>467</v>
      </c>
      <c r="C395" s="268">
        <v>1429.2</v>
      </c>
      <c r="D395" s="269">
        <v>1428.3333333333333</v>
      </c>
      <c r="E395" s="269">
        <v>1416.6666666666665</v>
      </c>
      <c r="F395" s="269">
        <v>1404.1333333333332</v>
      </c>
      <c r="G395" s="269">
        <v>1392.4666666666665</v>
      </c>
      <c r="H395" s="269">
        <v>1440.8666666666666</v>
      </c>
      <c r="I395" s="269">
        <v>1452.5333333333331</v>
      </c>
      <c r="J395" s="269">
        <v>1465.0666666666666</v>
      </c>
      <c r="K395" s="268">
        <v>1440</v>
      </c>
      <c r="L395" s="268">
        <v>1415.8</v>
      </c>
      <c r="M395" s="268">
        <v>1.1740699999999999</v>
      </c>
      <c r="N395" s="1"/>
      <c r="O395" s="1"/>
    </row>
    <row r="396" spans="1:15" ht="12.75" customHeight="1">
      <c r="A396" s="30">
        <v>386</v>
      </c>
      <c r="B396" s="278" t="s">
        <v>273</v>
      </c>
      <c r="C396" s="268">
        <v>957.2</v>
      </c>
      <c r="D396" s="269">
        <v>962.48333333333323</v>
      </c>
      <c r="E396" s="269">
        <v>942.46666666666647</v>
      </c>
      <c r="F396" s="269">
        <v>927.73333333333323</v>
      </c>
      <c r="G396" s="269">
        <v>907.71666666666647</v>
      </c>
      <c r="H396" s="269">
        <v>977.21666666666647</v>
      </c>
      <c r="I396" s="269">
        <v>997.23333333333312</v>
      </c>
      <c r="J396" s="269">
        <v>1011.9666666666665</v>
      </c>
      <c r="K396" s="268">
        <v>982.5</v>
      </c>
      <c r="L396" s="268">
        <v>947.75</v>
      </c>
      <c r="M396" s="268">
        <v>21.474019999999999</v>
      </c>
      <c r="N396" s="1"/>
      <c r="O396" s="1"/>
    </row>
    <row r="397" spans="1:15" ht="12.75" customHeight="1">
      <c r="A397" s="30">
        <v>387</v>
      </c>
      <c r="B397" s="278" t="s">
        <v>187</v>
      </c>
      <c r="C397" s="268">
        <v>1309.3</v>
      </c>
      <c r="D397" s="269">
        <v>1312.8166666666668</v>
      </c>
      <c r="E397" s="269">
        <v>1303.1333333333337</v>
      </c>
      <c r="F397" s="269">
        <v>1296.9666666666669</v>
      </c>
      <c r="G397" s="269">
        <v>1287.2833333333338</v>
      </c>
      <c r="H397" s="269">
        <v>1318.9833333333336</v>
      </c>
      <c r="I397" s="269">
        <v>1328.6666666666665</v>
      </c>
      <c r="J397" s="269">
        <v>1334.8333333333335</v>
      </c>
      <c r="K397" s="268">
        <v>1322.5</v>
      </c>
      <c r="L397" s="268">
        <v>1306.6500000000001</v>
      </c>
      <c r="M397" s="268">
        <v>6.7178699999999996</v>
      </c>
      <c r="N397" s="1"/>
      <c r="O397" s="1"/>
    </row>
    <row r="398" spans="1:15" ht="12.75" customHeight="1">
      <c r="A398" s="30">
        <v>388</v>
      </c>
      <c r="B398" s="278" t="s">
        <v>468</v>
      </c>
      <c r="C398" s="268">
        <v>431.3</v>
      </c>
      <c r="D398" s="269">
        <v>432.09999999999997</v>
      </c>
      <c r="E398" s="269">
        <v>423.19999999999993</v>
      </c>
      <c r="F398" s="269">
        <v>415.09999999999997</v>
      </c>
      <c r="G398" s="269">
        <v>406.19999999999993</v>
      </c>
      <c r="H398" s="269">
        <v>440.19999999999993</v>
      </c>
      <c r="I398" s="269">
        <v>449.09999999999991</v>
      </c>
      <c r="J398" s="269">
        <v>457.19999999999993</v>
      </c>
      <c r="K398" s="268">
        <v>441</v>
      </c>
      <c r="L398" s="268">
        <v>424</v>
      </c>
      <c r="M398" s="268">
        <v>5.5195499999999997</v>
      </c>
      <c r="N398" s="1"/>
      <c r="O398" s="1"/>
    </row>
    <row r="399" spans="1:15" ht="12.75" customHeight="1">
      <c r="A399" s="30">
        <v>389</v>
      </c>
      <c r="B399" s="278" t="s">
        <v>469</v>
      </c>
      <c r="C399" s="268">
        <v>32.5</v>
      </c>
      <c r="D399" s="269">
        <v>32.433333333333337</v>
      </c>
      <c r="E399" s="269">
        <v>32.216666666666676</v>
      </c>
      <c r="F399" s="269">
        <v>31.933333333333337</v>
      </c>
      <c r="G399" s="269">
        <v>31.716666666666676</v>
      </c>
      <c r="H399" s="269">
        <v>32.716666666666676</v>
      </c>
      <c r="I399" s="269">
        <v>32.933333333333344</v>
      </c>
      <c r="J399" s="269">
        <v>33.216666666666676</v>
      </c>
      <c r="K399" s="268">
        <v>32.65</v>
      </c>
      <c r="L399" s="268">
        <v>32.15</v>
      </c>
      <c r="M399" s="268">
        <v>28.270679999999999</v>
      </c>
      <c r="N399" s="1"/>
      <c r="O399" s="1"/>
    </row>
    <row r="400" spans="1:15" ht="12.75" customHeight="1">
      <c r="A400" s="30">
        <v>390</v>
      </c>
      <c r="B400" s="278" t="s">
        <v>470</v>
      </c>
      <c r="C400" s="268">
        <v>4716.8</v>
      </c>
      <c r="D400" s="269">
        <v>4697.2666666666664</v>
      </c>
      <c r="E400" s="269">
        <v>4657.2333333333327</v>
      </c>
      <c r="F400" s="269">
        <v>4597.6666666666661</v>
      </c>
      <c r="G400" s="269">
        <v>4557.6333333333323</v>
      </c>
      <c r="H400" s="269">
        <v>4756.833333333333</v>
      </c>
      <c r="I400" s="269">
        <v>4796.8666666666659</v>
      </c>
      <c r="J400" s="269">
        <v>4856.4333333333334</v>
      </c>
      <c r="K400" s="268">
        <v>4737.3</v>
      </c>
      <c r="L400" s="268">
        <v>4637.7</v>
      </c>
      <c r="M400" s="268">
        <v>0.38947999999999999</v>
      </c>
      <c r="N400" s="1"/>
      <c r="O400" s="1"/>
    </row>
    <row r="401" spans="1:15" ht="12.75" customHeight="1">
      <c r="A401" s="30">
        <v>391</v>
      </c>
      <c r="B401" s="278" t="s">
        <v>191</v>
      </c>
      <c r="C401" s="268">
        <v>2682.4</v>
      </c>
      <c r="D401" s="269">
        <v>2696.6666666666665</v>
      </c>
      <c r="E401" s="269">
        <v>2658.3833333333332</v>
      </c>
      <c r="F401" s="269">
        <v>2634.3666666666668</v>
      </c>
      <c r="G401" s="269">
        <v>2596.0833333333335</v>
      </c>
      <c r="H401" s="269">
        <v>2720.6833333333329</v>
      </c>
      <c r="I401" s="269">
        <v>2758.9666666666667</v>
      </c>
      <c r="J401" s="269">
        <v>2782.9833333333327</v>
      </c>
      <c r="K401" s="268">
        <v>2734.95</v>
      </c>
      <c r="L401" s="268">
        <v>2672.65</v>
      </c>
      <c r="M401" s="268">
        <v>5.59328</v>
      </c>
      <c r="N401" s="1"/>
      <c r="O401" s="1"/>
    </row>
    <row r="402" spans="1:15" ht="12.75" customHeight="1">
      <c r="A402" s="30">
        <v>392</v>
      </c>
      <c r="B402" s="278" t="s">
        <v>274</v>
      </c>
      <c r="C402" s="268">
        <v>6005.1</v>
      </c>
      <c r="D402" s="269">
        <v>6013.3666666666659</v>
      </c>
      <c r="E402" s="269">
        <v>5991.7333333333318</v>
      </c>
      <c r="F402" s="269">
        <v>5978.3666666666659</v>
      </c>
      <c r="G402" s="269">
        <v>5956.7333333333318</v>
      </c>
      <c r="H402" s="269">
        <v>6026.7333333333318</v>
      </c>
      <c r="I402" s="269">
        <v>6048.366666666665</v>
      </c>
      <c r="J402" s="269">
        <v>6061.7333333333318</v>
      </c>
      <c r="K402" s="268">
        <v>6035</v>
      </c>
      <c r="L402" s="268">
        <v>6000</v>
      </c>
      <c r="M402" s="268">
        <v>0.29138999999999998</v>
      </c>
      <c r="N402" s="1"/>
      <c r="O402" s="1"/>
    </row>
    <row r="403" spans="1:15" ht="12.75" customHeight="1">
      <c r="A403" s="30">
        <v>393</v>
      </c>
      <c r="B403" s="278" t="s">
        <v>854</v>
      </c>
      <c r="C403" s="268">
        <v>1465.7</v>
      </c>
      <c r="D403" s="269">
        <v>1463.05</v>
      </c>
      <c r="E403" s="269">
        <v>1438</v>
      </c>
      <c r="F403" s="269">
        <v>1410.3</v>
      </c>
      <c r="G403" s="269">
        <v>1385.25</v>
      </c>
      <c r="H403" s="269">
        <v>1490.75</v>
      </c>
      <c r="I403" s="269">
        <v>1515.7999999999997</v>
      </c>
      <c r="J403" s="269">
        <v>1543.5</v>
      </c>
      <c r="K403" s="268">
        <v>1488.1</v>
      </c>
      <c r="L403" s="268">
        <v>1435.35</v>
      </c>
      <c r="M403" s="268">
        <v>0.60853000000000002</v>
      </c>
      <c r="N403" s="1"/>
      <c r="O403" s="1"/>
    </row>
    <row r="404" spans="1:15" ht="12.75" customHeight="1">
      <c r="A404" s="30">
        <v>394</v>
      </c>
      <c r="B404" s="278" t="s">
        <v>855</v>
      </c>
      <c r="C404" s="268">
        <v>373.9</v>
      </c>
      <c r="D404" s="269">
        <v>376.73333333333335</v>
      </c>
      <c r="E404" s="269">
        <v>369.66666666666669</v>
      </c>
      <c r="F404" s="269">
        <v>365.43333333333334</v>
      </c>
      <c r="G404" s="269">
        <v>358.36666666666667</v>
      </c>
      <c r="H404" s="269">
        <v>380.9666666666667</v>
      </c>
      <c r="I404" s="269">
        <v>388.0333333333333</v>
      </c>
      <c r="J404" s="269">
        <v>392.26666666666671</v>
      </c>
      <c r="K404" s="268">
        <v>383.8</v>
      </c>
      <c r="L404" s="268">
        <v>372.5</v>
      </c>
      <c r="M404" s="268">
        <v>2.1050200000000001</v>
      </c>
      <c r="N404" s="1"/>
      <c r="O404" s="1"/>
    </row>
    <row r="405" spans="1:15" ht="12.75" customHeight="1">
      <c r="A405" s="30">
        <v>395</v>
      </c>
      <c r="B405" s="278" t="s">
        <v>471</v>
      </c>
      <c r="C405" s="268">
        <v>3313.45</v>
      </c>
      <c r="D405" s="269">
        <v>3344.4833333333336</v>
      </c>
      <c r="E405" s="269">
        <v>3233.9666666666672</v>
      </c>
      <c r="F405" s="269">
        <v>3154.4833333333336</v>
      </c>
      <c r="G405" s="269">
        <v>3043.9666666666672</v>
      </c>
      <c r="H405" s="269">
        <v>3423.9666666666672</v>
      </c>
      <c r="I405" s="269">
        <v>3534.4833333333336</v>
      </c>
      <c r="J405" s="269">
        <v>3613.9666666666672</v>
      </c>
      <c r="K405" s="268">
        <v>3455</v>
      </c>
      <c r="L405" s="268">
        <v>3265</v>
      </c>
      <c r="M405" s="268">
        <v>4.1290100000000001</v>
      </c>
      <c r="N405" s="1"/>
      <c r="O405" s="1"/>
    </row>
    <row r="406" spans="1:15" ht="12.75" customHeight="1">
      <c r="A406" s="30">
        <v>396</v>
      </c>
      <c r="B406" s="278" t="s">
        <v>472</v>
      </c>
      <c r="C406" s="268">
        <v>109.4</v>
      </c>
      <c r="D406" s="269">
        <v>109.89999999999999</v>
      </c>
      <c r="E406" s="269">
        <v>107.99999999999999</v>
      </c>
      <c r="F406" s="269">
        <v>106.6</v>
      </c>
      <c r="G406" s="269">
        <v>104.69999999999999</v>
      </c>
      <c r="H406" s="269">
        <v>111.29999999999998</v>
      </c>
      <c r="I406" s="269">
        <v>113.19999999999999</v>
      </c>
      <c r="J406" s="269">
        <v>114.59999999999998</v>
      </c>
      <c r="K406" s="268">
        <v>111.8</v>
      </c>
      <c r="L406" s="268">
        <v>108.5</v>
      </c>
      <c r="M406" s="268">
        <v>5.3414999999999999</v>
      </c>
      <c r="N406" s="1"/>
      <c r="O406" s="1"/>
    </row>
    <row r="407" spans="1:15" ht="12.75" customHeight="1">
      <c r="A407" s="30">
        <v>397</v>
      </c>
      <c r="B407" s="278" t="s">
        <v>473</v>
      </c>
      <c r="C407" s="268">
        <v>3000.85</v>
      </c>
      <c r="D407" s="269">
        <v>2987.8666666666668</v>
      </c>
      <c r="E407" s="269">
        <v>2938.2333333333336</v>
      </c>
      <c r="F407" s="269">
        <v>2875.6166666666668</v>
      </c>
      <c r="G407" s="269">
        <v>2825.9833333333336</v>
      </c>
      <c r="H407" s="269">
        <v>3050.4833333333336</v>
      </c>
      <c r="I407" s="269">
        <v>3100.1166666666668</v>
      </c>
      <c r="J407" s="269">
        <v>3162.7333333333336</v>
      </c>
      <c r="K407" s="268">
        <v>3037.5</v>
      </c>
      <c r="L407" s="268">
        <v>2925.25</v>
      </c>
      <c r="M407" s="268">
        <v>0.14119000000000001</v>
      </c>
      <c r="N407" s="1"/>
      <c r="O407" s="1"/>
    </row>
    <row r="408" spans="1:15" ht="12.75" customHeight="1">
      <c r="A408" s="30">
        <v>398</v>
      </c>
      <c r="B408" s="278" t="s">
        <v>474</v>
      </c>
      <c r="C408" s="268">
        <v>393.05</v>
      </c>
      <c r="D408" s="269">
        <v>391.38333333333338</v>
      </c>
      <c r="E408" s="269">
        <v>384.86666666666679</v>
      </c>
      <c r="F408" s="269">
        <v>376.68333333333339</v>
      </c>
      <c r="G408" s="269">
        <v>370.1666666666668</v>
      </c>
      <c r="H408" s="269">
        <v>399.56666666666678</v>
      </c>
      <c r="I408" s="269">
        <v>406.08333333333331</v>
      </c>
      <c r="J408" s="269">
        <v>414.26666666666677</v>
      </c>
      <c r="K408" s="268">
        <v>397.9</v>
      </c>
      <c r="L408" s="268">
        <v>383.2</v>
      </c>
      <c r="M408" s="268">
        <v>2.9452799999999999</v>
      </c>
      <c r="N408" s="1"/>
      <c r="O408" s="1"/>
    </row>
    <row r="409" spans="1:15" ht="12.75" customHeight="1">
      <c r="A409" s="30">
        <v>399</v>
      </c>
      <c r="B409" s="278" t="s">
        <v>475</v>
      </c>
      <c r="C409" s="268">
        <v>119.7</v>
      </c>
      <c r="D409" s="269">
        <v>120.23333333333333</v>
      </c>
      <c r="E409" s="269">
        <v>118.96666666666667</v>
      </c>
      <c r="F409" s="269">
        <v>118.23333333333333</v>
      </c>
      <c r="G409" s="269">
        <v>116.96666666666667</v>
      </c>
      <c r="H409" s="269">
        <v>120.96666666666667</v>
      </c>
      <c r="I409" s="269">
        <v>122.23333333333335</v>
      </c>
      <c r="J409" s="269">
        <v>122.96666666666667</v>
      </c>
      <c r="K409" s="268">
        <v>121.5</v>
      </c>
      <c r="L409" s="268">
        <v>119.5</v>
      </c>
      <c r="M409" s="268">
        <v>7.2322100000000002</v>
      </c>
      <c r="N409" s="1"/>
      <c r="O409" s="1"/>
    </row>
    <row r="410" spans="1:15" ht="12.75" customHeight="1">
      <c r="A410" s="30">
        <v>400</v>
      </c>
      <c r="B410" s="278" t="s">
        <v>189</v>
      </c>
      <c r="C410" s="268">
        <v>23242.7</v>
      </c>
      <c r="D410" s="269">
        <v>23259.8</v>
      </c>
      <c r="E410" s="269">
        <v>22796.649999999998</v>
      </c>
      <c r="F410" s="269">
        <v>22350.6</v>
      </c>
      <c r="G410" s="269">
        <v>21887.449999999997</v>
      </c>
      <c r="H410" s="269">
        <v>23705.85</v>
      </c>
      <c r="I410" s="269">
        <v>24169</v>
      </c>
      <c r="J410" s="269">
        <v>24615.05</v>
      </c>
      <c r="K410" s="268">
        <v>23722.95</v>
      </c>
      <c r="L410" s="268">
        <v>22813.75</v>
      </c>
      <c r="M410" s="268">
        <v>0.59048</v>
      </c>
      <c r="N410" s="1"/>
      <c r="O410" s="1"/>
    </row>
    <row r="411" spans="1:15" ht="12.75" customHeight="1">
      <c r="A411" s="30">
        <v>401</v>
      </c>
      <c r="B411" s="278" t="s">
        <v>856</v>
      </c>
      <c r="C411" s="268">
        <v>55.35</v>
      </c>
      <c r="D411" s="269">
        <v>54.216666666666661</v>
      </c>
      <c r="E411" s="269">
        <v>50.683333333333323</v>
      </c>
      <c r="F411" s="269">
        <v>46.016666666666659</v>
      </c>
      <c r="G411" s="269">
        <v>42.48333333333332</v>
      </c>
      <c r="H411" s="269">
        <v>58.883333333333326</v>
      </c>
      <c r="I411" s="269">
        <v>62.416666666666671</v>
      </c>
      <c r="J411" s="269">
        <v>67.083333333333329</v>
      </c>
      <c r="K411" s="268">
        <v>57.75</v>
      </c>
      <c r="L411" s="268">
        <v>49.55</v>
      </c>
      <c r="M411" s="268">
        <v>733.42939000000001</v>
      </c>
      <c r="N411" s="1"/>
      <c r="O411" s="1"/>
    </row>
    <row r="412" spans="1:15" ht="12.75" customHeight="1">
      <c r="A412" s="30">
        <v>402</v>
      </c>
      <c r="B412" s="278" t="s">
        <v>476</v>
      </c>
      <c r="C412" s="268">
        <v>1924.6</v>
      </c>
      <c r="D412" s="269">
        <v>1934.8833333333332</v>
      </c>
      <c r="E412" s="269">
        <v>1900.3166666666664</v>
      </c>
      <c r="F412" s="269">
        <v>1876.0333333333331</v>
      </c>
      <c r="G412" s="269">
        <v>1841.4666666666662</v>
      </c>
      <c r="H412" s="269">
        <v>1959.1666666666665</v>
      </c>
      <c r="I412" s="269">
        <v>1993.7333333333331</v>
      </c>
      <c r="J412" s="269">
        <v>2018.0166666666667</v>
      </c>
      <c r="K412" s="268">
        <v>1969.45</v>
      </c>
      <c r="L412" s="268">
        <v>1910.6</v>
      </c>
      <c r="M412" s="268">
        <v>1.27546</v>
      </c>
      <c r="N412" s="1"/>
      <c r="O412" s="1"/>
    </row>
    <row r="413" spans="1:15" ht="12.75" customHeight="1">
      <c r="A413" s="30">
        <v>403</v>
      </c>
      <c r="B413" s="278" t="s">
        <v>192</v>
      </c>
      <c r="C413" s="268">
        <v>1296.0999999999999</v>
      </c>
      <c r="D413" s="269">
        <v>1301.5333333333333</v>
      </c>
      <c r="E413" s="269">
        <v>1284.5666666666666</v>
      </c>
      <c r="F413" s="269">
        <v>1273.0333333333333</v>
      </c>
      <c r="G413" s="269">
        <v>1256.0666666666666</v>
      </c>
      <c r="H413" s="269">
        <v>1313.0666666666666</v>
      </c>
      <c r="I413" s="269">
        <v>1330.0333333333333</v>
      </c>
      <c r="J413" s="269">
        <v>1341.5666666666666</v>
      </c>
      <c r="K413" s="268">
        <v>1318.5</v>
      </c>
      <c r="L413" s="268">
        <v>1290</v>
      </c>
      <c r="M413" s="268">
        <v>7.617</v>
      </c>
      <c r="N413" s="1"/>
      <c r="O413" s="1"/>
    </row>
    <row r="414" spans="1:15" ht="12.75" customHeight="1">
      <c r="A414" s="30">
        <v>404</v>
      </c>
      <c r="B414" s="278" t="s">
        <v>857</v>
      </c>
      <c r="C414" s="268">
        <v>300.45</v>
      </c>
      <c r="D414" s="269">
        <v>300.45</v>
      </c>
      <c r="E414" s="269">
        <v>297.89999999999998</v>
      </c>
      <c r="F414" s="269">
        <v>295.34999999999997</v>
      </c>
      <c r="G414" s="269">
        <v>292.79999999999995</v>
      </c>
      <c r="H414" s="269">
        <v>303</v>
      </c>
      <c r="I414" s="269">
        <v>305.55000000000007</v>
      </c>
      <c r="J414" s="269">
        <v>308.10000000000002</v>
      </c>
      <c r="K414" s="268">
        <v>303</v>
      </c>
      <c r="L414" s="268">
        <v>297.89999999999998</v>
      </c>
      <c r="M414" s="268">
        <v>1.1061399999999999</v>
      </c>
      <c r="N414" s="1"/>
      <c r="O414" s="1"/>
    </row>
    <row r="415" spans="1:15" ht="12.75" customHeight="1">
      <c r="A415" s="30">
        <v>405</v>
      </c>
      <c r="B415" s="278" t="s">
        <v>190</v>
      </c>
      <c r="C415" s="268">
        <v>2947.9</v>
      </c>
      <c r="D415" s="269">
        <v>2968.7999999999997</v>
      </c>
      <c r="E415" s="269">
        <v>2919.0999999999995</v>
      </c>
      <c r="F415" s="269">
        <v>2890.2999999999997</v>
      </c>
      <c r="G415" s="269">
        <v>2840.5999999999995</v>
      </c>
      <c r="H415" s="269">
        <v>2997.5999999999995</v>
      </c>
      <c r="I415" s="269">
        <v>3047.2999999999993</v>
      </c>
      <c r="J415" s="269">
        <v>3076.0999999999995</v>
      </c>
      <c r="K415" s="268">
        <v>3018.5</v>
      </c>
      <c r="L415" s="268">
        <v>2940</v>
      </c>
      <c r="M415" s="268">
        <v>2.44625</v>
      </c>
      <c r="N415" s="1"/>
      <c r="O415" s="1"/>
    </row>
    <row r="416" spans="1:15" ht="12.75" customHeight="1">
      <c r="A416" s="30">
        <v>406</v>
      </c>
      <c r="B416" s="278" t="s">
        <v>477</v>
      </c>
      <c r="C416" s="268">
        <v>670.25</v>
      </c>
      <c r="D416" s="269">
        <v>673.63333333333333</v>
      </c>
      <c r="E416" s="269">
        <v>657.56666666666661</v>
      </c>
      <c r="F416" s="269">
        <v>644.88333333333333</v>
      </c>
      <c r="G416" s="269">
        <v>628.81666666666661</v>
      </c>
      <c r="H416" s="269">
        <v>686.31666666666661</v>
      </c>
      <c r="I416" s="269">
        <v>702.38333333333344</v>
      </c>
      <c r="J416" s="269">
        <v>715.06666666666661</v>
      </c>
      <c r="K416" s="268">
        <v>689.7</v>
      </c>
      <c r="L416" s="268">
        <v>660.95</v>
      </c>
      <c r="M416" s="268">
        <v>3.2311200000000002</v>
      </c>
      <c r="N416" s="1"/>
      <c r="O416" s="1"/>
    </row>
    <row r="417" spans="1:15" ht="12.75" customHeight="1">
      <c r="A417" s="30">
        <v>407</v>
      </c>
      <c r="B417" s="278" t="s">
        <v>478</v>
      </c>
      <c r="C417" s="268">
        <v>3851.45</v>
      </c>
      <c r="D417" s="269">
        <v>3814.8166666666671</v>
      </c>
      <c r="E417" s="269">
        <v>3689.6333333333341</v>
      </c>
      <c r="F417" s="269">
        <v>3527.8166666666671</v>
      </c>
      <c r="G417" s="269">
        <v>3402.6333333333341</v>
      </c>
      <c r="H417" s="269">
        <v>3976.6333333333341</v>
      </c>
      <c r="I417" s="269">
        <v>4101.8166666666675</v>
      </c>
      <c r="J417" s="269">
        <v>4263.6333333333341</v>
      </c>
      <c r="K417" s="268">
        <v>3940</v>
      </c>
      <c r="L417" s="268">
        <v>3653</v>
      </c>
      <c r="M417" s="268">
        <v>1.8910499999999999</v>
      </c>
      <c r="N417" s="1"/>
      <c r="O417" s="1"/>
    </row>
    <row r="418" spans="1:15" ht="12.75" customHeight="1">
      <c r="A418" s="30">
        <v>408</v>
      </c>
      <c r="B418" s="278" t="s">
        <v>479</v>
      </c>
      <c r="C418" s="268">
        <v>431.2</v>
      </c>
      <c r="D418" s="269">
        <v>428.7166666666667</v>
      </c>
      <c r="E418" s="269">
        <v>419.48333333333341</v>
      </c>
      <c r="F418" s="269">
        <v>407.76666666666671</v>
      </c>
      <c r="G418" s="269">
        <v>398.53333333333342</v>
      </c>
      <c r="H418" s="269">
        <v>440.43333333333339</v>
      </c>
      <c r="I418" s="269">
        <v>449.66666666666674</v>
      </c>
      <c r="J418" s="269">
        <v>461.38333333333338</v>
      </c>
      <c r="K418" s="268">
        <v>437.95</v>
      </c>
      <c r="L418" s="268">
        <v>417</v>
      </c>
      <c r="M418" s="268">
        <v>0.86136000000000001</v>
      </c>
      <c r="N418" s="1"/>
      <c r="O418" s="1"/>
    </row>
    <row r="419" spans="1:15" ht="12.75" customHeight="1">
      <c r="A419" s="30">
        <v>409</v>
      </c>
      <c r="B419" s="278" t="s">
        <v>824</v>
      </c>
      <c r="C419" s="268">
        <v>514.6</v>
      </c>
      <c r="D419" s="269">
        <v>517.41666666666663</v>
      </c>
      <c r="E419" s="269">
        <v>510.33333333333326</v>
      </c>
      <c r="F419" s="269">
        <v>506.06666666666661</v>
      </c>
      <c r="G419" s="269">
        <v>498.98333333333323</v>
      </c>
      <c r="H419" s="269">
        <v>521.68333333333328</v>
      </c>
      <c r="I419" s="269">
        <v>528.76666666666654</v>
      </c>
      <c r="J419" s="269">
        <v>533.0333333333333</v>
      </c>
      <c r="K419" s="268">
        <v>524.5</v>
      </c>
      <c r="L419" s="268">
        <v>513.15</v>
      </c>
      <c r="M419" s="268">
        <v>7.3692700000000002</v>
      </c>
      <c r="N419" s="1"/>
      <c r="O419" s="1"/>
    </row>
    <row r="420" spans="1:15" ht="12.75" customHeight="1">
      <c r="A420" s="30">
        <v>410</v>
      </c>
      <c r="B420" s="278" t="s">
        <v>480</v>
      </c>
      <c r="C420" s="268">
        <v>543.5</v>
      </c>
      <c r="D420" s="269">
        <v>547.33333333333337</v>
      </c>
      <c r="E420" s="269">
        <v>538.16666666666674</v>
      </c>
      <c r="F420" s="269">
        <v>532.83333333333337</v>
      </c>
      <c r="G420" s="269">
        <v>523.66666666666674</v>
      </c>
      <c r="H420" s="269">
        <v>552.66666666666674</v>
      </c>
      <c r="I420" s="269">
        <v>561.83333333333348</v>
      </c>
      <c r="J420" s="269">
        <v>567.16666666666674</v>
      </c>
      <c r="K420" s="268">
        <v>556.5</v>
      </c>
      <c r="L420" s="268">
        <v>542</v>
      </c>
      <c r="M420" s="268">
        <v>1.3434600000000001</v>
      </c>
      <c r="N420" s="1"/>
      <c r="O420" s="1"/>
    </row>
    <row r="421" spans="1:15" ht="12.75" customHeight="1">
      <c r="A421" s="30">
        <v>411</v>
      </c>
      <c r="B421" s="278" t="s">
        <v>481</v>
      </c>
      <c r="C421" s="268">
        <v>43.55</v>
      </c>
      <c r="D421" s="269">
        <v>43.666666666666664</v>
      </c>
      <c r="E421" s="269">
        <v>42.883333333333326</v>
      </c>
      <c r="F421" s="269">
        <v>42.216666666666661</v>
      </c>
      <c r="G421" s="269">
        <v>41.433333333333323</v>
      </c>
      <c r="H421" s="269">
        <v>44.333333333333329</v>
      </c>
      <c r="I421" s="269">
        <v>45.116666666666674</v>
      </c>
      <c r="J421" s="269">
        <v>45.783333333333331</v>
      </c>
      <c r="K421" s="268">
        <v>44.45</v>
      </c>
      <c r="L421" s="268">
        <v>43</v>
      </c>
      <c r="M421" s="268">
        <v>14.014200000000001</v>
      </c>
      <c r="N421" s="1"/>
      <c r="O421" s="1"/>
    </row>
    <row r="422" spans="1:15" ht="12.75" customHeight="1">
      <c r="A422" s="30">
        <v>412</v>
      </c>
      <c r="B422" s="278" t="s">
        <v>858</v>
      </c>
      <c r="C422" s="268">
        <v>713.9</v>
      </c>
      <c r="D422" s="269">
        <v>724.63333333333333</v>
      </c>
      <c r="E422" s="269">
        <v>699.36666666666667</v>
      </c>
      <c r="F422" s="269">
        <v>684.83333333333337</v>
      </c>
      <c r="G422" s="269">
        <v>659.56666666666672</v>
      </c>
      <c r="H422" s="269">
        <v>739.16666666666663</v>
      </c>
      <c r="I422" s="269">
        <v>764.43333333333328</v>
      </c>
      <c r="J422" s="269">
        <v>778.96666666666658</v>
      </c>
      <c r="K422" s="268">
        <v>749.9</v>
      </c>
      <c r="L422" s="268">
        <v>710.1</v>
      </c>
      <c r="M422" s="268">
        <v>2.0916999999999999</v>
      </c>
      <c r="N422" s="1"/>
      <c r="O422" s="1"/>
    </row>
    <row r="423" spans="1:15" ht="12.75" customHeight="1">
      <c r="A423" s="30">
        <v>413</v>
      </c>
      <c r="B423" s="278" t="s">
        <v>188</v>
      </c>
      <c r="C423" s="268">
        <v>574.04999999999995</v>
      </c>
      <c r="D423" s="269">
        <v>574.94999999999993</v>
      </c>
      <c r="E423" s="269">
        <v>571.94999999999982</v>
      </c>
      <c r="F423" s="269">
        <v>569.84999999999991</v>
      </c>
      <c r="G423" s="269">
        <v>566.8499999999998</v>
      </c>
      <c r="H423" s="269">
        <v>577.04999999999984</v>
      </c>
      <c r="I423" s="269">
        <v>580.05000000000007</v>
      </c>
      <c r="J423" s="269">
        <v>582.14999999999986</v>
      </c>
      <c r="K423" s="268">
        <v>577.95000000000005</v>
      </c>
      <c r="L423" s="268">
        <v>572.85</v>
      </c>
      <c r="M423" s="268">
        <v>84.840170000000001</v>
      </c>
      <c r="N423" s="1"/>
      <c r="O423" s="1"/>
    </row>
    <row r="424" spans="1:15" ht="12.75" customHeight="1">
      <c r="A424" s="30">
        <v>414</v>
      </c>
      <c r="B424" s="278" t="s">
        <v>186</v>
      </c>
      <c r="C424" s="268">
        <v>80.75</v>
      </c>
      <c r="D424" s="269">
        <v>80.533333333333331</v>
      </c>
      <c r="E424" s="269">
        <v>79.716666666666669</v>
      </c>
      <c r="F424" s="269">
        <v>78.683333333333337</v>
      </c>
      <c r="G424" s="269">
        <v>77.866666666666674</v>
      </c>
      <c r="H424" s="269">
        <v>81.566666666666663</v>
      </c>
      <c r="I424" s="269">
        <v>82.383333333333326</v>
      </c>
      <c r="J424" s="269">
        <v>83.416666666666657</v>
      </c>
      <c r="K424" s="268">
        <v>81.349999999999994</v>
      </c>
      <c r="L424" s="268">
        <v>79.5</v>
      </c>
      <c r="M424" s="268">
        <v>142.19211999999999</v>
      </c>
      <c r="N424" s="1"/>
      <c r="O424" s="1"/>
    </row>
    <row r="425" spans="1:15" ht="12.75" customHeight="1">
      <c r="A425" s="30">
        <v>415</v>
      </c>
      <c r="B425" s="278" t="s">
        <v>482</v>
      </c>
      <c r="C425" s="268">
        <v>303.10000000000002</v>
      </c>
      <c r="D425" s="269">
        <v>299.84999999999997</v>
      </c>
      <c r="E425" s="269">
        <v>291.69999999999993</v>
      </c>
      <c r="F425" s="269">
        <v>280.29999999999995</v>
      </c>
      <c r="G425" s="269">
        <v>272.14999999999992</v>
      </c>
      <c r="H425" s="269">
        <v>311.24999999999994</v>
      </c>
      <c r="I425" s="269">
        <v>319.39999999999992</v>
      </c>
      <c r="J425" s="269">
        <v>330.79999999999995</v>
      </c>
      <c r="K425" s="268">
        <v>308</v>
      </c>
      <c r="L425" s="268">
        <v>288.45</v>
      </c>
      <c r="M425" s="268">
        <v>9.4687199999999994</v>
      </c>
      <c r="N425" s="1"/>
      <c r="O425" s="1"/>
    </row>
    <row r="426" spans="1:15" ht="12.75" customHeight="1">
      <c r="A426" s="30">
        <v>416</v>
      </c>
      <c r="B426" s="278" t="s">
        <v>483</v>
      </c>
      <c r="C426" s="268">
        <v>176.75</v>
      </c>
      <c r="D426" s="269">
        <v>178.20000000000002</v>
      </c>
      <c r="E426" s="269">
        <v>174.20000000000005</v>
      </c>
      <c r="F426" s="269">
        <v>171.65000000000003</v>
      </c>
      <c r="G426" s="269">
        <v>167.65000000000006</v>
      </c>
      <c r="H426" s="269">
        <v>180.75000000000003</v>
      </c>
      <c r="I426" s="269">
        <v>184.74999999999997</v>
      </c>
      <c r="J426" s="269">
        <v>187.3</v>
      </c>
      <c r="K426" s="268">
        <v>182.2</v>
      </c>
      <c r="L426" s="268">
        <v>175.65</v>
      </c>
      <c r="M426" s="268">
        <v>9.9575999999999993</v>
      </c>
      <c r="N426" s="1"/>
      <c r="O426" s="1"/>
    </row>
    <row r="427" spans="1:15" ht="12.75" customHeight="1">
      <c r="A427" s="30">
        <v>417</v>
      </c>
      <c r="B427" s="278" t="s">
        <v>484</v>
      </c>
      <c r="C427" s="268">
        <v>319.3</v>
      </c>
      <c r="D427" s="269">
        <v>320.56666666666666</v>
      </c>
      <c r="E427" s="269">
        <v>314.73333333333335</v>
      </c>
      <c r="F427" s="269">
        <v>310.16666666666669</v>
      </c>
      <c r="G427" s="269">
        <v>304.33333333333337</v>
      </c>
      <c r="H427" s="269">
        <v>325.13333333333333</v>
      </c>
      <c r="I427" s="269">
        <v>330.9666666666667</v>
      </c>
      <c r="J427" s="269">
        <v>335.5333333333333</v>
      </c>
      <c r="K427" s="268">
        <v>326.39999999999998</v>
      </c>
      <c r="L427" s="268">
        <v>316</v>
      </c>
      <c r="M427" s="268">
        <v>3.2141299999999999</v>
      </c>
      <c r="N427" s="1"/>
      <c r="O427" s="1"/>
    </row>
    <row r="428" spans="1:15" ht="12.75" customHeight="1">
      <c r="A428" s="30">
        <v>418</v>
      </c>
      <c r="B428" s="278" t="s">
        <v>485</v>
      </c>
      <c r="C428" s="268">
        <v>450.15</v>
      </c>
      <c r="D428" s="269">
        <v>451.63333333333338</v>
      </c>
      <c r="E428" s="269">
        <v>445.86666666666679</v>
      </c>
      <c r="F428" s="269">
        <v>441.58333333333343</v>
      </c>
      <c r="G428" s="269">
        <v>435.81666666666683</v>
      </c>
      <c r="H428" s="269">
        <v>455.91666666666674</v>
      </c>
      <c r="I428" s="269">
        <v>461.68333333333328</v>
      </c>
      <c r="J428" s="269">
        <v>465.9666666666667</v>
      </c>
      <c r="K428" s="268">
        <v>457.4</v>
      </c>
      <c r="L428" s="268">
        <v>447.35</v>
      </c>
      <c r="M428" s="268">
        <v>0.61716000000000004</v>
      </c>
      <c r="N428" s="1"/>
      <c r="O428" s="1"/>
    </row>
    <row r="429" spans="1:15" ht="12.75" customHeight="1">
      <c r="A429" s="30">
        <v>419</v>
      </c>
      <c r="B429" s="278" t="s">
        <v>486</v>
      </c>
      <c r="C429" s="268">
        <v>520.35</v>
      </c>
      <c r="D429" s="269">
        <v>521.7833333333333</v>
      </c>
      <c r="E429" s="269">
        <v>514.06666666666661</v>
      </c>
      <c r="F429" s="269">
        <v>507.7833333333333</v>
      </c>
      <c r="G429" s="269">
        <v>500.06666666666661</v>
      </c>
      <c r="H429" s="269">
        <v>528.06666666666661</v>
      </c>
      <c r="I429" s="269">
        <v>535.7833333333333</v>
      </c>
      <c r="J429" s="269">
        <v>542.06666666666661</v>
      </c>
      <c r="K429" s="268">
        <v>529.5</v>
      </c>
      <c r="L429" s="268">
        <v>515.5</v>
      </c>
      <c r="M429" s="268">
        <v>4.2033699999999996</v>
      </c>
      <c r="N429" s="1"/>
      <c r="O429" s="1"/>
    </row>
    <row r="430" spans="1:15" ht="12.75" customHeight="1">
      <c r="A430" s="30">
        <v>420</v>
      </c>
      <c r="B430" s="278" t="s">
        <v>487</v>
      </c>
      <c r="C430" s="268">
        <v>224.8</v>
      </c>
      <c r="D430" s="269">
        <v>225.08333333333334</v>
      </c>
      <c r="E430" s="269">
        <v>221.36666666666667</v>
      </c>
      <c r="F430" s="269">
        <v>217.93333333333334</v>
      </c>
      <c r="G430" s="269">
        <v>214.21666666666667</v>
      </c>
      <c r="H430" s="269">
        <v>228.51666666666668</v>
      </c>
      <c r="I430" s="269">
        <v>232.23333333333332</v>
      </c>
      <c r="J430" s="269">
        <v>235.66666666666669</v>
      </c>
      <c r="K430" s="268">
        <v>228.8</v>
      </c>
      <c r="L430" s="268">
        <v>221.65</v>
      </c>
      <c r="M430" s="268">
        <v>2.95207</v>
      </c>
      <c r="N430" s="1"/>
      <c r="O430" s="1"/>
    </row>
    <row r="431" spans="1:15" ht="12.75" customHeight="1">
      <c r="A431" s="30">
        <v>421</v>
      </c>
      <c r="B431" s="278" t="s">
        <v>193</v>
      </c>
      <c r="C431" s="268">
        <v>911.95</v>
      </c>
      <c r="D431" s="269">
        <v>901.16666666666663</v>
      </c>
      <c r="E431" s="269">
        <v>887.58333333333326</v>
      </c>
      <c r="F431" s="269">
        <v>863.21666666666658</v>
      </c>
      <c r="G431" s="269">
        <v>849.63333333333321</v>
      </c>
      <c r="H431" s="269">
        <v>925.5333333333333</v>
      </c>
      <c r="I431" s="269">
        <v>939.11666666666656</v>
      </c>
      <c r="J431" s="269">
        <v>963.48333333333335</v>
      </c>
      <c r="K431" s="268">
        <v>914.75</v>
      </c>
      <c r="L431" s="268">
        <v>876.8</v>
      </c>
      <c r="M431" s="268">
        <v>44.080419999999997</v>
      </c>
      <c r="N431" s="1"/>
      <c r="O431" s="1"/>
    </row>
    <row r="432" spans="1:15" ht="12.75" customHeight="1">
      <c r="A432" s="30">
        <v>422</v>
      </c>
      <c r="B432" s="278" t="s">
        <v>194</v>
      </c>
      <c r="C432" s="268">
        <v>522.29999999999995</v>
      </c>
      <c r="D432" s="269">
        <v>521.4</v>
      </c>
      <c r="E432" s="269">
        <v>515.9</v>
      </c>
      <c r="F432" s="269">
        <v>509.5</v>
      </c>
      <c r="G432" s="269">
        <v>504</v>
      </c>
      <c r="H432" s="269">
        <v>527.79999999999995</v>
      </c>
      <c r="I432" s="269">
        <v>533.29999999999995</v>
      </c>
      <c r="J432" s="269">
        <v>539.69999999999993</v>
      </c>
      <c r="K432" s="268">
        <v>526.9</v>
      </c>
      <c r="L432" s="268">
        <v>515</v>
      </c>
      <c r="M432" s="268">
        <v>8.5394000000000005</v>
      </c>
      <c r="N432" s="1"/>
      <c r="O432" s="1"/>
    </row>
    <row r="433" spans="1:15" ht="12.75" customHeight="1">
      <c r="A433" s="30">
        <v>423</v>
      </c>
      <c r="B433" s="278" t="s">
        <v>488</v>
      </c>
      <c r="C433" s="268">
        <v>2246.1999999999998</v>
      </c>
      <c r="D433" s="269">
        <v>2249.0833333333335</v>
      </c>
      <c r="E433" s="269">
        <v>2218.166666666667</v>
      </c>
      <c r="F433" s="269">
        <v>2190.1333333333337</v>
      </c>
      <c r="G433" s="269">
        <v>2159.2166666666672</v>
      </c>
      <c r="H433" s="269">
        <v>2277.1166666666668</v>
      </c>
      <c r="I433" s="269">
        <v>2308.0333333333338</v>
      </c>
      <c r="J433" s="269">
        <v>2336.0666666666666</v>
      </c>
      <c r="K433" s="268">
        <v>2280</v>
      </c>
      <c r="L433" s="268">
        <v>2221.0500000000002</v>
      </c>
      <c r="M433" s="268">
        <v>0.36231999999999998</v>
      </c>
      <c r="N433" s="1"/>
      <c r="O433" s="1"/>
    </row>
    <row r="434" spans="1:15" ht="12.75" customHeight="1">
      <c r="A434" s="30">
        <v>424</v>
      </c>
      <c r="B434" s="278" t="s">
        <v>489</v>
      </c>
      <c r="C434" s="268">
        <v>911.4</v>
      </c>
      <c r="D434" s="269">
        <v>912.56666666666661</v>
      </c>
      <c r="E434" s="269">
        <v>890.63333333333321</v>
      </c>
      <c r="F434" s="269">
        <v>869.86666666666656</v>
      </c>
      <c r="G434" s="269">
        <v>847.93333333333317</v>
      </c>
      <c r="H434" s="269">
        <v>933.33333333333326</v>
      </c>
      <c r="I434" s="269">
        <v>955.26666666666665</v>
      </c>
      <c r="J434" s="269">
        <v>976.0333333333333</v>
      </c>
      <c r="K434" s="268">
        <v>934.5</v>
      </c>
      <c r="L434" s="268">
        <v>891.8</v>
      </c>
      <c r="M434" s="268">
        <v>2.6459899999999998</v>
      </c>
      <c r="N434" s="1"/>
      <c r="O434" s="1"/>
    </row>
    <row r="435" spans="1:15" ht="12.75" customHeight="1">
      <c r="A435" s="30">
        <v>425</v>
      </c>
      <c r="B435" s="278" t="s">
        <v>490</v>
      </c>
      <c r="C435" s="268">
        <v>452.55</v>
      </c>
      <c r="D435" s="269">
        <v>453.66666666666669</v>
      </c>
      <c r="E435" s="269">
        <v>446.73333333333335</v>
      </c>
      <c r="F435" s="269">
        <v>440.91666666666669</v>
      </c>
      <c r="G435" s="269">
        <v>433.98333333333335</v>
      </c>
      <c r="H435" s="269">
        <v>459.48333333333335</v>
      </c>
      <c r="I435" s="269">
        <v>466.41666666666663</v>
      </c>
      <c r="J435" s="269">
        <v>472.23333333333335</v>
      </c>
      <c r="K435" s="268">
        <v>460.6</v>
      </c>
      <c r="L435" s="268">
        <v>447.85</v>
      </c>
      <c r="M435" s="268">
        <v>1.8341099999999999</v>
      </c>
      <c r="N435" s="1"/>
      <c r="O435" s="1"/>
    </row>
    <row r="436" spans="1:15" ht="12.75" customHeight="1">
      <c r="A436" s="30">
        <v>426</v>
      </c>
      <c r="B436" s="278" t="s">
        <v>491</v>
      </c>
      <c r="C436" s="268">
        <v>340.9</v>
      </c>
      <c r="D436" s="269">
        <v>340.23333333333335</v>
      </c>
      <c r="E436" s="269">
        <v>334.4666666666667</v>
      </c>
      <c r="F436" s="269">
        <v>328.03333333333336</v>
      </c>
      <c r="G436" s="269">
        <v>322.26666666666671</v>
      </c>
      <c r="H436" s="269">
        <v>346.66666666666669</v>
      </c>
      <c r="I436" s="269">
        <v>352.43333333333334</v>
      </c>
      <c r="J436" s="269">
        <v>358.86666666666667</v>
      </c>
      <c r="K436" s="268">
        <v>346</v>
      </c>
      <c r="L436" s="268">
        <v>333.8</v>
      </c>
      <c r="M436" s="268">
        <v>2.7328899999999998</v>
      </c>
      <c r="N436" s="1"/>
      <c r="O436" s="1"/>
    </row>
    <row r="437" spans="1:15" ht="12.75" customHeight="1">
      <c r="A437" s="30">
        <v>427</v>
      </c>
      <c r="B437" s="278" t="s">
        <v>492</v>
      </c>
      <c r="C437" s="268">
        <v>2090.0500000000002</v>
      </c>
      <c r="D437" s="269">
        <v>2073.4</v>
      </c>
      <c r="E437" s="269">
        <v>2048.8000000000002</v>
      </c>
      <c r="F437" s="269">
        <v>2007.5500000000002</v>
      </c>
      <c r="G437" s="269">
        <v>1982.9500000000003</v>
      </c>
      <c r="H437" s="269">
        <v>2114.65</v>
      </c>
      <c r="I437" s="269">
        <v>2139.2499999999995</v>
      </c>
      <c r="J437" s="269">
        <v>2180.5</v>
      </c>
      <c r="K437" s="268">
        <v>2098</v>
      </c>
      <c r="L437" s="268">
        <v>2032.15</v>
      </c>
      <c r="M437" s="268">
        <v>0.66076000000000001</v>
      </c>
      <c r="N437" s="1"/>
      <c r="O437" s="1"/>
    </row>
    <row r="438" spans="1:15" ht="12.75" customHeight="1">
      <c r="A438" s="30">
        <v>428</v>
      </c>
      <c r="B438" s="278" t="s">
        <v>493</v>
      </c>
      <c r="C438" s="268">
        <v>462.65</v>
      </c>
      <c r="D438" s="269">
        <v>464.18333333333334</v>
      </c>
      <c r="E438" s="269">
        <v>459.4666666666667</v>
      </c>
      <c r="F438" s="269">
        <v>456.28333333333336</v>
      </c>
      <c r="G438" s="269">
        <v>451.56666666666672</v>
      </c>
      <c r="H438" s="269">
        <v>467.36666666666667</v>
      </c>
      <c r="I438" s="269">
        <v>472.08333333333326</v>
      </c>
      <c r="J438" s="269">
        <v>475.26666666666665</v>
      </c>
      <c r="K438" s="268">
        <v>468.9</v>
      </c>
      <c r="L438" s="268">
        <v>461</v>
      </c>
      <c r="M438" s="268">
        <v>1.30098</v>
      </c>
      <c r="N438" s="1"/>
      <c r="O438" s="1"/>
    </row>
    <row r="439" spans="1:15" ht="12.75" customHeight="1">
      <c r="A439" s="30">
        <v>429</v>
      </c>
      <c r="B439" s="278" t="s">
        <v>494</v>
      </c>
      <c r="C439" s="268">
        <v>8.65</v>
      </c>
      <c r="D439" s="269">
        <v>8.7166666666666668</v>
      </c>
      <c r="E439" s="269">
        <v>8.5333333333333332</v>
      </c>
      <c r="F439" s="269">
        <v>8.4166666666666661</v>
      </c>
      <c r="G439" s="269">
        <v>8.2333333333333325</v>
      </c>
      <c r="H439" s="269">
        <v>8.8333333333333339</v>
      </c>
      <c r="I439" s="269">
        <v>9.0166666666666675</v>
      </c>
      <c r="J439" s="269">
        <v>9.1333333333333346</v>
      </c>
      <c r="K439" s="268">
        <v>8.9</v>
      </c>
      <c r="L439" s="268">
        <v>8.6</v>
      </c>
      <c r="M439" s="268">
        <v>578.35739999999998</v>
      </c>
      <c r="N439" s="1"/>
      <c r="O439" s="1"/>
    </row>
    <row r="440" spans="1:15" ht="12.75" customHeight="1">
      <c r="A440" s="30">
        <v>430</v>
      </c>
      <c r="B440" s="278" t="s">
        <v>495</v>
      </c>
      <c r="C440" s="268">
        <v>873.9</v>
      </c>
      <c r="D440" s="269">
        <v>877.55000000000007</v>
      </c>
      <c r="E440" s="269">
        <v>867.60000000000014</v>
      </c>
      <c r="F440" s="269">
        <v>861.30000000000007</v>
      </c>
      <c r="G440" s="269">
        <v>851.35000000000014</v>
      </c>
      <c r="H440" s="269">
        <v>883.85000000000014</v>
      </c>
      <c r="I440" s="269">
        <v>893.80000000000018</v>
      </c>
      <c r="J440" s="269">
        <v>900.10000000000014</v>
      </c>
      <c r="K440" s="268">
        <v>887.5</v>
      </c>
      <c r="L440" s="268">
        <v>871.25</v>
      </c>
      <c r="M440" s="268">
        <v>0.24398</v>
      </c>
      <c r="N440" s="1"/>
      <c r="O440" s="1"/>
    </row>
    <row r="441" spans="1:15" ht="12.75" customHeight="1">
      <c r="A441" s="30">
        <v>431</v>
      </c>
      <c r="B441" s="278" t="s">
        <v>275</v>
      </c>
      <c r="C441" s="268">
        <v>569.9</v>
      </c>
      <c r="D441" s="269">
        <v>570.61666666666667</v>
      </c>
      <c r="E441" s="269">
        <v>566.73333333333335</v>
      </c>
      <c r="F441" s="269">
        <v>563.56666666666672</v>
      </c>
      <c r="G441" s="269">
        <v>559.68333333333339</v>
      </c>
      <c r="H441" s="269">
        <v>573.7833333333333</v>
      </c>
      <c r="I441" s="269">
        <v>577.66666666666674</v>
      </c>
      <c r="J441" s="269">
        <v>580.83333333333326</v>
      </c>
      <c r="K441" s="268">
        <v>574.5</v>
      </c>
      <c r="L441" s="268">
        <v>567.45000000000005</v>
      </c>
      <c r="M441" s="268">
        <v>3.0322</v>
      </c>
      <c r="N441" s="1"/>
      <c r="O441" s="1"/>
    </row>
    <row r="442" spans="1:15" ht="12.75" customHeight="1">
      <c r="A442" s="30">
        <v>432</v>
      </c>
      <c r="B442" s="278" t="s">
        <v>496</v>
      </c>
      <c r="C442" s="268">
        <v>1941.5</v>
      </c>
      <c r="D442" s="269">
        <v>1963.1666666666667</v>
      </c>
      <c r="E442" s="269">
        <v>1913.3333333333335</v>
      </c>
      <c r="F442" s="269">
        <v>1885.1666666666667</v>
      </c>
      <c r="G442" s="269">
        <v>1835.3333333333335</v>
      </c>
      <c r="H442" s="269">
        <v>1991.3333333333335</v>
      </c>
      <c r="I442" s="269">
        <v>2041.166666666667</v>
      </c>
      <c r="J442" s="269">
        <v>2069.3333333333335</v>
      </c>
      <c r="K442" s="268">
        <v>2013</v>
      </c>
      <c r="L442" s="268">
        <v>1935</v>
      </c>
      <c r="M442" s="268">
        <v>0.70618999999999998</v>
      </c>
      <c r="N442" s="1"/>
      <c r="O442" s="1"/>
    </row>
    <row r="443" spans="1:15" ht="12.75" customHeight="1">
      <c r="A443" s="30">
        <v>433</v>
      </c>
      <c r="B443" s="278" t="s">
        <v>497</v>
      </c>
      <c r="C443" s="268">
        <v>663.55</v>
      </c>
      <c r="D443" s="269">
        <v>660.38333333333333</v>
      </c>
      <c r="E443" s="269">
        <v>645.76666666666665</v>
      </c>
      <c r="F443" s="269">
        <v>627.98333333333335</v>
      </c>
      <c r="G443" s="269">
        <v>613.36666666666667</v>
      </c>
      <c r="H443" s="269">
        <v>678.16666666666663</v>
      </c>
      <c r="I443" s="269">
        <v>692.78333333333319</v>
      </c>
      <c r="J443" s="269">
        <v>710.56666666666661</v>
      </c>
      <c r="K443" s="268">
        <v>675</v>
      </c>
      <c r="L443" s="268">
        <v>642.6</v>
      </c>
      <c r="M443" s="268">
        <v>0.64597000000000004</v>
      </c>
      <c r="N443" s="1"/>
      <c r="O443" s="1"/>
    </row>
    <row r="444" spans="1:15" ht="12.75" customHeight="1">
      <c r="A444" s="30">
        <v>434</v>
      </c>
      <c r="B444" s="278" t="s">
        <v>498</v>
      </c>
      <c r="C444" s="268">
        <v>998.6</v>
      </c>
      <c r="D444" s="269">
        <v>1003.8666666666667</v>
      </c>
      <c r="E444" s="269">
        <v>987.73333333333335</v>
      </c>
      <c r="F444" s="269">
        <v>976.86666666666667</v>
      </c>
      <c r="G444" s="269">
        <v>960.73333333333335</v>
      </c>
      <c r="H444" s="269">
        <v>1014.7333333333333</v>
      </c>
      <c r="I444" s="269">
        <v>1030.8666666666668</v>
      </c>
      <c r="J444" s="269">
        <v>1041.7333333333333</v>
      </c>
      <c r="K444" s="268">
        <v>1020</v>
      </c>
      <c r="L444" s="268">
        <v>993</v>
      </c>
      <c r="M444" s="268">
        <v>0.37957000000000002</v>
      </c>
      <c r="N444" s="1"/>
      <c r="O444" s="1"/>
    </row>
    <row r="445" spans="1:15" ht="12.75" customHeight="1">
      <c r="A445" s="30">
        <v>435</v>
      </c>
      <c r="B445" s="278" t="s">
        <v>499</v>
      </c>
      <c r="C445" s="268">
        <v>40.35</v>
      </c>
      <c r="D445" s="269">
        <v>40.083333333333336</v>
      </c>
      <c r="E445" s="269">
        <v>39.216666666666669</v>
      </c>
      <c r="F445" s="269">
        <v>38.083333333333336</v>
      </c>
      <c r="G445" s="269">
        <v>37.216666666666669</v>
      </c>
      <c r="H445" s="269">
        <v>41.216666666666669</v>
      </c>
      <c r="I445" s="269">
        <v>42.083333333333329</v>
      </c>
      <c r="J445" s="269">
        <v>43.216666666666669</v>
      </c>
      <c r="K445" s="268">
        <v>40.950000000000003</v>
      </c>
      <c r="L445" s="268">
        <v>38.950000000000003</v>
      </c>
      <c r="M445" s="268">
        <v>128.44410999999999</v>
      </c>
      <c r="N445" s="1"/>
      <c r="O445" s="1"/>
    </row>
    <row r="446" spans="1:15" ht="12.75" customHeight="1">
      <c r="A446" s="30">
        <v>436</v>
      </c>
      <c r="B446" s="278" t="s">
        <v>206</v>
      </c>
      <c r="C446" s="268">
        <v>1082.1500000000001</v>
      </c>
      <c r="D446" s="269">
        <v>1067.8666666666668</v>
      </c>
      <c r="E446" s="269">
        <v>1047.7833333333335</v>
      </c>
      <c r="F446" s="269">
        <v>1013.4166666666667</v>
      </c>
      <c r="G446" s="269">
        <v>993.33333333333348</v>
      </c>
      <c r="H446" s="269">
        <v>1102.2333333333336</v>
      </c>
      <c r="I446" s="269">
        <v>1122.3166666666666</v>
      </c>
      <c r="J446" s="269">
        <v>1156.6833333333336</v>
      </c>
      <c r="K446" s="268">
        <v>1087.95</v>
      </c>
      <c r="L446" s="268">
        <v>1033.5</v>
      </c>
      <c r="M446" s="268">
        <v>32.412439999999997</v>
      </c>
      <c r="N446" s="1"/>
      <c r="O446" s="1"/>
    </row>
    <row r="447" spans="1:15" ht="12.75" customHeight="1">
      <c r="A447" s="30">
        <v>437</v>
      </c>
      <c r="B447" s="278" t="s">
        <v>500</v>
      </c>
      <c r="C447" s="268">
        <v>778.3</v>
      </c>
      <c r="D447" s="269">
        <v>783.44999999999993</v>
      </c>
      <c r="E447" s="269">
        <v>770.09999999999991</v>
      </c>
      <c r="F447" s="269">
        <v>761.9</v>
      </c>
      <c r="G447" s="269">
        <v>748.55</v>
      </c>
      <c r="H447" s="269">
        <v>791.64999999999986</v>
      </c>
      <c r="I447" s="269">
        <v>805</v>
      </c>
      <c r="J447" s="269">
        <v>813.19999999999982</v>
      </c>
      <c r="K447" s="268">
        <v>796.8</v>
      </c>
      <c r="L447" s="268">
        <v>775.25</v>
      </c>
      <c r="M447" s="268">
        <v>2.50047</v>
      </c>
      <c r="N447" s="1"/>
      <c r="O447" s="1"/>
    </row>
    <row r="448" spans="1:15" ht="12.75" customHeight="1">
      <c r="A448" s="30">
        <v>438</v>
      </c>
      <c r="B448" s="278" t="s">
        <v>195</v>
      </c>
      <c r="C448" s="268">
        <v>1113.6500000000001</v>
      </c>
      <c r="D448" s="269">
        <v>1119.3166666666668</v>
      </c>
      <c r="E448" s="269">
        <v>1104.4333333333336</v>
      </c>
      <c r="F448" s="269">
        <v>1095.2166666666667</v>
      </c>
      <c r="G448" s="269">
        <v>1080.3333333333335</v>
      </c>
      <c r="H448" s="269">
        <v>1128.5333333333338</v>
      </c>
      <c r="I448" s="269">
        <v>1143.416666666667</v>
      </c>
      <c r="J448" s="269">
        <v>1152.6333333333339</v>
      </c>
      <c r="K448" s="268">
        <v>1134.2</v>
      </c>
      <c r="L448" s="268">
        <v>1110.0999999999999</v>
      </c>
      <c r="M448" s="268">
        <v>10.72438</v>
      </c>
      <c r="N448" s="1"/>
      <c r="O448" s="1"/>
    </row>
    <row r="449" spans="1:15" ht="12.75" customHeight="1">
      <c r="A449" s="30">
        <v>439</v>
      </c>
      <c r="B449" s="278" t="s">
        <v>501</v>
      </c>
      <c r="C449" s="268">
        <v>227.5</v>
      </c>
      <c r="D449" s="269">
        <v>227.13333333333333</v>
      </c>
      <c r="E449" s="269">
        <v>224.26666666666665</v>
      </c>
      <c r="F449" s="269">
        <v>221.03333333333333</v>
      </c>
      <c r="G449" s="269">
        <v>218.16666666666666</v>
      </c>
      <c r="H449" s="269">
        <v>230.36666666666665</v>
      </c>
      <c r="I449" s="269">
        <v>233.23333333333332</v>
      </c>
      <c r="J449" s="269">
        <v>236.46666666666664</v>
      </c>
      <c r="K449" s="268">
        <v>230</v>
      </c>
      <c r="L449" s="268">
        <v>223.9</v>
      </c>
      <c r="M449" s="268">
        <v>8.4646299999999997</v>
      </c>
      <c r="N449" s="1"/>
      <c r="O449" s="1"/>
    </row>
    <row r="450" spans="1:15" ht="12.75" customHeight="1">
      <c r="A450" s="30">
        <v>440</v>
      </c>
      <c r="B450" s="278" t="s">
        <v>502</v>
      </c>
      <c r="C450" s="268">
        <v>1219.5999999999999</v>
      </c>
      <c r="D450" s="269">
        <v>1210.9833333333333</v>
      </c>
      <c r="E450" s="269">
        <v>1194.9666666666667</v>
      </c>
      <c r="F450" s="269">
        <v>1170.3333333333333</v>
      </c>
      <c r="G450" s="269">
        <v>1154.3166666666666</v>
      </c>
      <c r="H450" s="269">
        <v>1235.6166666666668</v>
      </c>
      <c r="I450" s="269">
        <v>1251.6333333333337</v>
      </c>
      <c r="J450" s="269">
        <v>1276.2666666666669</v>
      </c>
      <c r="K450" s="268">
        <v>1227</v>
      </c>
      <c r="L450" s="268">
        <v>1186.3499999999999</v>
      </c>
      <c r="M450" s="268">
        <v>4.8044000000000002</v>
      </c>
      <c r="N450" s="1"/>
      <c r="O450" s="1"/>
    </row>
    <row r="451" spans="1:15" ht="12.75" customHeight="1">
      <c r="A451" s="30">
        <v>441</v>
      </c>
      <c r="B451" s="278" t="s">
        <v>200</v>
      </c>
      <c r="C451" s="268">
        <v>3040.3</v>
      </c>
      <c r="D451" s="269">
        <v>3050.0833333333335</v>
      </c>
      <c r="E451" s="269">
        <v>3020.2166666666672</v>
      </c>
      <c r="F451" s="269">
        <v>3000.1333333333337</v>
      </c>
      <c r="G451" s="269">
        <v>2970.2666666666673</v>
      </c>
      <c r="H451" s="269">
        <v>3070.166666666667</v>
      </c>
      <c r="I451" s="269">
        <v>3100.0333333333328</v>
      </c>
      <c r="J451" s="269">
        <v>3120.1166666666668</v>
      </c>
      <c r="K451" s="268">
        <v>3079.95</v>
      </c>
      <c r="L451" s="268">
        <v>3030</v>
      </c>
      <c r="M451" s="268">
        <v>15.44295</v>
      </c>
      <c r="N451" s="1"/>
      <c r="O451" s="1"/>
    </row>
    <row r="452" spans="1:15" ht="12.75" customHeight="1">
      <c r="A452" s="30">
        <v>442</v>
      </c>
      <c r="B452" s="278" t="s">
        <v>196</v>
      </c>
      <c r="C452" s="268">
        <v>804.2</v>
      </c>
      <c r="D452" s="269">
        <v>804.35</v>
      </c>
      <c r="E452" s="269">
        <v>795.80000000000007</v>
      </c>
      <c r="F452" s="269">
        <v>787.40000000000009</v>
      </c>
      <c r="G452" s="269">
        <v>778.85000000000014</v>
      </c>
      <c r="H452" s="269">
        <v>812.75</v>
      </c>
      <c r="I452" s="269">
        <v>821.3</v>
      </c>
      <c r="J452" s="269">
        <v>829.69999999999993</v>
      </c>
      <c r="K452" s="268">
        <v>812.9</v>
      </c>
      <c r="L452" s="268">
        <v>795.95</v>
      </c>
      <c r="M452" s="268">
        <v>15.47208</v>
      </c>
      <c r="N452" s="1"/>
      <c r="O452" s="1"/>
    </row>
    <row r="453" spans="1:15" ht="12.75" customHeight="1">
      <c r="A453" s="30">
        <v>443</v>
      </c>
      <c r="B453" s="278" t="s">
        <v>276</v>
      </c>
      <c r="C453" s="268">
        <v>8901.5499999999993</v>
      </c>
      <c r="D453" s="269">
        <v>8851.1833333333325</v>
      </c>
      <c r="E453" s="269">
        <v>8763.366666666665</v>
      </c>
      <c r="F453" s="269">
        <v>8625.1833333333325</v>
      </c>
      <c r="G453" s="269">
        <v>8537.366666666665</v>
      </c>
      <c r="H453" s="269">
        <v>8989.366666666665</v>
      </c>
      <c r="I453" s="269">
        <v>9077.1833333333343</v>
      </c>
      <c r="J453" s="269">
        <v>9215.366666666665</v>
      </c>
      <c r="K453" s="268">
        <v>8939</v>
      </c>
      <c r="L453" s="268">
        <v>8713</v>
      </c>
      <c r="M453" s="268">
        <v>2.3731499999999999</v>
      </c>
      <c r="N453" s="1"/>
      <c r="O453" s="1"/>
    </row>
    <row r="454" spans="1:15" ht="12.75" customHeight="1">
      <c r="A454" s="30">
        <v>444</v>
      </c>
      <c r="B454" s="278" t="s">
        <v>859</v>
      </c>
      <c r="C454" s="268">
        <v>2620.6</v>
      </c>
      <c r="D454" s="269">
        <v>2651.7166666666667</v>
      </c>
      <c r="E454" s="269">
        <v>2568.8833333333332</v>
      </c>
      <c r="F454" s="269">
        <v>2517.1666666666665</v>
      </c>
      <c r="G454" s="269">
        <v>2434.333333333333</v>
      </c>
      <c r="H454" s="269">
        <v>2703.4333333333334</v>
      </c>
      <c r="I454" s="269">
        <v>2786.2666666666664</v>
      </c>
      <c r="J454" s="269">
        <v>2837.9833333333336</v>
      </c>
      <c r="K454" s="268">
        <v>2734.55</v>
      </c>
      <c r="L454" s="268">
        <v>2600</v>
      </c>
      <c r="M454" s="268">
        <v>2.0535999999999999</v>
      </c>
      <c r="N454" s="1"/>
      <c r="O454" s="1"/>
    </row>
    <row r="455" spans="1:15" ht="12.75" customHeight="1">
      <c r="A455" s="30">
        <v>445</v>
      </c>
      <c r="B455" s="278" t="s">
        <v>503</v>
      </c>
      <c r="C455" s="268">
        <v>213.9</v>
      </c>
      <c r="D455" s="269">
        <v>213.9</v>
      </c>
      <c r="E455" s="269">
        <v>210.75</v>
      </c>
      <c r="F455" s="269">
        <v>207.6</v>
      </c>
      <c r="G455" s="269">
        <v>204.45</v>
      </c>
      <c r="H455" s="269">
        <v>217.05</v>
      </c>
      <c r="I455" s="269">
        <v>220.20000000000005</v>
      </c>
      <c r="J455" s="269">
        <v>223.35000000000002</v>
      </c>
      <c r="K455" s="268">
        <v>217.05</v>
      </c>
      <c r="L455" s="268">
        <v>210.75</v>
      </c>
      <c r="M455" s="268">
        <v>32.474139999999998</v>
      </c>
      <c r="N455" s="1"/>
      <c r="O455" s="1"/>
    </row>
    <row r="456" spans="1:15" ht="12.75" customHeight="1">
      <c r="A456" s="30">
        <v>446</v>
      </c>
      <c r="B456" s="278" t="s">
        <v>197</v>
      </c>
      <c r="C456" s="268">
        <v>434.25</v>
      </c>
      <c r="D456" s="269">
        <v>436.06666666666666</v>
      </c>
      <c r="E456" s="269">
        <v>428.7833333333333</v>
      </c>
      <c r="F456" s="269">
        <v>423.31666666666666</v>
      </c>
      <c r="G456" s="269">
        <v>416.0333333333333</v>
      </c>
      <c r="H456" s="269">
        <v>441.5333333333333</v>
      </c>
      <c r="I456" s="269">
        <v>448.81666666666672</v>
      </c>
      <c r="J456" s="269">
        <v>454.2833333333333</v>
      </c>
      <c r="K456" s="268">
        <v>443.35</v>
      </c>
      <c r="L456" s="268">
        <v>430.6</v>
      </c>
      <c r="M456" s="268">
        <v>175.57660999999999</v>
      </c>
      <c r="N456" s="1"/>
      <c r="O456" s="1"/>
    </row>
    <row r="457" spans="1:15" ht="12.75" customHeight="1">
      <c r="A457" s="30">
        <v>447</v>
      </c>
      <c r="B457" s="278" t="s">
        <v>198</v>
      </c>
      <c r="C457" s="268">
        <v>235.25</v>
      </c>
      <c r="D457" s="269">
        <v>235.63333333333333</v>
      </c>
      <c r="E457" s="269">
        <v>233.76666666666665</v>
      </c>
      <c r="F457" s="269">
        <v>232.28333333333333</v>
      </c>
      <c r="G457" s="269">
        <v>230.41666666666666</v>
      </c>
      <c r="H457" s="269">
        <v>237.11666666666665</v>
      </c>
      <c r="I457" s="269">
        <v>238.98333333333332</v>
      </c>
      <c r="J457" s="269">
        <v>240.46666666666664</v>
      </c>
      <c r="K457" s="268">
        <v>237.5</v>
      </c>
      <c r="L457" s="268">
        <v>234.15</v>
      </c>
      <c r="M457" s="268">
        <v>103.76536</v>
      </c>
      <c r="N457" s="1"/>
      <c r="O457" s="1"/>
    </row>
    <row r="458" spans="1:15" ht="12.75" customHeight="1">
      <c r="A458" s="30">
        <v>448</v>
      </c>
      <c r="B458" s="278" t="s">
        <v>810</v>
      </c>
      <c r="C458" s="268">
        <v>718.35</v>
      </c>
      <c r="D458" s="269">
        <v>718.25</v>
      </c>
      <c r="E458" s="269">
        <v>702.5</v>
      </c>
      <c r="F458" s="269">
        <v>686.65</v>
      </c>
      <c r="G458" s="269">
        <v>670.9</v>
      </c>
      <c r="H458" s="269">
        <v>734.1</v>
      </c>
      <c r="I458" s="269">
        <v>749.85</v>
      </c>
      <c r="J458" s="269">
        <v>765.7</v>
      </c>
      <c r="K458" s="268">
        <v>734</v>
      </c>
      <c r="L458" s="268">
        <v>702.4</v>
      </c>
      <c r="M458" s="268">
        <v>5.0567700000000002</v>
      </c>
      <c r="N458" s="1"/>
      <c r="O458" s="1"/>
    </row>
    <row r="459" spans="1:15" ht="12.75" customHeight="1">
      <c r="A459" s="30">
        <v>449</v>
      </c>
      <c r="B459" s="278" t="s">
        <v>199</v>
      </c>
      <c r="C459" s="268">
        <v>105.8</v>
      </c>
      <c r="D459" s="269">
        <v>105.38333333333333</v>
      </c>
      <c r="E459" s="269">
        <v>104.41666666666666</v>
      </c>
      <c r="F459" s="269">
        <v>103.03333333333333</v>
      </c>
      <c r="G459" s="269">
        <v>102.06666666666666</v>
      </c>
      <c r="H459" s="269">
        <v>106.76666666666665</v>
      </c>
      <c r="I459" s="269">
        <v>107.73333333333332</v>
      </c>
      <c r="J459" s="269">
        <v>109.11666666666665</v>
      </c>
      <c r="K459" s="268">
        <v>106.35</v>
      </c>
      <c r="L459" s="268">
        <v>104</v>
      </c>
      <c r="M459" s="268">
        <v>521.40254000000004</v>
      </c>
      <c r="N459" s="1"/>
      <c r="O459" s="1"/>
    </row>
    <row r="460" spans="1:15" ht="12.75" customHeight="1">
      <c r="A460" s="30">
        <v>450</v>
      </c>
      <c r="B460" s="278" t="s">
        <v>811</v>
      </c>
      <c r="C460" s="268">
        <v>113.35</v>
      </c>
      <c r="D460" s="269">
        <v>114.11666666666667</v>
      </c>
      <c r="E460" s="269">
        <v>112.23333333333335</v>
      </c>
      <c r="F460" s="269">
        <v>111.11666666666667</v>
      </c>
      <c r="G460" s="269">
        <v>109.23333333333335</v>
      </c>
      <c r="H460" s="269">
        <v>115.23333333333335</v>
      </c>
      <c r="I460" s="269">
        <v>117.11666666666667</v>
      </c>
      <c r="J460" s="269">
        <v>118.23333333333335</v>
      </c>
      <c r="K460" s="268">
        <v>116</v>
      </c>
      <c r="L460" s="268">
        <v>113</v>
      </c>
      <c r="M460" s="268">
        <v>9.7562899999999999</v>
      </c>
      <c r="N460" s="1"/>
      <c r="O460" s="1"/>
    </row>
    <row r="461" spans="1:15" ht="12.75" customHeight="1">
      <c r="A461" s="30">
        <v>451</v>
      </c>
      <c r="B461" s="278" t="s">
        <v>504</v>
      </c>
      <c r="C461" s="268">
        <v>3200.25</v>
      </c>
      <c r="D461" s="269">
        <v>3188.2166666666667</v>
      </c>
      <c r="E461" s="269">
        <v>3142.9833333333336</v>
      </c>
      <c r="F461" s="269">
        <v>3085.7166666666667</v>
      </c>
      <c r="G461" s="269">
        <v>3040.4833333333336</v>
      </c>
      <c r="H461" s="269">
        <v>3245.4833333333336</v>
      </c>
      <c r="I461" s="269">
        <v>3290.7166666666662</v>
      </c>
      <c r="J461" s="269">
        <v>3347.9833333333336</v>
      </c>
      <c r="K461" s="268">
        <v>3233.45</v>
      </c>
      <c r="L461" s="268">
        <v>3130.95</v>
      </c>
      <c r="M461" s="268">
        <v>0.68589</v>
      </c>
      <c r="N461" s="1"/>
      <c r="O461" s="1"/>
    </row>
    <row r="462" spans="1:15" ht="12.75" customHeight="1">
      <c r="A462" s="30">
        <v>452</v>
      </c>
      <c r="B462" s="278" t="s">
        <v>201</v>
      </c>
      <c r="C462" s="268">
        <v>1056.1500000000001</v>
      </c>
      <c r="D462" s="269">
        <v>1057.2833333333335</v>
      </c>
      <c r="E462" s="269">
        <v>1048.866666666667</v>
      </c>
      <c r="F462" s="269">
        <v>1041.5833333333335</v>
      </c>
      <c r="G462" s="269">
        <v>1033.166666666667</v>
      </c>
      <c r="H462" s="269">
        <v>1064.5666666666671</v>
      </c>
      <c r="I462" s="269">
        <v>1072.9833333333336</v>
      </c>
      <c r="J462" s="269">
        <v>1080.2666666666671</v>
      </c>
      <c r="K462" s="268">
        <v>1065.7</v>
      </c>
      <c r="L462" s="268">
        <v>1050</v>
      </c>
      <c r="M462" s="268">
        <v>23.21528</v>
      </c>
      <c r="N462" s="1"/>
      <c r="O462" s="1"/>
    </row>
    <row r="463" spans="1:15" ht="12.75" customHeight="1">
      <c r="A463" s="30">
        <v>453</v>
      </c>
      <c r="B463" s="278" t="s">
        <v>505</v>
      </c>
      <c r="C463" s="268">
        <v>88.35</v>
      </c>
      <c r="D463" s="269">
        <v>89.083333333333329</v>
      </c>
      <c r="E463" s="269">
        <v>87.266666666666652</v>
      </c>
      <c r="F463" s="269">
        <v>86.183333333333323</v>
      </c>
      <c r="G463" s="269">
        <v>84.366666666666646</v>
      </c>
      <c r="H463" s="269">
        <v>90.166666666666657</v>
      </c>
      <c r="I463" s="269">
        <v>91.983333333333348</v>
      </c>
      <c r="J463" s="269">
        <v>93.066666666666663</v>
      </c>
      <c r="K463" s="268">
        <v>90.9</v>
      </c>
      <c r="L463" s="268">
        <v>88</v>
      </c>
      <c r="M463" s="268">
        <v>4.4258800000000003</v>
      </c>
      <c r="N463" s="1"/>
      <c r="O463" s="1"/>
    </row>
    <row r="464" spans="1:15" ht="12.75" customHeight="1">
      <c r="A464" s="30">
        <v>454</v>
      </c>
      <c r="B464" s="278" t="s">
        <v>182</v>
      </c>
      <c r="C464" s="268">
        <v>776.5</v>
      </c>
      <c r="D464" s="269">
        <v>775.38333333333321</v>
      </c>
      <c r="E464" s="269">
        <v>766.9166666666664</v>
      </c>
      <c r="F464" s="269">
        <v>757.33333333333314</v>
      </c>
      <c r="G464" s="269">
        <v>748.86666666666633</v>
      </c>
      <c r="H464" s="269">
        <v>784.96666666666647</v>
      </c>
      <c r="I464" s="269">
        <v>793.43333333333317</v>
      </c>
      <c r="J464" s="269">
        <v>803.01666666666654</v>
      </c>
      <c r="K464" s="268">
        <v>783.85</v>
      </c>
      <c r="L464" s="268">
        <v>765.8</v>
      </c>
      <c r="M464" s="268">
        <v>4.3579800000000004</v>
      </c>
      <c r="N464" s="1"/>
      <c r="O464" s="1"/>
    </row>
    <row r="465" spans="1:15" ht="12.75" customHeight="1">
      <c r="A465" s="30">
        <v>455</v>
      </c>
      <c r="B465" s="278" t="s">
        <v>506</v>
      </c>
      <c r="C465" s="268">
        <v>2553.85</v>
      </c>
      <c r="D465" s="269">
        <v>2551.0499999999997</v>
      </c>
      <c r="E465" s="269">
        <v>2526.6499999999996</v>
      </c>
      <c r="F465" s="269">
        <v>2499.4499999999998</v>
      </c>
      <c r="G465" s="269">
        <v>2475.0499999999997</v>
      </c>
      <c r="H465" s="269">
        <v>2578.2499999999995</v>
      </c>
      <c r="I465" s="269">
        <v>2602.65</v>
      </c>
      <c r="J465" s="269">
        <v>2629.8499999999995</v>
      </c>
      <c r="K465" s="268">
        <v>2575.4499999999998</v>
      </c>
      <c r="L465" s="268">
        <v>2523.85</v>
      </c>
      <c r="M465" s="268">
        <v>0.36731000000000003</v>
      </c>
      <c r="N465" s="1"/>
      <c r="O465" s="1"/>
    </row>
    <row r="466" spans="1:15" ht="12.75" customHeight="1">
      <c r="A466" s="30">
        <v>456</v>
      </c>
      <c r="B466" s="278" t="s">
        <v>507</v>
      </c>
      <c r="C466" s="268">
        <v>708.4</v>
      </c>
      <c r="D466" s="269">
        <v>708.44999999999993</v>
      </c>
      <c r="E466" s="269">
        <v>703.84999999999991</v>
      </c>
      <c r="F466" s="269">
        <v>699.3</v>
      </c>
      <c r="G466" s="269">
        <v>694.69999999999993</v>
      </c>
      <c r="H466" s="269">
        <v>712.99999999999989</v>
      </c>
      <c r="I466" s="269">
        <v>717.6</v>
      </c>
      <c r="J466" s="269">
        <v>722.14999999999986</v>
      </c>
      <c r="K466" s="268">
        <v>713.05</v>
      </c>
      <c r="L466" s="268">
        <v>703.9</v>
      </c>
      <c r="M466" s="268">
        <v>0.93796999999999997</v>
      </c>
      <c r="N466" s="1"/>
      <c r="O466" s="1"/>
    </row>
    <row r="467" spans="1:15" ht="12.75" customHeight="1">
      <c r="A467" s="30">
        <v>457</v>
      </c>
      <c r="B467" s="278" t="s">
        <v>508</v>
      </c>
      <c r="C467" s="268">
        <v>2919.3</v>
      </c>
      <c r="D467" s="269">
        <v>2918.4166666666665</v>
      </c>
      <c r="E467" s="269">
        <v>2885.1333333333332</v>
      </c>
      <c r="F467" s="269">
        <v>2850.9666666666667</v>
      </c>
      <c r="G467" s="269">
        <v>2817.6833333333334</v>
      </c>
      <c r="H467" s="269">
        <v>2952.583333333333</v>
      </c>
      <c r="I467" s="269">
        <v>2985.8666666666668</v>
      </c>
      <c r="J467" s="269">
        <v>3020.0333333333328</v>
      </c>
      <c r="K467" s="268">
        <v>2951.7</v>
      </c>
      <c r="L467" s="268">
        <v>2884.25</v>
      </c>
      <c r="M467" s="268">
        <v>0.43825999999999998</v>
      </c>
      <c r="N467" s="1"/>
      <c r="O467" s="1"/>
    </row>
    <row r="468" spans="1:15" ht="12.75" customHeight="1">
      <c r="A468" s="30">
        <v>458</v>
      </c>
      <c r="B468" s="278" t="s">
        <v>202</v>
      </c>
      <c r="C468" s="268">
        <v>2684</v>
      </c>
      <c r="D468" s="269">
        <v>2670.8833333333332</v>
      </c>
      <c r="E468" s="269">
        <v>2648.2166666666662</v>
      </c>
      <c r="F468" s="269">
        <v>2612.4333333333329</v>
      </c>
      <c r="G468" s="269">
        <v>2589.766666666666</v>
      </c>
      <c r="H468" s="269">
        <v>2706.6666666666665</v>
      </c>
      <c r="I468" s="269">
        <v>2729.3333333333335</v>
      </c>
      <c r="J468" s="269">
        <v>2765.1166666666668</v>
      </c>
      <c r="K468" s="268">
        <v>2693.55</v>
      </c>
      <c r="L468" s="268">
        <v>2635.1</v>
      </c>
      <c r="M468" s="268">
        <v>8.4455299999999998</v>
      </c>
      <c r="N468" s="1"/>
      <c r="O468" s="1"/>
    </row>
    <row r="469" spans="1:15" ht="12.75" customHeight="1">
      <c r="A469" s="30">
        <v>459</v>
      </c>
      <c r="B469" s="278" t="s">
        <v>203</v>
      </c>
      <c r="C469" s="268">
        <v>1513.5</v>
      </c>
      <c r="D469" s="269">
        <v>1512.5</v>
      </c>
      <c r="E469" s="269">
        <v>1491</v>
      </c>
      <c r="F469" s="269">
        <v>1468.5</v>
      </c>
      <c r="G469" s="269">
        <v>1447</v>
      </c>
      <c r="H469" s="269">
        <v>1535</v>
      </c>
      <c r="I469" s="269">
        <v>1556.5</v>
      </c>
      <c r="J469" s="269">
        <v>1579</v>
      </c>
      <c r="K469" s="268">
        <v>1534</v>
      </c>
      <c r="L469" s="268">
        <v>1490</v>
      </c>
      <c r="M469" s="268">
        <v>1.68085</v>
      </c>
      <c r="N469" s="1"/>
      <c r="O469" s="1"/>
    </row>
    <row r="470" spans="1:15" ht="12.75" customHeight="1">
      <c r="A470" s="30">
        <v>460</v>
      </c>
      <c r="B470" s="278" t="s">
        <v>204</v>
      </c>
      <c r="C470" s="268">
        <v>545.35</v>
      </c>
      <c r="D470" s="269">
        <v>545.44999999999993</v>
      </c>
      <c r="E470" s="269">
        <v>539.99999999999989</v>
      </c>
      <c r="F470" s="269">
        <v>534.65</v>
      </c>
      <c r="G470" s="269">
        <v>529.19999999999993</v>
      </c>
      <c r="H470" s="269">
        <v>550.79999999999984</v>
      </c>
      <c r="I470" s="269">
        <v>556.24999999999989</v>
      </c>
      <c r="J470" s="269">
        <v>561.5999999999998</v>
      </c>
      <c r="K470" s="268">
        <v>550.9</v>
      </c>
      <c r="L470" s="268">
        <v>540.1</v>
      </c>
      <c r="M470" s="268">
        <v>2.0245000000000002</v>
      </c>
      <c r="N470" s="1"/>
      <c r="O470" s="1"/>
    </row>
    <row r="471" spans="1:15" ht="12.75" customHeight="1">
      <c r="A471" s="30">
        <v>461</v>
      </c>
      <c r="B471" s="278" t="s">
        <v>205</v>
      </c>
      <c r="C471" s="268">
        <v>1445.55</v>
      </c>
      <c r="D471" s="269">
        <v>1443.8500000000001</v>
      </c>
      <c r="E471" s="269">
        <v>1428.7000000000003</v>
      </c>
      <c r="F471" s="269">
        <v>1411.8500000000001</v>
      </c>
      <c r="G471" s="269">
        <v>1396.7000000000003</v>
      </c>
      <c r="H471" s="269">
        <v>1460.7000000000003</v>
      </c>
      <c r="I471" s="269">
        <v>1475.8500000000004</v>
      </c>
      <c r="J471" s="269">
        <v>1492.7000000000003</v>
      </c>
      <c r="K471" s="268">
        <v>1459</v>
      </c>
      <c r="L471" s="268">
        <v>1427</v>
      </c>
      <c r="M471" s="268">
        <v>5.5163200000000003</v>
      </c>
      <c r="N471" s="1"/>
      <c r="O471" s="1"/>
    </row>
    <row r="472" spans="1:15" ht="12.75" customHeight="1">
      <c r="A472" s="30">
        <v>462</v>
      </c>
      <c r="B472" s="278" t="s">
        <v>509</v>
      </c>
      <c r="C472" s="268">
        <v>38.1</v>
      </c>
      <c r="D472" s="269">
        <v>38.216666666666669</v>
      </c>
      <c r="E472" s="269">
        <v>37.88333333333334</v>
      </c>
      <c r="F472" s="269">
        <v>37.666666666666671</v>
      </c>
      <c r="G472" s="269">
        <v>37.333333333333343</v>
      </c>
      <c r="H472" s="269">
        <v>38.433333333333337</v>
      </c>
      <c r="I472" s="269">
        <v>38.766666666666666</v>
      </c>
      <c r="J472" s="269">
        <v>38.983333333333334</v>
      </c>
      <c r="K472" s="268">
        <v>38.549999999999997</v>
      </c>
      <c r="L472" s="268">
        <v>38</v>
      </c>
      <c r="M472" s="268">
        <v>43.57976</v>
      </c>
      <c r="N472" s="1"/>
      <c r="O472" s="1"/>
    </row>
    <row r="473" spans="1:15" ht="12.75" customHeight="1">
      <c r="A473" s="30">
        <v>463</v>
      </c>
      <c r="B473" s="278" t="s">
        <v>860</v>
      </c>
      <c r="C473" s="268">
        <v>268.60000000000002</v>
      </c>
      <c r="D473" s="269">
        <v>274.16666666666669</v>
      </c>
      <c r="E473" s="269">
        <v>259.98333333333335</v>
      </c>
      <c r="F473" s="269">
        <v>251.36666666666667</v>
      </c>
      <c r="G473" s="269">
        <v>237.18333333333334</v>
      </c>
      <c r="H473" s="269">
        <v>282.78333333333336</v>
      </c>
      <c r="I473" s="269">
        <v>296.96666666666664</v>
      </c>
      <c r="J473" s="269">
        <v>305.58333333333337</v>
      </c>
      <c r="K473" s="268">
        <v>288.35000000000002</v>
      </c>
      <c r="L473" s="268">
        <v>265.55</v>
      </c>
      <c r="M473" s="268">
        <v>41.490259999999999</v>
      </c>
      <c r="N473" s="1"/>
      <c r="O473" s="1"/>
    </row>
    <row r="474" spans="1:15" ht="12.75" customHeight="1">
      <c r="A474" s="30">
        <v>464</v>
      </c>
      <c r="B474" s="278" t="s">
        <v>510</v>
      </c>
      <c r="C474" s="268">
        <v>228.95</v>
      </c>
      <c r="D474" s="269">
        <v>233.79999999999998</v>
      </c>
      <c r="E474" s="269">
        <v>223.14999999999998</v>
      </c>
      <c r="F474" s="269">
        <v>217.35</v>
      </c>
      <c r="G474" s="269">
        <v>206.7</v>
      </c>
      <c r="H474" s="269">
        <v>239.59999999999997</v>
      </c>
      <c r="I474" s="269">
        <v>250.25</v>
      </c>
      <c r="J474" s="269">
        <v>256.04999999999995</v>
      </c>
      <c r="K474" s="268">
        <v>244.45</v>
      </c>
      <c r="L474" s="268">
        <v>228</v>
      </c>
      <c r="M474" s="268">
        <v>15.16996</v>
      </c>
      <c r="N474" s="1"/>
      <c r="O474" s="1"/>
    </row>
    <row r="475" spans="1:15" ht="12.75" customHeight="1">
      <c r="A475" s="30">
        <v>465</v>
      </c>
      <c r="B475" s="278" t="s">
        <v>511</v>
      </c>
      <c r="C475" s="268">
        <v>2718.85</v>
      </c>
      <c r="D475" s="269">
        <v>2680.4500000000003</v>
      </c>
      <c r="E475" s="269">
        <v>2610.9000000000005</v>
      </c>
      <c r="F475" s="269">
        <v>2502.9500000000003</v>
      </c>
      <c r="G475" s="269">
        <v>2433.4000000000005</v>
      </c>
      <c r="H475" s="269">
        <v>2788.4000000000005</v>
      </c>
      <c r="I475" s="269">
        <v>2857.9500000000007</v>
      </c>
      <c r="J475" s="269">
        <v>2965.9000000000005</v>
      </c>
      <c r="K475" s="268">
        <v>2750</v>
      </c>
      <c r="L475" s="268">
        <v>2572.5</v>
      </c>
      <c r="M475" s="268">
        <v>7.7163300000000001</v>
      </c>
      <c r="N475" s="1"/>
      <c r="O475" s="1"/>
    </row>
    <row r="476" spans="1:15" ht="12.75" customHeight="1">
      <c r="A476" s="30">
        <v>466</v>
      </c>
      <c r="B476" s="278" t="s">
        <v>512</v>
      </c>
      <c r="C476" s="268">
        <v>12.4</v>
      </c>
      <c r="D476" s="269">
        <v>12.416666666666666</v>
      </c>
      <c r="E476" s="269">
        <v>12.283333333333331</v>
      </c>
      <c r="F476" s="269">
        <v>12.166666666666666</v>
      </c>
      <c r="G476" s="269">
        <v>12.033333333333331</v>
      </c>
      <c r="H476" s="269">
        <v>12.533333333333331</v>
      </c>
      <c r="I476" s="269">
        <v>12.666666666666668</v>
      </c>
      <c r="J476" s="269">
        <v>12.783333333333331</v>
      </c>
      <c r="K476" s="268">
        <v>12.55</v>
      </c>
      <c r="L476" s="268">
        <v>12.3</v>
      </c>
      <c r="M476" s="268">
        <v>34.543509999999998</v>
      </c>
      <c r="N476" s="1"/>
      <c r="O476" s="1"/>
    </row>
    <row r="477" spans="1:15" ht="12.75" customHeight="1">
      <c r="A477" s="30">
        <v>467</v>
      </c>
      <c r="B477" s="278" t="s">
        <v>513</v>
      </c>
      <c r="C477" s="268">
        <v>772.5</v>
      </c>
      <c r="D477" s="269">
        <v>770.26666666666677</v>
      </c>
      <c r="E477" s="269">
        <v>762.23333333333358</v>
      </c>
      <c r="F477" s="269">
        <v>751.96666666666681</v>
      </c>
      <c r="G477" s="269">
        <v>743.93333333333362</v>
      </c>
      <c r="H477" s="269">
        <v>780.53333333333353</v>
      </c>
      <c r="I477" s="269">
        <v>788.56666666666661</v>
      </c>
      <c r="J477" s="269">
        <v>798.83333333333348</v>
      </c>
      <c r="K477" s="268">
        <v>778.3</v>
      </c>
      <c r="L477" s="268">
        <v>760</v>
      </c>
      <c r="M477" s="268">
        <v>1.0473399999999999</v>
      </c>
      <c r="N477" s="1"/>
      <c r="O477" s="1"/>
    </row>
    <row r="478" spans="1:15" ht="12.75" customHeight="1">
      <c r="A478" s="30">
        <v>468</v>
      </c>
      <c r="B478" s="278" t="s">
        <v>209</v>
      </c>
      <c r="C478" s="268">
        <v>719.9</v>
      </c>
      <c r="D478" s="269">
        <v>719.23333333333323</v>
      </c>
      <c r="E478" s="269">
        <v>714.86666666666645</v>
      </c>
      <c r="F478" s="269">
        <v>709.83333333333326</v>
      </c>
      <c r="G478" s="269">
        <v>705.46666666666647</v>
      </c>
      <c r="H478" s="269">
        <v>724.26666666666642</v>
      </c>
      <c r="I478" s="269">
        <v>728.63333333333321</v>
      </c>
      <c r="J478" s="269">
        <v>733.6666666666664</v>
      </c>
      <c r="K478" s="268">
        <v>723.6</v>
      </c>
      <c r="L478" s="268">
        <v>714.2</v>
      </c>
      <c r="M478" s="268">
        <v>13.42093</v>
      </c>
      <c r="N478" s="1"/>
      <c r="O478" s="1"/>
    </row>
    <row r="479" spans="1:15" ht="12.75" customHeight="1">
      <c r="A479" s="30">
        <v>469</v>
      </c>
      <c r="B479" s="278" t="s">
        <v>514</v>
      </c>
      <c r="C479" s="268">
        <v>797.2</v>
      </c>
      <c r="D479" s="269">
        <v>801.43333333333339</v>
      </c>
      <c r="E479" s="269">
        <v>786.66666666666674</v>
      </c>
      <c r="F479" s="269">
        <v>776.13333333333333</v>
      </c>
      <c r="G479" s="269">
        <v>761.36666666666667</v>
      </c>
      <c r="H479" s="269">
        <v>811.96666666666681</v>
      </c>
      <c r="I479" s="269">
        <v>826.73333333333346</v>
      </c>
      <c r="J479" s="269">
        <v>837.26666666666688</v>
      </c>
      <c r="K479" s="268">
        <v>816.2</v>
      </c>
      <c r="L479" s="268">
        <v>790.9</v>
      </c>
      <c r="M479" s="268">
        <v>0.65322000000000002</v>
      </c>
      <c r="N479" s="1"/>
      <c r="O479" s="1"/>
    </row>
    <row r="480" spans="1:15" ht="12.75" customHeight="1">
      <c r="A480" s="30">
        <v>470</v>
      </c>
      <c r="B480" s="278" t="s">
        <v>208</v>
      </c>
      <c r="C480" s="268">
        <v>6484.65</v>
      </c>
      <c r="D480" s="269">
        <v>6501.9833333333336</v>
      </c>
      <c r="E480" s="269">
        <v>6440.6166666666668</v>
      </c>
      <c r="F480" s="269">
        <v>6396.583333333333</v>
      </c>
      <c r="G480" s="269">
        <v>6335.2166666666662</v>
      </c>
      <c r="H480" s="269">
        <v>6546.0166666666673</v>
      </c>
      <c r="I480" s="269">
        <v>6607.3833333333341</v>
      </c>
      <c r="J480" s="269">
        <v>6651.4166666666679</v>
      </c>
      <c r="K480" s="268">
        <v>6563.35</v>
      </c>
      <c r="L480" s="268">
        <v>6457.95</v>
      </c>
      <c r="M480" s="268">
        <v>3.7382499999999999</v>
      </c>
      <c r="N480" s="1"/>
      <c r="O480" s="1"/>
    </row>
    <row r="481" spans="1:15" ht="12.75" customHeight="1">
      <c r="A481" s="30">
        <v>471</v>
      </c>
      <c r="B481" s="278" t="s">
        <v>277</v>
      </c>
      <c r="C481" s="268">
        <v>47.35</v>
      </c>
      <c r="D481" s="269">
        <v>47.616666666666667</v>
      </c>
      <c r="E481" s="269">
        <v>46.833333333333336</v>
      </c>
      <c r="F481" s="269">
        <v>46.31666666666667</v>
      </c>
      <c r="G481" s="269">
        <v>45.533333333333339</v>
      </c>
      <c r="H481" s="269">
        <v>48.133333333333333</v>
      </c>
      <c r="I481" s="269">
        <v>48.916666666666664</v>
      </c>
      <c r="J481" s="269">
        <v>49.43333333333333</v>
      </c>
      <c r="K481" s="268">
        <v>48.4</v>
      </c>
      <c r="L481" s="268">
        <v>47.1</v>
      </c>
      <c r="M481" s="268">
        <v>94.941540000000003</v>
      </c>
      <c r="N481" s="1"/>
      <c r="O481" s="1"/>
    </row>
    <row r="482" spans="1:15" ht="12.75" customHeight="1">
      <c r="A482" s="30">
        <v>472</v>
      </c>
      <c r="B482" s="278" t="s">
        <v>207</v>
      </c>
      <c r="C482" s="268">
        <v>1662.5</v>
      </c>
      <c r="D482" s="269">
        <v>1662.55</v>
      </c>
      <c r="E482" s="269">
        <v>1645.1</v>
      </c>
      <c r="F482" s="269">
        <v>1627.7</v>
      </c>
      <c r="G482" s="269">
        <v>1610.25</v>
      </c>
      <c r="H482" s="269">
        <v>1679.9499999999998</v>
      </c>
      <c r="I482" s="269">
        <v>1697.4</v>
      </c>
      <c r="J482" s="269">
        <v>1714.7999999999997</v>
      </c>
      <c r="K482" s="268">
        <v>1680</v>
      </c>
      <c r="L482" s="268">
        <v>1645.15</v>
      </c>
      <c r="M482" s="268">
        <v>2.6012300000000002</v>
      </c>
      <c r="N482" s="1"/>
      <c r="O482" s="1"/>
    </row>
    <row r="483" spans="1:15" ht="12.75" customHeight="1">
      <c r="A483" s="30">
        <v>473</v>
      </c>
      <c r="B483" s="278" t="s">
        <v>154</v>
      </c>
      <c r="C483" s="268">
        <v>870.65</v>
      </c>
      <c r="D483" s="269">
        <v>867.83333333333337</v>
      </c>
      <c r="E483" s="269">
        <v>854.66666666666674</v>
      </c>
      <c r="F483" s="269">
        <v>838.68333333333339</v>
      </c>
      <c r="G483" s="269">
        <v>825.51666666666677</v>
      </c>
      <c r="H483" s="269">
        <v>883.81666666666672</v>
      </c>
      <c r="I483" s="269">
        <v>896.98333333333346</v>
      </c>
      <c r="J483" s="269">
        <v>912.9666666666667</v>
      </c>
      <c r="K483" s="268">
        <v>881</v>
      </c>
      <c r="L483" s="268">
        <v>851.85</v>
      </c>
      <c r="M483" s="268">
        <v>30.1858</v>
      </c>
      <c r="N483" s="1"/>
      <c r="O483" s="1"/>
    </row>
    <row r="484" spans="1:15" ht="12.75" customHeight="1">
      <c r="A484" s="30">
        <v>474</v>
      </c>
      <c r="B484" s="278" t="s">
        <v>278</v>
      </c>
      <c r="C484" s="268">
        <v>242.95</v>
      </c>
      <c r="D484" s="269">
        <v>246.38333333333333</v>
      </c>
      <c r="E484" s="269">
        <v>237.81666666666666</v>
      </c>
      <c r="F484" s="269">
        <v>232.68333333333334</v>
      </c>
      <c r="G484" s="269">
        <v>224.11666666666667</v>
      </c>
      <c r="H484" s="269">
        <v>251.51666666666665</v>
      </c>
      <c r="I484" s="269">
        <v>260.08333333333331</v>
      </c>
      <c r="J484" s="269">
        <v>265.21666666666664</v>
      </c>
      <c r="K484" s="268">
        <v>254.95</v>
      </c>
      <c r="L484" s="268">
        <v>241.25</v>
      </c>
      <c r="M484" s="268">
        <v>11.272959999999999</v>
      </c>
      <c r="N484" s="1"/>
      <c r="O484" s="1"/>
    </row>
    <row r="485" spans="1:15" ht="12.75" customHeight="1">
      <c r="A485" s="30">
        <v>475</v>
      </c>
      <c r="B485" s="278" t="s">
        <v>515</v>
      </c>
      <c r="C485" s="268">
        <v>2952.5</v>
      </c>
      <c r="D485" s="269">
        <v>2961.1333333333332</v>
      </c>
      <c r="E485" s="269">
        <v>2922.3666666666663</v>
      </c>
      <c r="F485" s="269">
        <v>2892.2333333333331</v>
      </c>
      <c r="G485" s="269">
        <v>2853.4666666666662</v>
      </c>
      <c r="H485" s="269">
        <v>2991.2666666666664</v>
      </c>
      <c r="I485" s="269">
        <v>3030.0333333333328</v>
      </c>
      <c r="J485" s="269">
        <v>3060.1666666666665</v>
      </c>
      <c r="K485" s="268">
        <v>2999.9</v>
      </c>
      <c r="L485" s="268">
        <v>2931</v>
      </c>
      <c r="M485" s="268">
        <v>0.56074999999999997</v>
      </c>
      <c r="N485" s="1"/>
      <c r="O485" s="1"/>
    </row>
    <row r="486" spans="1:15" ht="12.75" customHeight="1">
      <c r="A486" s="30">
        <v>476</v>
      </c>
      <c r="B486" s="278" t="s">
        <v>516</v>
      </c>
      <c r="C486" s="268">
        <v>688</v>
      </c>
      <c r="D486" s="269">
        <v>683.5</v>
      </c>
      <c r="E486" s="269">
        <v>669.5</v>
      </c>
      <c r="F486" s="269">
        <v>651</v>
      </c>
      <c r="G486" s="269">
        <v>637</v>
      </c>
      <c r="H486" s="269">
        <v>702</v>
      </c>
      <c r="I486" s="269">
        <v>716</v>
      </c>
      <c r="J486" s="269">
        <v>734.5</v>
      </c>
      <c r="K486" s="268">
        <v>697.5</v>
      </c>
      <c r="L486" s="268">
        <v>665</v>
      </c>
      <c r="M486" s="268">
        <v>12.10173</v>
      </c>
      <c r="N486" s="1"/>
      <c r="O486" s="1"/>
    </row>
    <row r="487" spans="1:15" ht="12.75" customHeight="1">
      <c r="A487" s="30">
        <v>477</v>
      </c>
      <c r="B487" s="283" t="s">
        <v>517</v>
      </c>
      <c r="C487" s="284">
        <v>366.25</v>
      </c>
      <c r="D487" s="284">
        <v>364.2166666666667</v>
      </c>
      <c r="E487" s="284">
        <v>360.03333333333342</v>
      </c>
      <c r="F487" s="284">
        <v>353.81666666666672</v>
      </c>
      <c r="G487" s="284">
        <v>349.63333333333344</v>
      </c>
      <c r="H487" s="284">
        <v>370.43333333333339</v>
      </c>
      <c r="I487" s="284">
        <v>374.61666666666667</v>
      </c>
      <c r="J487" s="283">
        <v>380.83333333333337</v>
      </c>
      <c r="K487" s="283">
        <v>368.4</v>
      </c>
      <c r="L487" s="283">
        <v>358</v>
      </c>
      <c r="M487" s="239">
        <v>2.5590700000000002</v>
      </c>
      <c r="N487" s="1"/>
      <c r="O487" s="1"/>
    </row>
    <row r="488" spans="1:15" ht="12.75" customHeight="1">
      <c r="A488" s="30">
        <v>478</v>
      </c>
      <c r="B488" s="283" t="s">
        <v>518</v>
      </c>
      <c r="C488" s="284">
        <v>40.9</v>
      </c>
      <c r="D488" s="284">
        <v>41.5</v>
      </c>
      <c r="E488" s="284">
        <v>39.799999999999997</v>
      </c>
      <c r="F488" s="284">
        <v>38.699999999999996</v>
      </c>
      <c r="G488" s="284">
        <v>36.999999999999993</v>
      </c>
      <c r="H488" s="284">
        <v>42.6</v>
      </c>
      <c r="I488" s="284">
        <v>44.300000000000004</v>
      </c>
      <c r="J488" s="283">
        <v>45.400000000000006</v>
      </c>
      <c r="K488" s="283">
        <v>43.2</v>
      </c>
      <c r="L488" s="283">
        <v>40.4</v>
      </c>
      <c r="M488" s="239">
        <v>83.291219999999996</v>
      </c>
      <c r="N488" s="1"/>
      <c r="O488" s="1"/>
    </row>
    <row r="489" spans="1:15" ht="12.75" customHeight="1">
      <c r="A489" s="30">
        <v>479</v>
      </c>
      <c r="B489" s="283" t="s">
        <v>519</v>
      </c>
      <c r="C489" s="268">
        <v>364.95</v>
      </c>
      <c r="D489" s="269">
        <v>367.65000000000003</v>
      </c>
      <c r="E489" s="269">
        <v>358.30000000000007</v>
      </c>
      <c r="F489" s="269">
        <v>351.65000000000003</v>
      </c>
      <c r="G489" s="269">
        <v>342.30000000000007</v>
      </c>
      <c r="H489" s="269">
        <v>374.30000000000007</v>
      </c>
      <c r="I489" s="269">
        <v>383.65000000000009</v>
      </c>
      <c r="J489" s="269">
        <v>390.30000000000007</v>
      </c>
      <c r="K489" s="268">
        <v>377</v>
      </c>
      <c r="L489" s="268">
        <v>361</v>
      </c>
      <c r="M489" s="268">
        <v>5.9907899999999996</v>
      </c>
      <c r="N489" s="1"/>
      <c r="O489" s="1"/>
    </row>
    <row r="490" spans="1:15" ht="12.75" customHeight="1">
      <c r="A490" s="30">
        <v>480</v>
      </c>
      <c r="B490" s="283" t="s">
        <v>520</v>
      </c>
      <c r="C490" s="284">
        <v>374.3</v>
      </c>
      <c r="D490" s="284">
        <v>377.33333333333331</v>
      </c>
      <c r="E490" s="284">
        <v>368.66666666666663</v>
      </c>
      <c r="F490" s="284">
        <v>363.0333333333333</v>
      </c>
      <c r="G490" s="284">
        <v>354.36666666666662</v>
      </c>
      <c r="H490" s="284">
        <v>382.96666666666664</v>
      </c>
      <c r="I490" s="284">
        <v>391.63333333333327</v>
      </c>
      <c r="J490" s="283">
        <v>397.26666666666665</v>
      </c>
      <c r="K490" s="283">
        <v>386</v>
      </c>
      <c r="L490" s="283">
        <v>371.7</v>
      </c>
      <c r="M490" s="239">
        <v>1.3447499999999999</v>
      </c>
      <c r="N490" s="1"/>
      <c r="O490" s="1"/>
    </row>
    <row r="491" spans="1:15" ht="12.75" customHeight="1">
      <c r="A491" s="30">
        <v>481</v>
      </c>
      <c r="B491" s="294" t="s">
        <v>279</v>
      </c>
      <c r="C491" s="268">
        <v>1122.6500000000001</v>
      </c>
      <c r="D491" s="269">
        <v>1113.4333333333334</v>
      </c>
      <c r="E491" s="269">
        <v>1100.8666666666668</v>
      </c>
      <c r="F491" s="269">
        <v>1079.0833333333335</v>
      </c>
      <c r="G491" s="269">
        <v>1066.5166666666669</v>
      </c>
      <c r="H491" s="269">
        <v>1135.2166666666667</v>
      </c>
      <c r="I491" s="269">
        <v>1147.7833333333333</v>
      </c>
      <c r="J491" s="269">
        <v>1169.5666666666666</v>
      </c>
      <c r="K491" s="268">
        <v>1126</v>
      </c>
      <c r="L491" s="268">
        <v>1091.6500000000001</v>
      </c>
      <c r="M491" s="268">
        <v>11.08168</v>
      </c>
      <c r="N491" s="1"/>
      <c r="O491" s="1"/>
    </row>
    <row r="492" spans="1:15" ht="12.75" customHeight="1">
      <c r="A492" s="30">
        <v>482</v>
      </c>
      <c r="B492" s="296" t="s">
        <v>210</v>
      </c>
      <c r="C492" s="284">
        <v>280.10000000000002</v>
      </c>
      <c r="D492" s="284">
        <v>282.4666666666667</v>
      </c>
      <c r="E492" s="269">
        <v>277.33333333333337</v>
      </c>
      <c r="F492" s="269">
        <v>274.56666666666666</v>
      </c>
      <c r="G492" s="269">
        <v>269.43333333333334</v>
      </c>
      <c r="H492" s="269">
        <v>285.23333333333341</v>
      </c>
      <c r="I492" s="269">
        <v>290.36666666666673</v>
      </c>
      <c r="J492" s="269">
        <v>293.13333333333344</v>
      </c>
      <c r="K492" s="268">
        <v>287.60000000000002</v>
      </c>
      <c r="L492" s="268">
        <v>279.7</v>
      </c>
      <c r="M492" s="268">
        <v>148.32173</v>
      </c>
      <c r="N492" s="1"/>
      <c r="O492" s="1"/>
    </row>
    <row r="493" spans="1:15" ht="12.75" customHeight="1">
      <c r="A493" s="30">
        <v>483</v>
      </c>
      <c r="B493" s="249" t="s">
        <v>521</v>
      </c>
      <c r="C493" s="268">
        <v>2129.4499999999998</v>
      </c>
      <c r="D493" s="269">
        <v>2128.7000000000003</v>
      </c>
      <c r="E493" s="269">
        <v>2107.4000000000005</v>
      </c>
      <c r="F493" s="269">
        <v>2085.3500000000004</v>
      </c>
      <c r="G493" s="269">
        <v>2064.0500000000006</v>
      </c>
      <c r="H493" s="269">
        <v>2150.7500000000005</v>
      </c>
      <c r="I493" s="269">
        <v>2172.0500000000006</v>
      </c>
      <c r="J493" s="269">
        <v>2194.1000000000004</v>
      </c>
      <c r="K493" s="268">
        <v>2150</v>
      </c>
      <c r="L493" s="268">
        <v>2106.65</v>
      </c>
      <c r="M493" s="268">
        <v>0.26991999999999999</v>
      </c>
      <c r="N493" s="1"/>
      <c r="O493" s="1"/>
    </row>
    <row r="494" spans="1:15" ht="12.75" customHeight="1">
      <c r="A494" s="30">
        <v>484</v>
      </c>
      <c r="B494" s="283" t="s">
        <v>861</v>
      </c>
      <c r="C494" s="284">
        <v>402.8</v>
      </c>
      <c r="D494" s="284">
        <v>402.23333333333329</v>
      </c>
      <c r="E494" s="269">
        <v>396.96666666666658</v>
      </c>
      <c r="F494" s="269">
        <v>391.13333333333327</v>
      </c>
      <c r="G494" s="269">
        <v>385.86666666666656</v>
      </c>
      <c r="H494" s="269">
        <v>408.06666666666661</v>
      </c>
      <c r="I494" s="269">
        <v>413.33333333333337</v>
      </c>
      <c r="J494" s="269">
        <v>419.16666666666663</v>
      </c>
      <c r="K494" s="268">
        <v>407.5</v>
      </c>
      <c r="L494" s="268">
        <v>396.4</v>
      </c>
      <c r="M494" s="268">
        <v>0.56601000000000001</v>
      </c>
      <c r="N494" s="1"/>
      <c r="O494" s="1"/>
    </row>
    <row r="495" spans="1:15" ht="12.75" customHeight="1">
      <c r="A495" s="30">
        <v>485</v>
      </c>
      <c r="B495" s="239" t="s">
        <v>522</v>
      </c>
      <c r="C495" s="268">
        <v>2161.4499999999998</v>
      </c>
      <c r="D495" s="269">
        <v>2169</v>
      </c>
      <c r="E495" s="269">
        <v>2148</v>
      </c>
      <c r="F495" s="269">
        <v>2134.5500000000002</v>
      </c>
      <c r="G495" s="269">
        <v>2113.5500000000002</v>
      </c>
      <c r="H495" s="269">
        <v>2182.4499999999998</v>
      </c>
      <c r="I495" s="269">
        <v>2203.4499999999998</v>
      </c>
      <c r="J495" s="269">
        <v>2216.8999999999996</v>
      </c>
      <c r="K495" s="268">
        <v>2190</v>
      </c>
      <c r="L495" s="268">
        <v>2155.5500000000002</v>
      </c>
      <c r="M495" s="268">
        <v>0.21434</v>
      </c>
      <c r="N495" s="1"/>
      <c r="O495" s="1"/>
    </row>
    <row r="496" spans="1:15" ht="12.75" customHeight="1">
      <c r="A496" s="30">
        <v>486</v>
      </c>
      <c r="B496" s="295" t="s">
        <v>127</v>
      </c>
      <c r="C496" s="284">
        <v>9.15</v>
      </c>
      <c r="D496" s="284">
        <v>9.1833333333333353</v>
      </c>
      <c r="E496" s="269">
        <v>9.06666666666667</v>
      </c>
      <c r="F496" s="269">
        <v>8.9833333333333343</v>
      </c>
      <c r="G496" s="269">
        <v>8.8666666666666689</v>
      </c>
      <c r="H496" s="269">
        <v>9.266666666666671</v>
      </c>
      <c r="I496" s="269">
        <v>9.3833333333333346</v>
      </c>
      <c r="J496" s="269">
        <v>9.4666666666666721</v>
      </c>
      <c r="K496" s="268">
        <v>9.3000000000000007</v>
      </c>
      <c r="L496" s="268">
        <v>9.1</v>
      </c>
      <c r="M496" s="268">
        <v>613.92686000000003</v>
      </c>
      <c r="N496" s="1"/>
      <c r="O496" s="1"/>
    </row>
    <row r="497" spans="1:15" ht="12.75" customHeight="1">
      <c r="A497" s="30">
        <v>487</v>
      </c>
      <c r="B497" s="239" t="s">
        <v>211</v>
      </c>
      <c r="C497" s="268">
        <v>910.15</v>
      </c>
      <c r="D497" s="269">
        <v>912.31666666666661</v>
      </c>
      <c r="E497" s="269">
        <v>901.83333333333326</v>
      </c>
      <c r="F497" s="269">
        <v>893.51666666666665</v>
      </c>
      <c r="G497" s="269">
        <v>883.0333333333333</v>
      </c>
      <c r="H497" s="269">
        <v>920.63333333333321</v>
      </c>
      <c r="I497" s="269">
        <v>931.11666666666656</v>
      </c>
      <c r="J497" s="269">
        <v>939.43333333333317</v>
      </c>
      <c r="K497" s="268">
        <v>922.8</v>
      </c>
      <c r="L497" s="268">
        <v>904</v>
      </c>
      <c r="M497" s="268">
        <v>15.788259999999999</v>
      </c>
      <c r="N497" s="1"/>
      <c r="O497" s="1"/>
    </row>
    <row r="498" spans="1:15" ht="12.75" customHeight="1">
      <c r="A498" s="30">
        <v>488</v>
      </c>
      <c r="B498" s="239" t="s">
        <v>523</v>
      </c>
      <c r="C498" s="284">
        <v>272.8</v>
      </c>
      <c r="D498" s="284">
        <v>274.15000000000003</v>
      </c>
      <c r="E498" s="269">
        <v>267.00000000000006</v>
      </c>
      <c r="F498" s="269">
        <v>261.20000000000005</v>
      </c>
      <c r="G498" s="269">
        <v>254.05000000000007</v>
      </c>
      <c r="H498" s="269">
        <v>279.95000000000005</v>
      </c>
      <c r="I498" s="269">
        <v>287.10000000000002</v>
      </c>
      <c r="J498" s="269">
        <v>292.90000000000003</v>
      </c>
      <c r="K498" s="268">
        <v>281.3</v>
      </c>
      <c r="L498" s="268">
        <v>268.35000000000002</v>
      </c>
      <c r="M498" s="268">
        <v>39.618580000000001</v>
      </c>
      <c r="N498" s="1"/>
      <c r="O498" s="1"/>
    </row>
    <row r="499" spans="1:15" ht="12.75" customHeight="1">
      <c r="A499" s="30">
        <v>489</v>
      </c>
      <c r="B499" s="239" t="s">
        <v>524</v>
      </c>
      <c r="C499" s="284">
        <v>81.5</v>
      </c>
      <c r="D499" s="284">
        <v>81.95</v>
      </c>
      <c r="E499" s="269">
        <v>80.2</v>
      </c>
      <c r="F499" s="269">
        <v>78.900000000000006</v>
      </c>
      <c r="G499" s="269">
        <v>77.150000000000006</v>
      </c>
      <c r="H499" s="269">
        <v>83.25</v>
      </c>
      <c r="I499" s="269">
        <v>85</v>
      </c>
      <c r="J499" s="269">
        <v>86.3</v>
      </c>
      <c r="K499" s="268">
        <v>83.7</v>
      </c>
      <c r="L499" s="268">
        <v>80.650000000000006</v>
      </c>
      <c r="M499" s="268">
        <v>12.323460000000001</v>
      </c>
      <c r="N499" s="1"/>
      <c r="O499" s="1"/>
    </row>
    <row r="500" spans="1:15" ht="12.75" customHeight="1">
      <c r="A500" s="30">
        <v>490</v>
      </c>
      <c r="B500" s="239" t="s">
        <v>525</v>
      </c>
      <c r="C500" s="284">
        <v>696.3</v>
      </c>
      <c r="D500" s="284">
        <v>692.43333333333339</v>
      </c>
      <c r="E500" s="269">
        <v>680.86666666666679</v>
      </c>
      <c r="F500" s="269">
        <v>665.43333333333339</v>
      </c>
      <c r="G500" s="269">
        <v>653.86666666666679</v>
      </c>
      <c r="H500" s="269">
        <v>707.86666666666679</v>
      </c>
      <c r="I500" s="269">
        <v>719.43333333333339</v>
      </c>
      <c r="J500" s="269">
        <v>734.86666666666679</v>
      </c>
      <c r="K500" s="268">
        <v>704</v>
      </c>
      <c r="L500" s="268">
        <v>677</v>
      </c>
      <c r="M500" s="268">
        <v>2.8230400000000002</v>
      </c>
      <c r="N500" s="1"/>
      <c r="O500" s="1"/>
    </row>
    <row r="501" spans="1:15" ht="12.75" customHeight="1">
      <c r="A501" s="30">
        <v>491</v>
      </c>
      <c r="B501" s="239" t="s">
        <v>280</v>
      </c>
      <c r="C501" s="284">
        <v>1737.6</v>
      </c>
      <c r="D501" s="284">
        <v>1732.6166666666668</v>
      </c>
      <c r="E501" s="269">
        <v>1713.9833333333336</v>
      </c>
      <c r="F501" s="269">
        <v>1690.3666666666668</v>
      </c>
      <c r="G501" s="269">
        <v>1671.7333333333336</v>
      </c>
      <c r="H501" s="269">
        <v>1756.2333333333336</v>
      </c>
      <c r="I501" s="269">
        <v>1774.8666666666668</v>
      </c>
      <c r="J501" s="269">
        <v>1798.4833333333336</v>
      </c>
      <c r="K501" s="268">
        <v>1751.25</v>
      </c>
      <c r="L501" s="268">
        <v>1709</v>
      </c>
      <c r="M501" s="268">
        <v>1.27372</v>
      </c>
      <c r="N501" s="1"/>
      <c r="O501" s="1"/>
    </row>
    <row r="502" spans="1:15" ht="12.75" customHeight="1">
      <c r="A502" s="30">
        <v>492</v>
      </c>
      <c r="B502" s="239" t="s">
        <v>212</v>
      </c>
      <c r="C502" s="284">
        <v>404.9</v>
      </c>
      <c r="D502" s="284">
        <v>406.25</v>
      </c>
      <c r="E502" s="269">
        <v>403.1</v>
      </c>
      <c r="F502" s="269">
        <v>401.3</v>
      </c>
      <c r="G502" s="269">
        <v>398.15000000000003</v>
      </c>
      <c r="H502" s="269">
        <v>408.05</v>
      </c>
      <c r="I502" s="269">
        <v>411.2</v>
      </c>
      <c r="J502" s="269">
        <v>413</v>
      </c>
      <c r="K502" s="268">
        <v>409.4</v>
      </c>
      <c r="L502" s="268">
        <v>404.45</v>
      </c>
      <c r="M502" s="268">
        <v>44.949109999999997</v>
      </c>
      <c r="N502" s="1"/>
      <c r="O502" s="1"/>
    </row>
    <row r="503" spans="1:15" ht="12.75" customHeight="1">
      <c r="A503" s="30">
        <v>493</v>
      </c>
      <c r="B503" s="239" t="s">
        <v>526</v>
      </c>
      <c r="C503" s="284">
        <v>259.2</v>
      </c>
      <c r="D503" s="284">
        <v>261.0333333333333</v>
      </c>
      <c r="E503" s="269">
        <v>256.16666666666663</v>
      </c>
      <c r="F503" s="269">
        <v>253.13333333333333</v>
      </c>
      <c r="G503" s="269">
        <v>248.26666666666665</v>
      </c>
      <c r="H503" s="269">
        <v>264.06666666666661</v>
      </c>
      <c r="I503" s="269">
        <v>268.93333333333328</v>
      </c>
      <c r="J503" s="269">
        <v>271.96666666666658</v>
      </c>
      <c r="K503" s="268">
        <v>265.89999999999998</v>
      </c>
      <c r="L503" s="268">
        <v>258</v>
      </c>
      <c r="M503" s="268">
        <v>7.8788900000000002</v>
      </c>
      <c r="N503" s="1"/>
      <c r="O503" s="1"/>
    </row>
    <row r="504" spans="1:15" ht="12.75" customHeight="1">
      <c r="A504" s="30">
        <v>494</v>
      </c>
      <c r="B504" s="239" t="s">
        <v>281</v>
      </c>
      <c r="C504" s="284">
        <v>16.399999999999999</v>
      </c>
      <c r="D504" s="284">
        <v>16.533333333333335</v>
      </c>
      <c r="E504" s="269">
        <v>16.216666666666669</v>
      </c>
      <c r="F504" s="269">
        <v>16.033333333333335</v>
      </c>
      <c r="G504" s="269">
        <v>15.716666666666669</v>
      </c>
      <c r="H504" s="269">
        <v>16.716666666666669</v>
      </c>
      <c r="I504" s="269">
        <v>17.033333333333339</v>
      </c>
      <c r="J504" s="269">
        <v>17.216666666666669</v>
      </c>
      <c r="K504" s="268">
        <v>16.850000000000001</v>
      </c>
      <c r="L504" s="268">
        <v>16.350000000000001</v>
      </c>
      <c r="M504" s="268">
        <v>875.73546999999996</v>
      </c>
      <c r="N504" s="1"/>
      <c r="O504" s="1"/>
    </row>
    <row r="505" spans="1:15" ht="12.75" customHeight="1">
      <c r="A505" s="30">
        <v>495</v>
      </c>
      <c r="B505" s="239" t="s">
        <v>862</v>
      </c>
      <c r="C505" s="239">
        <v>9698.5</v>
      </c>
      <c r="D505" s="284">
        <v>9699.1666666666661</v>
      </c>
      <c r="E505" s="269">
        <v>9599.3333333333321</v>
      </c>
      <c r="F505" s="269">
        <v>9500.1666666666661</v>
      </c>
      <c r="G505" s="269">
        <v>9400.3333333333321</v>
      </c>
      <c r="H505" s="269">
        <v>9798.3333333333321</v>
      </c>
      <c r="I505" s="269">
        <v>9898.1666666666642</v>
      </c>
      <c r="J505" s="269">
        <v>9997.3333333333321</v>
      </c>
      <c r="K505" s="268">
        <v>9799</v>
      </c>
      <c r="L505" s="268">
        <v>9600</v>
      </c>
      <c r="M505" s="268">
        <v>6.1809999999999997E-2</v>
      </c>
      <c r="N505" s="1"/>
      <c r="O505" s="1"/>
    </row>
    <row r="506" spans="1:15" ht="12.75" customHeight="1">
      <c r="A506" s="30">
        <v>496</v>
      </c>
      <c r="B506" s="239" t="s">
        <v>213</v>
      </c>
      <c r="C506" s="239">
        <v>270.64999999999998</v>
      </c>
      <c r="D506" s="284">
        <v>271.2</v>
      </c>
      <c r="E506" s="269">
        <v>266.5</v>
      </c>
      <c r="F506" s="269">
        <v>262.35000000000002</v>
      </c>
      <c r="G506" s="269">
        <v>257.65000000000003</v>
      </c>
      <c r="H506" s="269">
        <v>275.34999999999997</v>
      </c>
      <c r="I506" s="269">
        <v>280.0499999999999</v>
      </c>
      <c r="J506" s="269">
        <v>284.19999999999993</v>
      </c>
      <c r="K506" s="268">
        <v>275.89999999999998</v>
      </c>
      <c r="L506" s="268">
        <v>267.05</v>
      </c>
      <c r="M506" s="268">
        <v>102.98994999999999</v>
      </c>
      <c r="N506" s="1"/>
      <c r="O506" s="1"/>
    </row>
    <row r="507" spans="1:15" ht="12.75" customHeight="1">
      <c r="A507" s="30">
        <v>497</v>
      </c>
      <c r="B507" s="239" t="s">
        <v>527</v>
      </c>
      <c r="C507" s="239">
        <v>226.1</v>
      </c>
      <c r="D507" s="284">
        <v>226.15</v>
      </c>
      <c r="E507" s="269">
        <v>223.8</v>
      </c>
      <c r="F507" s="269">
        <v>221.5</v>
      </c>
      <c r="G507" s="269">
        <v>219.15</v>
      </c>
      <c r="H507" s="269">
        <v>228.45000000000002</v>
      </c>
      <c r="I507" s="269">
        <v>230.79999999999998</v>
      </c>
      <c r="J507" s="269">
        <v>233.10000000000002</v>
      </c>
      <c r="K507" s="268">
        <v>228.5</v>
      </c>
      <c r="L507" s="268">
        <v>223.85</v>
      </c>
      <c r="M507" s="268">
        <v>6.6697300000000004</v>
      </c>
      <c r="N507" s="1"/>
      <c r="O507" s="1"/>
    </row>
    <row r="508" spans="1:15" ht="12.75" customHeight="1">
      <c r="A508" s="30">
        <v>498</v>
      </c>
      <c r="B508" s="239" t="s">
        <v>834</v>
      </c>
      <c r="C508" s="239">
        <v>62.85</v>
      </c>
      <c r="D508" s="284">
        <v>63.650000000000006</v>
      </c>
      <c r="E508" s="269">
        <v>61.600000000000009</v>
      </c>
      <c r="F508" s="269">
        <v>60.35</v>
      </c>
      <c r="G508" s="269">
        <v>58.300000000000004</v>
      </c>
      <c r="H508" s="269">
        <v>64.900000000000006</v>
      </c>
      <c r="I508" s="269">
        <v>66.950000000000017</v>
      </c>
      <c r="J508" s="269">
        <v>68.200000000000017</v>
      </c>
      <c r="K508" s="268">
        <v>65.7</v>
      </c>
      <c r="L508" s="268">
        <v>62.4</v>
      </c>
      <c r="M508" s="268">
        <v>779.04809999999998</v>
      </c>
      <c r="N508" s="1"/>
      <c r="O508" s="1"/>
    </row>
    <row r="509" spans="1:15" ht="12.75" customHeight="1">
      <c r="A509" s="30">
        <v>499</v>
      </c>
      <c r="B509" s="239" t="s">
        <v>825</v>
      </c>
      <c r="C509" s="284">
        <v>370.9</v>
      </c>
      <c r="D509" s="269">
        <v>367.55</v>
      </c>
      <c r="E509" s="269">
        <v>363.6</v>
      </c>
      <c r="F509" s="269">
        <v>356.3</v>
      </c>
      <c r="G509" s="269">
        <v>352.35</v>
      </c>
      <c r="H509" s="269">
        <v>374.85</v>
      </c>
      <c r="I509" s="269">
        <v>378.79999999999995</v>
      </c>
      <c r="J509" s="268">
        <v>386.1</v>
      </c>
      <c r="K509" s="268">
        <v>371.5</v>
      </c>
      <c r="L509" s="268">
        <v>360.25</v>
      </c>
      <c r="M509" s="239">
        <v>9.0796600000000005</v>
      </c>
      <c r="N509" s="1"/>
      <c r="O509" s="1"/>
    </row>
    <row r="510" spans="1:15" ht="12.75" customHeight="1">
      <c r="A510" s="30">
        <v>500</v>
      </c>
      <c r="B510" s="239" t="s">
        <v>528</v>
      </c>
      <c r="C510" s="284">
        <v>1607.55</v>
      </c>
      <c r="D510" s="269">
        <v>1621.1833333333334</v>
      </c>
      <c r="E510" s="269">
        <v>1587.3666666666668</v>
      </c>
      <c r="F510" s="269">
        <v>1567.1833333333334</v>
      </c>
      <c r="G510" s="269">
        <v>1533.3666666666668</v>
      </c>
      <c r="H510" s="269">
        <v>1641.3666666666668</v>
      </c>
      <c r="I510" s="269">
        <v>1675.1833333333334</v>
      </c>
      <c r="J510" s="268">
        <v>1695.3666666666668</v>
      </c>
      <c r="K510" s="268">
        <v>1655</v>
      </c>
      <c r="L510" s="268">
        <v>1601</v>
      </c>
      <c r="M510" s="239">
        <v>0.29776999999999998</v>
      </c>
      <c r="N510" s="1"/>
      <c r="O510" s="1"/>
    </row>
    <row r="511" spans="1:15" ht="12.75" customHeight="1">
      <c r="B511" s="1" t="s">
        <v>529</v>
      </c>
      <c r="C511" s="1">
        <v>2173.4499999999998</v>
      </c>
      <c r="D511" s="1">
        <v>2174.9666666666667</v>
      </c>
      <c r="E511" s="1">
        <v>2131.3833333333332</v>
      </c>
      <c r="F511" s="1">
        <v>2089.3166666666666</v>
      </c>
      <c r="G511" s="1">
        <v>2045.7333333333331</v>
      </c>
      <c r="H511" s="1">
        <v>2217.0333333333333</v>
      </c>
      <c r="I511" s="1">
        <v>2260.6166666666663</v>
      </c>
      <c r="J511" s="1">
        <v>2302.6833333333334</v>
      </c>
      <c r="K511" s="1">
        <v>2218.5500000000002</v>
      </c>
      <c r="L511" s="1">
        <v>2132.9</v>
      </c>
      <c r="M511" s="1">
        <v>0.40300999999999998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224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225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5" t="s">
        <v>226</v>
      </c>
      <c r="N530" s="1"/>
      <c r="O530" s="1"/>
    </row>
    <row r="531" spans="1:15" ht="12.75" customHeight="1">
      <c r="A531" s="65" t="s">
        <v>227</v>
      </c>
      <c r="N531" s="1"/>
      <c r="O531" s="1"/>
    </row>
    <row r="532" spans="1:15" ht="12.75" customHeight="1">
      <c r="A532" s="65" t="s">
        <v>228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286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478"/>
      <c r="B5" s="479"/>
      <c r="C5" s="478"/>
      <c r="D5" s="479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82" t="s">
        <v>285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530</v>
      </c>
      <c r="B7" s="480" t="s">
        <v>531</v>
      </c>
      <c r="C7" s="479"/>
      <c r="D7" s="7">
        <f>Main!B10</f>
        <v>44825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532</v>
      </c>
      <c r="B9" s="83" t="s">
        <v>533</v>
      </c>
      <c r="C9" s="83" t="s">
        <v>534</v>
      </c>
      <c r="D9" s="83" t="s">
        <v>535</v>
      </c>
      <c r="E9" s="83" t="s">
        <v>536</v>
      </c>
      <c r="F9" s="83" t="s">
        <v>537</v>
      </c>
      <c r="G9" s="83" t="s">
        <v>538</v>
      </c>
      <c r="H9" s="83" t="s">
        <v>539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44824</v>
      </c>
      <c r="B10" s="29">
        <v>531300</v>
      </c>
      <c r="C10" s="28" t="s">
        <v>1097</v>
      </c>
      <c r="D10" s="28" t="s">
        <v>1098</v>
      </c>
      <c r="E10" s="28" t="s">
        <v>541</v>
      </c>
      <c r="F10" s="85">
        <v>95000</v>
      </c>
      <c r="G10" s="29">
        <v>4.5999999999999996</v>
      </c>
      <c r="H10" s="29" t="s">
        <v>306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44824</v>
      </c>
      <c r="B11" s="29">
        <v>531300</v>
      </c>
      <c r="C11" s="28" t="s">
        <v>1097</v>
      </c>
      <c r="D11" s="28" t="s">
        <v>1152</v>
      </c>
      <c r="E11" s="28" t="s">
        <v>540</v>
      </c>
      <c r="F11" s="85">
        <v>95000</v>
      </c>
      <c r="G11" s="29">
        <v>4.5999999999999996</v>
      </c>
      <c r="H11" s="29" t="s">
        <v>306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44824</v>
      </c>
      <c r="B12" s="29">
        <v>524828</v>
      </c>
      <c r="C12" s="28" t="s">
        <v>1153</v>
      </c>
      <c r="D12" s="28" t="s">
        <v>1154</v>
      </c>
      <c r="E12" s="28" t="s">
        <v>540</v>
      </c>
      <c r="F12" s="85">
        <v>46637</v>
      </c>
      <c r="G12" s="29">
        <v>176.98</v>
      </c>
      <c r="H12" s="29" t="s">
        <v>306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44824</v>
      </c>
      <c r="B13" s="29">
        <v>539660</v>
      </c>
      <c r="C13" s="28" t="s">
        <v>1155</v>
      </c>
      <c r="D13" s="28" t="s">
        <v>1156</v>
      </c>
      <c r="E13" s="28" t="s">
        <v>540</v>
      </c>
      <c r="F13" s="85">
        <v>178000</v>
      </c>
      <c r="G13" s="29">
        <v>1222.5999999999999</v>
      </c>
      <c r="H13" s="29" t="s">
        <v>306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44824</v>
      </c>
      <c r="B14" s="29">
        <v>539660</v>
      </c>
      <c r="C14" s="28" t="s">
        <v>1155</v>
      </c>
      <c r="D14" s="28" t="s">
        <v>1157</v>
      </c>
      <c r="E14" s="28" t="s">
        <v>541</v>
      </c>
      <c r="F14" s="85">
        <v>275000</v>
      </c>
      <c r="G14" s="29">
        <v>1210.68</v>
      </c>
      <c r="H14" s="29" t="s">
        <v>306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44824</v>
      </c>
      <c r="B15" s="29">
        <v>543439</v>
      </c>
      <c r="C15" s="28" t="s">
        <v>989</v>
      </c>
      <c r="D15" s="28" t="s">
        <v>1158</v>
      </c>
      <c r="E15" s="28" t="s">
        <v>540</v>
      </c>
      <c r="F15" s="85">
        <v>16000</v>
      </c>
      <c r="G15" s="29">
        <v>23.19</v>
      </c>
      <c r="H15" s="29" t="s">
        <v>306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44824</v>
      </c>
      <c r="B16" s="29">
        <v>506365</v>
      </c>
      <c r="C16" s="28" t="s">
        <v>1159</v>
      </c>
      <c r="D16" s="28" t="s">
        <v>1160</v>
      </c>
      <c r="E16" s="28" t="s">
        <v>541</v>
      </c>
      <c r="F16" s="85">
        <v>8326</v>
      </c>
      <c r="G16" s="29">
        <v>49.08</v>
      </c>
      <c r="H16" s="29" t="s">
        <v>306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44824</v>
      </c>
      <c r="B17" s="29">
        <v>542724</v>
      </c>
      <c r="C17" s="28" t="s">
        <v>1043</v>
      </c>
      <c r="D17" s="28" t="s">
        <v>866</v>
      </c>
      <c r="E17" s="28" t="s">
        <v>541</v>
      </c>
      <c r="F17" s="85">
        <v>356886</v>
      </c>
      <c r="G17" s="29">
        <v>2.78</v>
      </c>
      <c r="H17" s="29" t="s">
        <v>306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44824</v>
      </c>
      <c r="B18" s="29">
        <v>543595</v>
      </c>
      <c r="C18" s="28" t="s">
        <v>1075</v>
      </c>
      <c r="D18" s="28" t="s">
        <v>866</v>
      </c>
      <c r="E18" s="28" t="s">
        <v>541</v>
      </c>
      <c r="F18" s="85">
        <v>12000</v>
      </c>
      <c r="G18" s="29">
        <v>209.33</v>
      </c>
      <c r="H18" s="29" t="s">
        <v>306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44824</v>
      </c>
      <c r="B19" s="29">
        <v>538708</v>
      </c>
      <c r="C19" s="28" t="s">
        <v>1161</v>
      </c>
      <c r="D19" s="28" t="s">
        <v>1162</v>
      </c>
      <c r="E19" s="28" t="s">
        <v>540</v>
      </c>
      <c r="F19" s="85">
        <v>102547</v>
      </c>
      <c r="G19" s="29">
        <v>9.09</v>
      </c>
      <c r="H19" s="29" t="s">
        <v>306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44824</v>
      </c>
      <c r="B20" s="29">
        <v>543444</v>
      </c>
      <c r="C20" s="28" t="s">
        <v>1099</v>
      </c>
      <c r="D20" s="28" t="s">
        <v>1163</v>
      </c>
      <c r="E20" s="28" t="s">
        <v>540</v>
      </c>
      <c r="F20" s="85">
        <v>30000</v>
      </c>
      <c r="G20" s="29">
        <v>32.5</v>
      </c>
      <c r="H20" s="29" t="s">
        <v>306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44824</v>
      </c>
      <c r="B21" s="29">
        <v>543444</v>
      </c>
      <c r="C21" s="28" t="s">
        <v>1099</v>
      </c>
      <c r="D21" s="28" t="s">
        <v>1164</v>
      </c>
      <c r="E21" s="28" t="s">
        <v>540</v>
      </c>
      <c r="F21" s="85">
        <v>24000</v>
      </c>
      <c r="G21" s="29">
        <v>31.13</v>
      </c>
      <c r="H21" s="29" t="s">
        <v>306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44824</v>
      </c>
      <c r="B22" s="29">
        <v>543444</v>
      </c>
      <c r="C22" s="28" t="s">
        <v>1099</v>
      </c>
      <c r="D22" s="28" t="s">
        <v>1100</v>
      </c>
      <c r="E22" s="28" t="s">
        <v>541</v>
      </c>
      <c r="F22" s="85">
        <v>45000</v>
      </c>
      <c r="G22" s="29">
        <v>32.299999999999997</v>
      </c>
      <c r="H22" s="29" t="s">
        <v>306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44824</v>
      </c>
      <c r="B23" s="29">
        <v>543444</v>
      </c>
      <c r="C23" s="28" t="s">
        <v>1099</v>
      </c>
      <c r="D23" s="28" t="s">
        <v>1100</v>
      </c>
      <c r="E23" s="28" t="s">
        <v>540</v>
      </c>
      <c r="F23" s="85">
        <v>3000</v>
      </c>
      <c r="G23" s="29">
        <v>28</v>
      </c>
      <c r="H23" s="29" t="s">
        <v>306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44824</v>
      </c>
      <c r="B24" s="29">
        <v>513536</v>
      </c>
      <c r="C24" s="28" t="s">
        <v>1165</v>
      </c>
      <c r="D24" s="28" t="s">
        <v>1166</v>
      </c>
      <c r="E24" s="28" t="s">
        <v>540</v>
      </c>
      <c r="F24" s="85">
        <v>641500</v>
      </c>
      <c r="G24" s="29">
        <v>20.13</v>
      </c>
      <c r="H24" s="29" t="s">
        <v>306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44824</v>
      </c>
      <c r="B25" s="29">
        <v>541152</v>
      </c>
      <c r="C25" s="28" t="s">
        <v>1167</v>
      </c>
      <c r="D25" s="28" t="s">
        <v>1168</v>
      </c>
      <c r="E25" s="28" t="s">
        <v>540</v>
      </c>
      <c r="F25" s="85">
        <v>103680</v>
      </c>
      <c r="G25" s="29">
        <v>77.010000000000005</v>
      </c>
      <c r="H25" s="29" t="s">
        <v>306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44824</v>
      </c>
      <c r="B26" s="29">
        <v>541152</v>
      </c>
      <c r="C26" s="28" t="s">
        <v>1167</v>
      </c>
      <c r="D26" s="28" t="s">
        <v>1169</v>
      </c>
      <c r="E26" s="28" t="s">
        <v>540</v>
      </c>
      <c r="F26" s="85">
        <v>2880</v>
      </c>
      <c r="G26" s="29">
        <v>75</v>
      </c>
      <c r="H26" s="29" t="s">
        <v>306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44824</v>
      </c>
      <c r="B27" s="29">
        <v>541152</v>
      </c>
      <c r="C27" s="28" t="s">
        <v>1167</v>
      </c>
      <c r="D27" s="28" t="s">
        <v>1170</v>
      </c>
      <c r="E27" s="28" t="s">
        <v>540</v>
      </c>
      <c r="F27" s="85">
        <v>83520</v>
      </c>
      <c r="G27" s="29">
        <v>83.16</v>
      </c>
      <c r="H27" s="29" t="s">
        <v>306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44824</v>
      </c>
      <c r="B28" s="29">
        <v>541152</v>
      </c>
      <c r="C28" s="28" t="s">
        <v>1167</v>
      </c>
      <c r="D28" s="28" t="s">
        <v>1169</v>
      </c>
      <c r="E28" s="28" t="s">
        <v>541</v>
      </c>
      <c r="F28" s="85">
        <v>79200</v>
      </c>
      <c r="G28" s="29">
        <v>81.569999999999993</v>
      </c>
      <c r="H28" s="29" t="s">
        <v>306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44824</v>
      </c>
      <c r="B29" s="29">
        <v>543433</v>
      </c>
      <c r="C29" s="28" t="s">
        <v>1171</v>
      </c>
      <c r="D29" s="28" t="s">
        <v>1172</v>
      </c>
      <c r="E29" s="28" t="s">
        <v>541</v>
      </c>
      <c r="F29" s="85">
        <v>140000</v>
      </c>
      <c r="G29" s="29">
        <v>403.42</v>
      </c>
      <c r="H29" s="29" t="s">
        <v>306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44824</v>
      </c>
      <c r="B30" s="29">
        <v>530357</v>
      </c>
      <c r="C30" s="28" t="s">
        <v>1173</v>
      </c>
      <c r="D30" s="28" t="s">
        <v>1174</v>
      </c>
      <c r="E30" s="28" t="s">
        <v>540</v>
      </c>
      <c r="F30" s="85">
        <v>51840</v>
      </c>
      <c r="G30" s="29">
        <v>51.17</v>
      </c>
      <c r="H30" s="29" t="s">
        <v>306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44824</v>
      </c>
      <c r="B31" s="29">
        <v>533602</v>
      </c>
      <c r="C31" s="28" t="s">
        <v>1101</v>
      </c>
      <c r="D31" s="28" t="s">
        <v>1175</v>
      </c>
      <c r="E31" s="28" t="s">
        <v>541</v>
      </c>
      <c r="F31" s="85">
        <v>1200000</v>
      </c>
      <c r="G31" s="29">
        <v>11.23</v>
      </c>
      <c r="H31" s="29" t="s">
        <v>306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44824</v>
      </c>
      <c r="B32" s="29">
        <v>533602</v>
      </c>
      <c r="C32" s="28" t="s">
        <v>1101</v>
      </c>
      <c r="D32" s="28" t="s">
        <v>866</v>
      </c>
      <c r="E32" s="28" t="s">
        <v>541</v>
      </c>
      <c r="F32" s="85">
        <v>120143</v>
      </c>
      <c r="G32" s="29">
        <v>11.23</v>
      </c>
      <c r="H32" s="29" t="s">
        <v>306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44824</v>
      </c>
      <c r="B33" s="29">
        <v>533602</v>
      </c>
      <c r="C33" s="28" t="s">
        <v>1101</v>
      </c>
      <c r="D33" s="28" t="s">
        <v>866</v>
      </c>
      <c r="E33" s="28" t="s">
        <v>540</v>
      </c>
      <c r="F33" s="85">
        <v>620143</v>
      </c>
      <c r="G33" s="29">
        <v>11.23</v>
      </c>
      <c r="H33" s="29" t="s">
        <v>306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44824</v>
      </c>
      <c r="B34" s="29">
        <v>530557</v>
      </c>
      <c r="C34" s="28" t="s">
        <v>1176</v>
      </c>
      <c r="D34" s="28" t="s">
        <v>1177</v>
      </c>
      <c r="E34" s="28" t="s">
        <v>541</v>
      </c>
      <c r="F34" s="85">
        <v>56226731</v>
      </c>
      <c r="G34" s="29">
        <v>0.53</v>
      </c>
      <c r="H34" s="29" t="s">
        <v>306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44824</v>
      </c>
      <c r="B35" s="29">
        <v>530557</v>
      </c>
      <c r="C35" s="28" t="s">
        <v>1176</v>
      </c>
      <c r="D35" s="28" t="s">
        <v>1017</v>
      </c>
      <c r="E35" s="28" t="s">
        <v>540</v>
      </c>
      <c r="F35" s="85">
        <v>11405861</v>
      </c>
      <c r="G35" s="29">
        <v>0.52</v>
      </c>
      <c r="H35" s="29" t="s">
        <v>306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44824</v>
      </c>
      <c r="B36" s="29">
        <v>530557</v>
      </c>
      <c r="C36" s="28" t="s">
        <v>1176</v>
      </c>
      <c r="D36" s="28" t="s">
        <v>1017</v>
      </c>
      <c r="E36" s="28" t="s">
        <v>541</v>
      </c>
      <c r="F36" s="85">
        <v>11405861</v>
      </c>
      <c r="G36" s="29">
        <v>0.52</v>
      </c>
      <c r="H36" s="29" t="s">
        <v>306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44824</v>
      </c>
      <c r="B37" s="29">
        <v>543578</v>
      </c>
      <c r="C37" s="28" t="s">
        <v>990</v>
      </c>
      <c r="D37" s="28" t="s">
        <v>1178</v>
      </c>
      <c r="E37" s="28" t="s">
        <v>540</v>
      </c>
      <c r="F37" s="85">
        <v>12000</v>
      </c>
      <c r="G37" s="29">
        <v>80.87</v>
      </c>
      <c r="H37" s="29" t="s">
        <v>306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44824</v>
      </c>
      <c r="B38" s="29">
        <v>531254</v>
      </c>
      <c r="C38" s="28" t="s">
        <v>1179</v>
      </c>
      <c r="D38" s="28" t="s">
        <v>1163</v>
      </c>
      <c r="E38" s="28" t="s">
        <v>540</v>
      </c>
      <c r="F38" s="85">
        <v>52763</v>
      </c>
      <c r="G38" s="29">
        <v>76</v>
      </c>
      <c r="H38" s="29" t="s">
        <v>306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44824</v>
      </c>
      <c r="B39" s="29">
        <v>531254</v>
      </c>
      <c r="C39" s="28" t="s">
        <v>1179</v>
      </c>
      <c r="D39" s="28" t="s">
        <v>1180</v>
      </c>
      <c r="E39" s="28" t="s">
        <v>541</v>
      </c>
      <c r="F39" s="85">
        <v>50000</v>
      </c>
      <c r="G39" s="29">
        <v>76.099999999999994</v>
      </c>
      <c r="H39" s="29" t="s">
        <v>306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44824</v>
      </c>
      <c r="B40" s="29">
        <v>540198</v>
      </c>
      <c r="C40" s="28" t="s">
        <v>1076</v>
      </c>
      <c r="D40" s="28" t="s">
        <v>1181</v>
      </c>
      <c r="E40" s="28" t="s">
        <v>541</v>
      </c>
      <c r="F40" s="85">
        <v>36421</v>
      </c>
      <c r="G40" s="29">
        <v>59.24</v>
      </c>
      <c r="H40" s="29" t="s">
        <v>306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44824</v>
      </c>
      <c r="B41" s="29">
        <v>540198</v>
      </c>
      <c r="C41" s="28" t="s">
        <v>1076</v>
      </c>
      <c r="D41" s="28" t="s">
        <v>1103</v>
      </c>
      <c r="E41" s="28" t="s">
        <v>541</v>
      </c>
      <c r="F41" s="85">
        <v>38052</v>
      </c>
      <c r="G41" s="29">
        <v>59.25</v>
      </c>
      <c r="H41" s="29" t="s">
        <v>306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44824</v>
      </c>
      <c r="B42" s="29">
        <v>540198</v>
      </c>
      <c r="C42" s="28" t="s">
        <v>1076</v>
      </c>
      <c r="D42" s="28" t="s">
        <v>1012</v>
      </c>
      <c r="E42" s="28" t="s">
        <v>541</v>
      </c>
      <c r="F42" s="85">
        <v>182122</v>
      </c>
      <c r="G42" s="29">
        <v>59.25</v>
      </c>
      <c r="H42" s="29" t="s">
        <v>306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44824</v>
      </c>
      <c r="B43" s="29">
        <v>540198</v>
      </c>
      <c r="C43" s="28" t="s">
        <v>1076</v>
      </c>
      <c r="D43" s="28" t="s">
        <v>1103</v>
      </c>
      <c r="E43" s="28" t="s">
        <v>540</v>
      </c>
      <c r="F43" s="85">
        <v>20172</v>
      </c>
      <c r="G43" s="29">
        <v>59.2</v>
      </c>
      <c r="H43" s="29" t="s">
        <v>306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44824</v>
      </c>
      <c r="B44" s="29">
        <v>540198</v>
      </c>
      <c r="C44" s="28" t="s">
        <v>1076</v>
      </c>
      <c r="D44" s="28" t="s">
        <v>1012</v>
      </c>
      <c r="E44" s="28" t="s">
        <v>540</v>
      </c>
      <c r="F44" s="85">
        <v>179317</v>
      </c>
      <c r="G44" s="29">
        <v>58.27</v>
      </c>
      <c r="H44" s="29" t="s">
        <v>306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44824</v>
      </c>
      <c r="B45" s="29">
        <v>540198</v>
      </c>
      <c r="C45" s="28" t="s">
        <v>1076</v>
      </c>
      <c r="D45" s="28" t="s">
        <v>1182</v>
      </c>
      <c r="E45" s="28" t="s">
        <v>541</v>
      </c>
      <c r="F45" s="85">
        <v>40830</v>
      </c>
      <c r="G45" s="29">
        <v>55.17</v>
      </c>
      <c r="H45" s="29" t="s">
        <v>306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44824</v>
      </c>
      <c r="B46" s="29">
        <v>540198</v>
      </c>
      <c r="C46" s="28" t="s">
        <v>1076</v>
      </c>
      <c r="D46" s="28" t="s">
        <v>1183</v>
      </c>
      <c r="E46" s="28" t="s">
        <v>540</v>
      </c>
      <c r="F46" s="85">
        <v>38290</v>
      </c>
      <c r="G46" s="29">
        <v>57.56</v>
      </c>
      <c r="H46" s="29" t="s">
        <v>306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44824</v>
      </c>
      <c r="B47" s="29">
        <v>540198</v>
      </c>
      <c r="C47" s="28" t="s">
        <v>1076</v>
      </c>
      <c r="D47" s="28" t="s">
        <v>1183</v>
      </c>
      <c r="E47" s="28" t="s">
        <v>541</v>
      </c>
      <c r="F47" s="85">
        <v>38290</v>
      </c>
      <c r="G47" s="29">
        <v>58.36</v>
      </c>
      <c r="H47" s="29" t="s">
        <v>306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44824</v>
      </c>
      <c r="B48" s="29">
        <v>540198</v>
      </c>
      <c r="C48" s="28" t="s">
        <v>1076</v>
      </c>
      <c r="D48" s="28" t="s">
        <v>1102</v>
      </c>
      <c r="E48" s="28" t="s">
        <v>540</v>
      </c>
      <c r="F48" s="85">
        <v>115403</v>
      </c>
      <c r="G48" s="29">
        <v>59.25</v>
      </c>
      <c r="H48" s="29" t="s">
        <v>306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44824</v>
      </c>
      <c r="B49" s="29">
        <v>540198</v>
      </c>
      <c r="C49" s="28" t="s">
        <v>1076</v>
      </c>
      <c r="D49" s="28" t="s">
        <v>1102</v>
      </c>
      <c r="E49" s="28" t="s">
        <v>541</v>
      </c>
      <c r="F49" s="85">
        <v>19847</v>
      </c>
      <c r="G49" s="29">
        <v>59.25</v>
      </c>
      <c r="H49" s="29" t="s">
        <v>306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44824</v>
      </c>
      <c r="B50" s="29">
        <v>511557</v>
      </c>
      <c r="C50" s="28" t="s">
        <v>1058</v>
      </c>
      <c r="D50" s="28" t="s">
        <v>1104</v>
      </c>
      <c r="E50" s="28" t="s">
        <v>541</v>
      </c>
      <c r="F50" s="85">
        <v>1568675</v>
      </c>
      <c r="G50" s="29">
        <v>1.6</v>
      </c>
      <c r="H50" s="29" t="s">
        <v>306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44824</v>
      </c>
      <c r="B51" s="29">
        <v>543590</v>
      </c>
      <c r="C51" s="28" t="s">
        <v>1105</v>
      </c>
      <c r="D51" s="28" t="s">
        <v>1184</v>
      </c>
      <c r="E51" s="28" t="s">
        <v>540</v>
      </c>
      <c r="F51" s="85">
        <v>130000</v>
      </c>
      <c r="G51" s="29">
        <v>74.97</v>
      </c>
      <c r="H51" s="29" t="s">
        <v>306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44824</v>
      </c>
      <c r="B52" s="29">
        <v>543590</v>
      </c>
      <c r="C52" s="28" t="s">
        <v>1105</v>
      </c>
      <c r="D52" s="28" t="s">
        <v>1185</v>
      </c>
      <c r="E52" s="28" t="s">
        <v>540</v>
      </c>
      <c r="F52" s="85">
        <v>150000</v>
      </c>
      <c r="G52" s="29">
        <v>74.41</v>
      </c>
      <c r="H52" s="29" t="s">
        <v>306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44824</v>
      </c>
      <c r="B53" s="29">
        <v>543590</v>
      </c>
      <c r="C53" s="28" t="s">
        <v>1105</v>
      </c>
      <c r="D53" s="28" t="s">
        <v>1185</v>
      </c>
      <c r="E53" s="28" t="s">
        <v>541</v>
      </c>
      <c r="F53" s="85">
        <v>150000</v>
      </c>
      <c r="G53" s="29">
        <v>75.209999999999994</v>
      </c>
      <c r="H53" s="29" t="s">
        <v>306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44824</v>
      </c>
      <c r="B54" s="29">
        <v>541151</v>
      </c>
      <c r="C54" s="28" t="s">
        <v>1106</v>
      </c>
      <c r="D54" s="28" t="s">
        <v>1186</v>
      </c>
      <c r="E54" s="28" t="s">
        <v>541</v>
      </c>
      <c r="F54" s="85">
        <v>64000</v>
      </c>
      <c r="G54" s="29">
        <v>6.75</v>
      </c>
      <c r="H54" s="29" t="s">
        <v>306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44824</v>
      </c>
      <c r="B55" s="29">
        <v>526861</v>
      </c>
      <c r="C55" s="28" t="s">
        <v>1187</v>
      </c>
      <c r="D55" s="28" t="s">
        <v>1188</v>
      </c>
      <c r="E55" s="28" t="s">
        <v>541</v>
      </c>
      <c r="F55" s="85">
        <v>99000</v>
      </c>
      <c r="G55" s="29">
        <v>20</v>
      </c>
      <c r="H55" s="29" t="s">
        <v>306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44824</v>
      </c>
      <c r="B56" s="29">
        <v>526861</v>
      </c>
      <c r="C56" s="28" t="s">
        <v>1187</v>
      </c>
      <c r="D56" s="28" t="s">
        <v>1189</v>
      </c>
      <c r="E56" s="28" t="s">
        <v>540</v>
      </c>
      <c r="F56" s="85">
        <v>46822</v>
      </c>
      <c r="G56" s="29">
        <v>20</v>
      </c>
      <c r="H56" s="29" t="s">
        <v>306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44824</v>
      </c>
      <c r="B57" s="29">
        <v>526861</v>
      </c>
      <c r="C57" s="28" t="s">
        <v>1187</v>
      </c>
      <c r="D57" s="28" t="s">
        <v>1190</v>
      </c>
      <c r="E57" s="28" t="s">
        <v>540</v>
      </c>
      <c r="F57" s="85">
        <v>50000</v>
      </c>
      <c r="G57" s="29">
        <v>20</v>
      </c>
      <c r="H57" s="29" t="s">
        <v>306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44824</v>
      </c>
      <c r="B58" s="29">
        <v>540821</v>
      </c>
      <c r="C58" s="28" t="s">
        <v>1191</v>
      </c>
      <c r="D58" s="28" t="s">
        <v>866</v>
      </c>
      <c r="E58" s="28" t="s">
        <v>541</v>
      </c>
      <c r="F58" s="85">
        <v>800000</v>
      </c>
      <c r="G58" s="29">
        <v>19.149999999999999</v>
      </c>
      <c r="H58" s="29" t="s">
        <v>306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44824</v>
      </c>
      <c r="B59" s="29">
        <v>540821</v>
      </c>
      <c r="C59" s="28" t="s">
        <v>1191</v>
      </c>
      <c r="D59" s="28" t="s">
        <v>866</v>
      </c>
      <c r="E59" s="28" t="s">
        <v>540</v>
      </c>
      <c r="F59" s="85">
        <v>800000</v>
      </c>
      <c r="G59" s="29">
        <v>18.600000000000001</v>
      </c>
      <c r="H59" s="29" t="s">
        <v>306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44824</v>
      </c>
      <c r="B60" s="29">
        <v>538923</v>
      </c>
      <c r="C60" s="28" t="s">
        <v>1013</v>
      </c>
      <c r="D60" s="28" t="s">
        <v>1014</v>
      </c>
      <c r="E60" s="28" t="s">
        <v>541</v>
      </c>
      <c r="F60" s="85">
        <v>63825</v>
      </c>
      <c r="G60" s="29">
        <v>33.5</v>
      </c>
      <c r="H60" s="29" t="s">
        <v>306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44824</v>
      </c>
      <c r="B61" s="29">
        <v>521113</v>
      </c>
      <c r="C61" s="28" t="s">
        <v>1192</v>
      </c>
      <c r="D61" s="28" t="s">
        <v>1193</v>
      </c>
      <c r="E61" s="28" t="s">
        <v>541</v>
      </c>
      <c r="F61" s="85">
        <v>261100</v>
      </c>
      <c r="G61" s="29">
        <v>30.71</v>
      </c>
      <c r="H61" s="29" t="s">
        <v>306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44824</v>
      </c>
      <c r="B62" s="29">
        <v>521113</v>
      </c>
      <c r="C62" s="28" t="s">
        <v>1192</v>
      </c>
      <c r="D62" s="28" t="s">
        <v>1194</v>
      </c>
      <c r="E62" s="28" t="s">
        <v>540</v>
      </c>
      <c r="F62" s="85">
        <v>102267</v>
      </c>
      <c r="G62" s="29">
        <v>31.14</v>
      </c>
      <c r="H62" s="29" t="s">
        <v>306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44824</v>
      </c>
      <c r="B63" s="29">
        <v>511447</v>
      </c>
      <c r="C63" s="28" t="s">
        <v>1107</v>
      </c>
      <c r="D63" s="28" t="s">
        <v>1108</v>
      </c>
      <c r="E63" s="28" t="s">
        <v>541</v>
      </c>
      <c r="F63" s="85">
        <v>369999</v>
      </c>
      <c r="G63" s="29">
        <v>12.44</v>
      </c>
      <c r="H63" s="29" t="s">
        <v>306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44824</v>
      </c>
      <c r="B64" s="29">
        <v>511447</v>
      </c>
      <c r="C64" s="28" t="s">
        <v>1107</v>
      </c>
      <c r="D64" s="28" t="s">
        <v>1195</v>
      </c>
      <c r="E64" s="28" t="s">
        <v>540</v>
      </c>
      <c r="F64" s="85">
        <v>272312</v>
      </c>
      <c r="G64" s="29">
        <v>12.44</v>
      </c>
      <c r="H64" s="29" t="s">
        <v>306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44824</v>
      </c>
      <c r="B65" s="29">
        <v>526650</v>
      </c>
      <c r="C65" s="28" t="s">
        <v>1196</v>
      </c>
      <c r="D65" s="28" t="s">
        <v>1197</v>
      </c>
      <c r="E65" s="28" t="s">
        <v>540</v>
      </c>
      <c r="F65" s="85">
        <v>500000</v>
      </c>
      <c r="G65" s="29">
        <v>62.4</v>
      </c>
      <c r="H65" s="29" t="s">
        <v>306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44824</v>
      </c>
      <c r="B66" s="29">
        <v>526650</v>
      </c>
      <c r="C66" s="28" t="s">
        <v>1196</v>
      </c>
      <c r="D66" s="28" t="s">
        <v>1198</v>
      </c>
      <c r="E66" s="28" t="s">
        <v>540</v>
      </c>
      <c r="F66" s="85">
        <v>2102028</v>
      </c>
      <c r="G66" s="29">
        <v>61.96</v>
      </c>
      <c r="H66" s="29" t="s">
        <v>306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44824</v>
      </c>
      <c r="B67" s="29">
        <v>526650</v>
      </c>
      <c r="C67" s="28" t="s">
        <v>1196</v>
      </c>
      <c r="D67" s="28" t="s">
        <v>1199</v>
      </c>
      <c r="E67" s="28" t="s">
        <v>540</v>
      </c>
      <c r="F67" s="85">
        <v>2300000</v>
      </c>
      <c r="G67" s="29">
        <v>62</v>
      </c>
      <c r="H67" s="29" t="s">
        <v>306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44824</v>
      </c>
      <c r="B68" s="29">
        <v>526650</v>
      </c>
      <c r="C68" s="28" t="s">
        <v>1196</v>
      </c>
      <c r="D68" s="28" t="s">
        <v>1117</v>
      </c>
      <c r="E68" s="28" t="s">
        <v>540</v>
      </c>
      <c r="F68" s="85">
        <v>525000</v>
      </c>
      <c r="G68" s="29">
        <v>62.39</v>
      </c>
      <c r="H68" s="29" t="s">
        <v>306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44824</v>
      </c>
      <c r="B69" s="29">
        <v>526650</v>
      </c>
      <c r="C69" s="28" t="s">
        <v>1196</v>
      </c>
      <c r="D69" s="28" t="s">
        <v>1200</v>
      </c>
      <c r="E69" s="28" t="s">
        <v>541</v>
      </c>
      <c r="F69" s="85">
        <v>525000</v>
      </c>
      <c r="G69" s="29">
        <v>62.21</v>
      </c>
      <c r="H69" s="29" t="s">
        <v>306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44824</v>
      </c>
      <c r="B70" s="29">
        <v>526650</v>
      </c>
      <c r="C70" s="28" t="s">
        <v>1196</v>
      </c>
      <c r="D70" s="28" t="s">
        <v>1201</v>
      </c>
      <c r="E70" s="28" t="s">
        <v>541</v>
      </c>
      <c r="F70" s="85">
        <v>1281292</v>
      </c>
      <c r="G70" s="29">
        <v>62.27</v>
      </c>
      <c r="H70" s="29" t="s">
        <v>306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44824</v>
      </c>
      <c r="B71" s="29">
        <v>526650</v>
      </c>
      <c r="C71" s="28" t="s">
        <v>1196</v>
      </c>
      <c r="D71" s="28" t="s">
        <v>1202</v>
      </c>
      <c r="E71" s="28" t="s">
        <v>541</v>
      </c>
      <c r="F71" s="85">
        <v>2450000</v>
      </c>
      <c r="G71" s="29">
        <v>62.13</v>
      </c>
      <c r="H71" s="29" t="s">
        <v>306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44824</v>
      </c>
      <c r="B72" s="29">
        <v>526650</v>
      </c>
      <c r="C72" s="28" t="s">
        <v>1196</v>
      </c>
      <c r="D72" s="28" t="s">
        <v>1200</v>
      </c>
      <c r="E72" s="28" t="s">
        <v>540</v>
      </c>
      <c r="F72" s="85">
        <v>379027</v>
      </c>
      <c r="G72" s="29">
        <v>62.19</v>
      </c>
      <c r="H72" s="29" t="s">
        <v>306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44824</v>
      </c>
      <c r="B73" s="29">
        <v>526650</v>
      </c>
      <c r="C73" s="28" t="s">
        <v>1196</v>
      </c>
      <c r="D73" s="28" t="s">
        <v>1201</v>
      </c>
      <c r="E73" s="28" t="s">
        <v>540</v>
      </c>
      <c r="F73" s="85">
        <v>1432124</v>
      </c>
      <c r="G73" s="29">
        <v>62.26</v>
      </c>
      <c r="H73" s="29" t="s">
        <v>306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44824</v>
      </c>
      <c r="B74" s="29">
        <v>526650</v>
      </c>
      <c r="C74" s="28" t="s">
        <v>1196</v>
      </c>
      <c r="D74" s="28" t="s">
        <v>1202</v>
      </c>
      <c r="E74" s="28" t="s">
        <v>540</v>
      </c>
      <c r="F74" s="85">
        <v>2469733</v>
      </c>
      <c r="G74" s="29">
        <v>62.26</v>
      </c>
      <c r="H74" s="29" t="s">
        <v>306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44824</v>
      </c>
      <c r="B75" s="29">
        <v>526650</v>
      </c>
      <c r="C75" s="28" t="s">
        <v>1196</v>
      </c>
      <c r="D75" s="28" t="s">
        <v>1203</v>
      </c>
      <c r="E75" s="28" t="s">
        <v>540</v>
      </c>
      <c r="F75" s="85">
        <v>1103869</v>
      </c>
      <c r="G75" s="29">
        <v>62.14</v>
      </c>
      <c r="H75" s="29" t="s">
        <v>306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44824</v>
      </c>
      <c r="B76" s="29">
        <v>526650</v>
      </c>
      <c r="C76" s="28" t="s">
        <v>1196</v>
      </c>
      <c r="D76" s="28" t="s">
        <v>1017</v>
      </c>
      <c r="E76" s="28" t="s">
        <v>540</v>
      </c>
      <c r="F76" s="85">
        <v>1146396</v>
      </c>
      <c r="G76" s="29">
        <v>62.31</v>
      </c>
      <c r="H76" s="29" t="s">
        <v>306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44824</v>
      </c>
      <c r="B77" s="29">
        <v>526650</v>
      </c>
      <c r="C77" s="28" t="s">
        <v>1196</v>
      </c>
      <c r="D77" s="28" t="s">
        <v>1203</v>
      </c>
      <c r="E77" s="28" t="s">
        <v>541</v>
      </c>
      <c r="F77" s="85">
        <v>3000</v>
      </c>
      <c r="G77" s="29">
        <v>61.85</v>
      </c>
      <c r="H77" s="29" t="s">
        <v>306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44824</v>
      </c>
      <c r="B78" s="29">
        <v>526650</v>
      </c>
      <c r="C78" s="28" t="s">
        <v>1196</v>
      </c>
      <c r="D78" s="28" t="s">
        <v>1017</v>
      </c>
      <c r="E78" s="28" t="s">
        <v>541</v>
      </c>
      <c r="F78" s="85">
        <v>621396</v>
      </c>
      <c r="G78" s="29">
        <v>61.94</v>
      </c>
      <c r="H78" s="29" t="s">
        <v>306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44824</v>
      </c>
      <c r="B79" s="29">
        <v>526650</v>
      </c>
      <c r="C79" s="28" t="s">
        <v>1196</v>
      </c>
      <c r="D79" s="28" t="s">
        <v>1204</v>
      </c>
      <c r="E79" s="28" t="s">
        <v>541</v>
      </c>
      <c r="F79" s="85">
        <v>934711</v>
      </c>
      <c r="G79" s="29">
        <v>62.23</v>
      </c>
      <c r="H79" s="29" t="s">
        <v>306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44824</v>
      </c>
      <c r="B80" s="29">
        <v>526650</v>
      </c>
      <c r="C80" s="28" t="s">
        <v>1196</v>
      </c>
      <c r="D80" s="28" t="s">
        <v>866</v>
      </c>
      <c r="E80" s="28" t="s">
        <v>541</v>
      </c>
      <c r="F80" s="85">
        <v>1000000</v>
      </c>
      <c r="G80" s="29">
        <v>62.23</v>
      </c>
      <c r="H80" s="29" t="s">
        <v>306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44824</v>
      </c>
      <c r="B81" s="29">
        <v>526650</v>
      </c>
      <c r="C81" s="28" t="s">
        <v>1196</v>
      </c>
      <c r="D81" s="28" t="s">
        <v>1204</v>
      </c>
      <c r="E81" s="28" t="s">
        <v>540</v>
      </c>
      <c r="F81" s="85">
        <v>1161672</v>
      </c>
      <c r="G81" s="29">
        <v>62.32</v>
      </c>
      <c r="H81" s="29" t="s">
        <v>306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44824</v>
      </c>
      <c r="B82" s="29">
        <v>526650</v>
      </c>
      <c r="C82" s="28" t="s">
        <v>1196</v>
      </c>
      <c r="D82" s="28" t="s">
        <v>866</v>
      </c>
      <c r="E82" s="28" t="s">
        <v>540</v>
      </c>
      <c r="F82" s="85">
        <v>1500000</v>
      </c>
      <c r="G82" s="29">
        <v>62.28</v>
      </c>
      <c r="H82" s="29" t="s">
        <v>306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44824</v>
      </c>
      <c r="B83" s="29">
        <v>526650</v>
      </c>
      <c r="C83" s="28" t="s">
        <v>1196</v>
      </c>
      <c r="D83" s="28" t="s">
        <v>1118</v>
      </c>
      <c r="E83" s="28" t="s">
        <v>541</v>
      </c>
      <c r="F83" s="85">
        <v>282000</v>
      </c>
      <c r="G83" s="29">
        <v>62.41</v>
      </c>
      <c r="H83" s="29" t="s">
        <v>306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44824</v>
      </c>
      <c r="B84" s="29">
        <v>526650</v>
      </c>
      <c r="C84" s="28" t="s">
        <v>1196</v>
      </c>
      <c r="D84" s="28" t="s">
        <v>1194</v>
      </c>
      <c r="E84" s="28" t="s">
        <v>541</v>
      </c>
      <c r="F84" s="85">
        <v>300000</v>
      </c>
      <c r="G84" s="29">
        <v>62.27</v>
      </c>
      <c r="H84" s="29" t="s">
        <v>306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44824</v>
      </c>
      <c r="B85" s="29">
        <v>526650</v>
      </c>
      <c r="C85" s="28" t="s">
        <v>1196</v>
      </c>
      <c r="D85" s="28" t="s">
        <v>1194</v>
      </c>
      <c r="E85" s="28" t="s">
        <v>540</v>
      </c>
      <c r="F85" s="85">
        <v>500000</v>
      </c>
      <c r="G85" s="29">
        <v>62.15</v>
      </c>
      <c r="H85" s="29" t="s">
        <v>306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44824</v>
      </c>
      <c r="B86" s="29">
        <v>526650</v>
      </c>
      <c r="C86" s="28" t="s">
        <v>1196</v>
      </c>
      <c r="D86" s="28" t="s">
        <v>1118</v>
      </c>
      <c r="E86" s="28" t="s">
        <v>540</v>
      </c>
      <c r="F86" s="85">
        <v>857783</v>
      </c>
      <c r="G86" s="29">
        <v>62.37</v>
      </c>
      <c r="H86" s="29" t="s">
        <v>306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44824</v>
      </c>
      <c r="B87" s="29">
        <v>526650</v>
      </c>
      <c r="C87" s="28" t="s">
        <v>1196</v>
      </c>
      <c r="D87" s="28" t="s">
        <v>1205</v>
      </c>
      <c r="E87" s="28" t="s">
        <v>541</v>
      </c>
      <c r="F87" s="85">
        <v>2421502</v>
      </c>
      <c r="G87" s="29">
        <v>62.18</v>
      </c>
      <c r="H87" s="29" t="s">
        <v>306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44824</v>
      </c>
      <c r="B88" s="29">
        <v>526650</v>
      </c>
      <c r="C88" s="28" t="s">
        <v>1196</v>
      </c>
      <c r="D88" s="28" t="s">
        <v>1206</v>
      </c>
      <c r="E88" s="28" t="s">
        <v>541</v>
      </c>
      <c r="F88" s="85">
        <v>8061597</v>
      </c>
      <c r="G88" s="29">
        <v>62.25</v>
      </c>
      <c r="H88" s="29" t="s">
        <v>306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44824</v>
      </c>
      <c r="B89" s="29">
        <v>539040</v>
      </c>
      <c r="C89" s="28" t="s">
        <v>1109</v>
      </c>
      <c r="D89" s="28" t="s">
        <v>1110</v>
      </c>
      <c r="E89" s="28" t="s">
        <v>540</v>
      </c>
      <c r="F89" s="85">
        <v>19279</v>
      </c>
      <c r="G89" s="29">
        <v>25.25</v>
      </c>
      <c r="H89" s="29" t="s">
        <v>306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44824</v>
      </c>
      <c r="B90" s="29">
        <v>539402</v>
      </c>
      <c r="C90" s="28" t="s">
        <v>1077</v>
      </c>
      <c r="D90" s="28" t="s">
        <v>1207</v>
      </c>
      <c r="E90" s="28" t="s">
        <v>541</v>
      </c>
      <c r="F90" s="85">
        <v>60000</v>
      </c>
      <c r="G90" s="29">
        <v>17.64</v>
      </c>
      <c r="H90" s="29" t="s">
        <v>306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44824</v>
      </c>
      <c r="B91" s="29">
        <v>511523</v>
      </c>
      <c r="C91" s="28" t="s">
        <v>1015</v>
      </c>
      <c r="D91" s="28" t="s">
        <v>1111</v>
      </c>
      <c r="E91" s="28" t="s">
        <v>541</v>
      </c>
      <c r="F91" s="85">
        <v>58241</v>
      </c>
      <c r="G91" s="29">
        <v>12.5</v>
      </c>
      <c r="H91" s="29" t="s">
        <v>306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44824</v>
      </c>
      <c r="B92" s="29">
        <v>511523</v>
      </c>
      <c r="C92" s="28" t="s">
        <v>1015</v>
      </c>
      <c r="D92" s="28" t="s">
        <v>1016</v>
      </c>
      <c r="E92" s="28" t="s">
        <v>541</v>
      </c>
      <c r="F92" s="85">
        <v>40627</v>
      </c>
      <c r="G92" s="29">
        <v>12.5</v>
      </c>
      <c r="H92" s="29" t="s">
        <v>306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44824</v>
      </c>
      <c r="B93" s="29">
        <v>511523</v>
      </c>
      <c r="C93" s="28" t="s">
        <v>1015</v>
      </c>
      <c r="D93" s="28" t="s">
        <v>1208</v>
      </c>
      <c r="E93" s="28" t="s">
        <v>541</v>
      </c>
      <c r="F93" s="85">
        <v>60000</v>
      </c>
      <c r="G93" s="29">
        <v>12.5</v>
      </c>
      <c r="H93" s="29" t="s">
        <v>306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44824</v>
      </c>
      <c r="B94" s="29">
        <v>511523</v>
      </c>
      <c r="C94" s="28" t="s">
        <v>1015</v>
      </c>
      <c r="D94" s="28" t="s">
        <v>1209</v>
      </c>
      <c r="E94" s="28" t="s">
        <v>540</v>
      </c>
      <c r="F94" s="85">
        <v>100000</v>
      </c>
      <c r="G94" s="29">
        <v>12.5</v>
      </c>
      <c r="H94" s="29" t="s">
        <v>306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44824</v>
      </c>
      <c r="B95" s="29">
        <v>512229</v>
      </c>
      <c r="C95" s="28" t="s">
        <v>1210</v>
      </c>
      <c r="D95" s="28" t="s">
        <v>1211</v>
      </c>
      <c r="E95" s="28" t="s">
        <v>540</v>
      </c>
      <c r="F95" s="85">
        <v>901250</v>
      </c>
      <c r="G95" s="29">
        <v>113</v>
      </c>
      <c r="H95" s="29" t="s">
        <v>306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44824</v>
      </c>
      <c r="B96" s="29">
        <v>512229</v>
      </c>
      <c r="C96" s="28" t="s">
        <v>1210</v>
      </c>
      <c r="D96" s="28" t="s">
        <v>1212</v>
      </c>
      <c r="E96" s="28" t="s">
        <v>541</v>
      </c>
      <c r="F96" s="85">
        <v>901250</v>
      </c>
      <c r="G96" s="29">
        <v>113</v>
      </c>
      <c r="H96" s="29" t="s">
        <v>306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44824</v>
      </c>
      <c r="B97" s="29">
        <v>543597</v>
      </c>
      <c r="C97" s="28" t="s">
        <v>1213</v>
      </c>
      <c r="D97" s="28" t="s">
        <v>1202</v>
      </c>
      <c r="E97" s="28" t="s">
        <v>541</v>
      </c>
      <c r="F97" s="85">
        <v>160000</v>
      </c>
      <c r="G97" s="29">
        <v>131.57</v>
      </c>
      <c r="H97" s="29" t="s">
        <v>306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44824</v>
      </c>
      <c r="B98" s="29">
        <v>543597</v>
      </c>
      <c r="C98" s="28" t="s">
        <v>1213</v>
      </c>
      <c r="D98" s="28" t="s">
        <v>866</v>
      </c>
      <c r="E98" s="28" t="s">
        <v>541</v>
      </c>
      <c r="F98" s="85">
        <v>110000</v>
      </c>
      <c r="G98" s="29">
        <v>132</v>
      </c>
      <c r="H98" s="29" t="s">
        <v>306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44824</v>
      </c>
      <c r="B99" s="29">
        <v>543597</v>
      </c>
      <c r="C99" s="28" t="s">
        <v>1213</v>
      </c>
      <c r="D99" s="28" t="s">
        <v>866</v>
      </c>
      <c r="E99" s="28" t="s">
        <v>540</v>
      </c>
      <c r="F99" s="85">
        <v>2000</v>
      </c>
      <c r="G99" s="29">
        <v>122.15</v>
      </c>
      <c r="H99" s="29" t="s">
        <v>306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44824</v>
      </c>
      <c r="B100" s="29">
        <v>524661</v>
      </c>
      <c r="C100" s="28" t="s">
        <v>1112</v>
      </c>
      <c r="D100" s="28" t="s">
        <v>1113</v>
      </c>
      <c r="E100" s="28" t="s">
        <v>540</v>
      </c>
      <c r="F100" s="85">
        <v>50157</v>
      </c>
      <c r="G100" s="29">
        <v>9.3000000000000007</v>
      </c>
      <c r="H100" s="29" t="s">
        <v>306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44824</v>
      </c>
      <c r="B101" s="29">
        <v>524661</v>
      </c>
      <c r="C101" s="28" t="s">
        <v>1112</v>
      </c>
      <c r="D101" s="28" t="s">
        <v>1113</v>
      </c>
      <c r="E101" s="28" t="s">
        <v>541</v>
      </c>
      <c r="F101" s="85">
        <v>170228</v>
      </c>
      <c r="G101" s="29">
        <v>9.23</v>
      </c>
      <c r="H101" s="29" t="s">
        <v>306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44824</v>
      </c>
      <c r="B102" s="29" t="s">
        <v>1114</v>
      </c>
      <c r="C102" s="28" t="s">
        <v>1115</v>
      </c>
      <c r="D102" s="28" t="s">
        <v>1214</v>
      </c>
      <c r="E102" s="28" t="s">
        <v>540</v>
      </c>
      <c r="F102" s="85">
        <v>71300</v>
      </c>
      <c r="G102" s="29">
        <v>40.229999999999997</v>
      </c>
      <c r="H102" s="29" t="s">
        <v>816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44824</v>
      </c>
      <c r="B103" s="29" t="s">
        <v>1114</v>
      </c>
      <c r="C103" s="28" t="s">
        <v>1115</v>
      </c>
      <c r="D103" s="28" t="s">
        <v>1215</v>
      </c>
      <c r="E103" s="28" t="s">
        <v>540</v>
      </c>
      <c r="F103" s="85">
        <v>107781</v>
      </c>
      <c r="G103" s="29">
        <v>40.06</v>
      </c>
      <c r="H103" s="29" t="s">
        <v>816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44824</v>
      </c>
      <c r="B104" s="29" t="s">
        <v>1114</v>
      </c>
      <c r="C104" s="28" t="s">
        <v>1115</v>
      </c>
      <c r="D104" s="28" t="s">
        <v>1216</v>
      </c>
      <c r="E104" s="28" t="s">
        <v>540</v>
      </c>
      <c r="F104" s="85">
        <v>67712</v>
      </c>
      <c r="G104" s="29">
        <v>40.25</v>
      </c>
      <c r="H104" s="29" t="s">
        <v>816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44824</v>
      </c>
      <c r="B105" s="29" t="s">
        <v>1114</v>
      </c>
      <c r="C105" s="28" t="s">
        <v>1115</v>
      </c>
      <c r="D105" s="28" t="s">
        <v>1116</v>
      </c>
      <c r="E105" s="28" t="s">
        <v>540</v>
      </c>
      <c r="F105" s="85">
        <v>53276</v>
      </c>
      <c r="G105" s="29">
        <v>40.19</v>
      </c>
      <c r="H105" s="29" t="s">
        <v>816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44824</v>
      </c>
      <c r="B106" s="29" t="s">
        <v>1114</v>
      </c>
      <c r="C106" s="28" t="s">
        <v>1115</v>
      </c>
      <c r="D106" s="28" t="s">
        <v>1217</v>
      </c>
      <c r="E106" s="28" t="s">
        <v>540</v>
      </c>
      <c r="F106" s="85">
        <v>144999</v>
      </c>
      <c r="G106" s="29">
        <v>40.75</v>
      </c>
      <c r="H106" s="29" t="s">
        <v>816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44824</v>
      </c>
      <c r="B107" s="29" t="s">
        <v>1155</v>
      </c>
      <c r="C107" s="28" t="s">
        <v>1218</v>
      </c>
      <c r="D107" s="28" t="s">
        <v>1156</v>
      </c>
      <c r="E107" s="28" t="s">
        <v>540</v>
      </c>
      <c r="F107" s="85">
        <v>322000</v>
      </c>
      <c r="G107" s="29">
        <v>1239.04</v>
      </c>
      <c r="H107" s="29" t="s">
        <v>816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44824</v>
      </c>
      <c r="B108" s="29" t="s">
        <v>1219</v>
      </c>
      <c r="C108" s="28" t="s">
        <v>1220</v>
      </c>
      <c r="D108" s="28" t="s">
        <v>1044</v>
      </c>
      <c r="E108" s="28" t="s">
        <v>540</v>
      </c>
      <c r="F108" s="85">
        <v>208160</v>
      </c>
      <c r="G108" s="29">
        <v>471.77</v>
      </c>
      <c r="H108" s="29" t="s">
        <v>816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44824</v>
      </c>
      <c r="B109" s="29" t="s">
        <v>1219</v>
      </c>
      <c r="C109" s="28" t="s">
        <v>1220</v>
      </c>
      <c r="D109" s="28" t="s">
        <v>868</v>
      </c>
      <c r="E109" s="28" t="s">
        <v>540</v>
      </c>
      <c r="F109" s="85">
        <v>277705</v>
      </c>
      <c r="G109" s="29">
        <v>474.27</v>
      </c>
      <c r="H109" s="29" t="s">
        <v>816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44824</v>
      </c>
      <c r="B110" s="29" t="s">
        <v>1221</v>
      </c>
      <c r="C110" s="28" t="s">
        <v>1222</v>
      </c>
      <c r="D110" s="28" t="s">
        <v>868</v>
      </c>
      <c r="E110" s="28" t="s">
        <v>540</v>
      </c>
      <c r="F110" s="85">
        <v>1154330</v>
      </c>
      <c r="G110" s="29">
        <v>107.16</v>
      </c>
      <c r="H110" s="29" t="s">
        <v>816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44824</v>
      </c>
      <c r="B111" s="29" t="s">
        <v>321</v>
      </c>
      <c r="C111" s="28" t="s">
        <v>1223</v>
      </c>
      <c r="D111" s="28" t="s">
        <v>868</v>
      </c>
      <c r="E111" s="28" t="s">
        <v>540</v>
      </c>
      <c r="F111" s="85">
        <v>975196</v>
      </c>
      <c r="G111" s="29">
        <v>567.17999999999995</v>
      </c>
      <c r="H111" s="29" t="s">
        <v>816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44824</v>
      </c>
      <c r="B112" s="29" t="s">
        <v>321</v>
      </c>
      <c r="C112" s="28" t="s">
        <v>1223</v>
      </c>
      <c r="D112" s="28" t="s">
        <v>1044</v>
      </c>
      <c r="E112" s="28" t="s">
        <v>540</v>
      </c>
      <c r="F112" s="85">
        <v>682194</v>
      </c>
      <c r="G112" s="29">
        <v>566.94000000000005</v>
      </c>
      <c r="H112" s="29" t="s">
        <v>816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44824</v>
      </c>
      <c r="B113" s="29" t="s">
        <v>1224</v>
      </c>
      <c r="C113" s="28" t="s">
        <v>1225</v>
      </c>
      <c r="D113" s="28" t="s">
        <v>1215</v>
      </c>
      <c r="E113" s="28" t="s">
        <v>540</v>
      </c>
      <c r="F113" s="85">
        <v>294585</v>
      </c>
      <c r="G113" s="29">
        <v>32.549999999999997</v>
      </c>
      <c r="H113" s="29" t="s">
        <v>816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44824</v>
      </c>
      <c r="B114" s="29" t="s">
        <v>1121</v>
      </c>
      <c r="C114" s="28" t="s">
        <v>1122</v>
      </c>
      <c r="D114" s="28" t="s">
        <v>1215</v>
      </c>
      <c r="E114" s="28" t="s">
        <v>540</v>
      </c>
      <c r="F114" s="85">
        <v>254459</v>
      </c>
      <c r="G114" s="29">
        <v>79.5</v>
      </c>
      <c r="H114" s="29" t="s">
        <v>816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44824</v>
      </c>
      <c r="B115" s="29" t="s">
        <v>1226</v>
      </c>
      <c r="C115" s="28" t="s">
        <v>1227</v>
      </c>
      <c r="D115" s="28" t="s">
        <v>1228</v>
      </c>
      <c r="E115" s="28" t="s">
        <v>540</v>
      </c>
      <c r="F115" s="85">
        <v>43974</v>
      </c>
      <c r="G115" s="29">
        <v>250.25</v>
      </c>
      <c r="H115" s="29" t="s">
        <v>816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44824</v>
      </c>
      <c r="B116" s="29" t="s">
        <v>1226</v>
      </c>
      <c r="C116" s="28" t="s">
        <v>1227</v>
      </c>
      <c r="D116" s="28" t="s">
        <v>1229</v>
      </c>
      <c r="E116" s="28" t="s">
        <v>540</v>
      </c>
      <c r="F116" s="85">
        <v>40000</v>
      </c>
      <c r="G116" s="29">
        <v>251.8</v>
      </c>
      <c r="H116" s="29" t="s">
        <v>816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44824</v>
      </c>
      <c r="B117" s="29" t="s">
        <v>1230</v>
      </c>
      <c r="C117" s="28" t="s">
        <v>1231</v>
      </c>
      <c r="D117" s="28" t="s">
        <v>1232</v>
      </c>
      <c r="E117" s="28" t="s">
        <v>540</v>
      </c>
      <c r="F117" s="85">
        <v>78000</v>
      </c>
      <c r="G117" s="29">
        <v>60</v>
      </c>
      <c r="H117" s="29" t="s">
        <v>816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44824</v>
      </c>
      <c r="B118" s="29" t="s">
        <v>1123</v>
      </c>
      <c r="C118" s="28" t="s">
        <v>1124</v>
      </c>
      <c r="D118" s="28" t="s">
        <v>1181</v>
      </c>
      <c r="E118" s="28" t="s">
        <v>540</v>
      </c>
      <c r="F118" s="85">
        <v>115000</v>
      </c>
      <c r="G118" s="29">
        <v>111.45</v>
      </c>
      <c r="H118" s="29" t="s">
        <v>816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44824</v>
      </c>
      <c r="B119" s="29" t="s">
        <v>1233</v>
      </c>
      <c r="C119" s="28" t="s">
        <v>1234</v>
      </c>
      <c r="D119" s="28" t="s">
        <v>1235</v>
      </c>
      <c r="E119" s="28" t="s">
        <v>540</v>
      </c>
      <c r="F119" s="85">
        <v>51200</v>
      </c>
      <c r="G119" s="29">
        <v>26.71</v>
      </c>
      <c r="H119" s="29" t="s">
        <v>816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44824</v>
      </c>
      <c r="B120" s="29" t="s">
        <v>902</v>
      </c>
      <c r="C120" s="28" t="s">
        <v>903</v>
      </c>
      <c r="D120" s="28" t="s">
        <v>1236</v>
      </c>
      <c r="E120" s="28" t="s">
        <v>540</v>
      </c>
      <c r="F120" s="85">
        <v>87943</v>
      </c>
      <c r="G120" s="29">
        <v>1224.44</v>
      </c>
      <c r="H120" s="29" t="s">
        <v>816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44824</v>
      </c>
      <c r="B121" s="29" t="s">
        <v>902</v>
      </c>
      <c r="C121" s="28" t="s">
        <v>903</v>
      </c>
      <c r="D121" s="28" t="s">
        <v>868</v>
      </c>
      <c r="E121" s="28" t="s">
        <v>540</v>
      </c>
      <c r="F121" s="85">
        <v>276486</v>
      </c>
      <c r="G121" s="29">
        <v>1225.8900000000001</v>
      </c>
      <c r="H121" s="29" t="s">
        <v>816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44824</v>
      </c>
      <c r="B122" s="29" t="s">
        <v>902</v>
      </c>
      <c r="C122" s="28" t="s">
        <v>903</v>
      </c>
      <c r="D122" s="28" t="s">
        <v>1237</v>
      </c>
      <c r="E122" s="28" t="s">
        <v>540</v>
      </c>
      <c r="F122" s="85">
        <v>77189</v>
      </c>
      <c r="G122" s="29">
        <v>1225.3499999999999</v>
      </c>
      <c r="H122" s="29" t="s">
        <v>816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44824</v>
      </c>
      <c r="B123" s="29" t="s">
        <v>902</v>
      </c>
      <c r="C123" s="28" t="s">
        <v>903</v>
      </c>
      <c r="D123" s="28" t="s">
        <v>1045</v>
      </c>
      <c r="E123" s="28" t="s">
        <v>540</v>
      </c>
      <c r="F123" s="85">
        <v>72601</v>
      </c>
      <c r="G123" s="29">
        <v>1221.1099999999999</v>
      </c>
      <c r="H123" s="29" t="s">
        <v>816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44824</v>
      </c>
      <c r="B124" s="29" t="s">
        <v>902</v>
      </c>
      <c r="C124" s="28" t="s">
        <v>903</v>
      </c>
      <c r="D124" s="28" t="s">
        <v>1044</v>
      </c>
      <c r="E124" s="28" t="s">
        <v>540</v>
      </c>
      <c r="F124" s="85">
        <v>171287</v>
      </c>
      <c r="G124" s="29">
        <v>1225.03</v>
      </c>
      <c r="H124" s="29" t="s">
        <v>816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44824</v>
      </c>
      <c r="B125" s="29" t="s">
        <v>1125</v>
      </c>
      <c r="C125" s="28" t="s">
        <v>1126</v>
      </c>
      <c r="D125" s="28" t="s">
        <v>1238</v>
      </c>
      <c r="E125" s="28" t="s">
        <v>540</v>
      </c>
      <c r="F125" s="85">
        <v>300000</v>
      </c>
      <c r="G125" s="29">
        <v>13.08</v>
      </c>
      <c r="H125" s="29" t="s">
        <v>816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44824</v>
      </c>
      <c r="B126" s="29" t="s">
        <v>1196</v>
      </c>
      <c r="C126" s="28" t="s">
        <v>1239</v>
      </c>
      <c r="D126" s="28" t="s">
        <v>1240</v>
      </c>
      <c r="E126" s="28" t="s">
        <v>540</v>
      </c>
      <c r="F126" s="85">
        <v>539433</v>
      </c>
      <c r="G126" s="29">
        <v>62.63</v>
      </c>
      <c r="H126" s="29" t="s">
        <v>816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44824</v>
      </c>
      <c r="B127" s="29" t="s">
        <v>1196</v>
      </c>
      <c r="C127" s="28" t="s">
        <v>1239</v>
      </c>
      <c r="D127" s="28" t="s">
        <v>1203</v>
      </c>
      <c r="E127" s="28" t="s">
        <v>540</v>
      </c>
      <c r="F127" s="85">
        <v>60189</v>
      </c>
      <c r="G127" s="29">
        <v>62.32</v>
      </c>
      <c r="H127" s="29" t="s">
        <v>816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44824</v>
      </c>
      <c r="B128" s="29" t="s">
        <v>1241</v>
      </c>
      <c r="C128" s="28" t="s">
        <v>1242</v>
      </c>
      <c r="D128" s="28" t="s">
        <v>1243</v>
      </c>
      <c r="E128" s="28" t="s">
        <v>540</v>
      </c>
      <c r="F128" s="85">
        <v>86112</v>
      </c>
      <c r="G128" s="29">
        <v>92.33</v>
      </c>
      <c r="H128" s="29" t="s">
        <v>816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44824</v>
      </c>
      <c r="B129" s="29" t="s">
        <v>1114</v>
      </c>
      <c r="C129" s="28" t="s">
        <v>1115</v>
      </c>
      <c r="D129" s="28" t="s">
        <v>1214</v>
      </c>
      <c r="E129" s="28" t="s">
        <v>541</v>
      </c>
      <c r="F129" s="85">
        <v>71300</v>
      </c>
      <c r="G129" s="29">
        <v>40.58</v>
      </c>
      <c r="H129" s="29" t="s">
        <v>816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44824</v>
      </c>
      <c r="B130" s="29" t="s">
        <v>1114</v>
      </c>
      <c r="C130" s="28" t="s">
        <v>1115</v>
      </c>
      <c r="D130" s="28" t="s">
        <v>1215</v>
      </c>
      <c r="E130" s="28" t="s">
        <v>541</v>
      </c>
      <c r="F130" s="85">
        <v>67939</v>
      </c>
      <c r="G130" s="29">
        <v>40.049999999999997</v>
      </c>
      <c r="H130" s="29" t="s">
        <v>816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44824</v>
      </c>
      <c r="B131" s="29" t="s">
        <v>1114</v>
      </c>
      <c r="C131" s="28" t="s">
        <v>1115</v>
      </c>
      <c r="D131" s="28" t="s">
        <v>1116</v>
      </c>
      <c r="E131" s="28" t="s">
        <v>541</v>
      </c>
      <c r="F131" s="85">
        <v>53276</v>
      </c>
      <c r="G131" s="29">
        <v>40.04</v>
      </c>
      <c r="H131" s="29" t="s">
        <v>816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44824</v>
      </c>
      <c r="B132" s="29" t="s">
        <v>1114</v>
      </c>
      <c r="C132" s="28" t="s">
        <v>1115</v>
      </c>
      <c r="D132" s="28" t="s">
        <v>1217</v>
      </c>
      <c r="E132" s="28" t="s">
        <v>541</v>
      </c>
      <c r="F132" s="85">
        <v>144999</v>
      </c>
      <c r="G132" s="29">
        <v>40.159999999999997</v>
      </c>
      <c r="H132" s="29" t="s">
        <v>816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44824</v>
      </c>
      <c r="B133" s="29" t="s">
        <v>1114</v>
      </c>
      <c r="C133" s="28" t="s">
        <v>1115</v>
      </c>
      <c r="D133" s="28" t="s">
        <v>1216</v>
      </c>
      <c r="E133" s="28" t="s">
        <v>541</v>
      </c>
      <c r="F133" s="85">
        <v>61346</v>
      </c>
      <c r="G133" s="29">
        <v>40.58</v>
      </c>
      <c r="H133" s="29" t="s">
        <v>816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44824</v>
      </c>
      <c r="B134" s="29" t="s">
        <v>1244</v>
      </c>
      <c r="C134" s="28" t="s">
        <v>1245</v>
      </c>
      <c r="D134" s="28" t="s">
        <v>1246</v>
      </c>
      <c r="E134" s="28" t="s">
        <v>541</v>
      </c>
      <c r="F134" s="85">
        <v>150000</v>
      </c>
      <c r="G134" s="29">
        <v>106</v>
      </c>
      <c r="H134" s="29" t="s">
        <v>816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44824</v>
      </c>
      <c r="B135" s="29" t="s">
        <v>1247</v>
      </c>
      <c r="C135" s="28" t="s">
        <v>1248</v>
      </c>
      <c r="D135" s="28" t="s">
        <v>1249</v>
      </c>
      <c r="E135" s="28" t="s">
        <v>541</v>
      </c>
      <c r="F135" s="85">
        <v>30000</v>
      </c>
      <c r="G135" s="29">
        <v>89.12</v>
      </c>
      <c r="H135" s="29" t="s">
        <v>816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44824</v>
      </c>
      <c r="B136" s="29" t="s">
        <v>1155</v>
      </c>
      <c r="C136" s="28" t="s">
        <v>1218</v>
      </c>
      <c r="D136" s="28" t="s">
        <v>1157</v>
      </c>
      <c r="E136" s="28" t="s">
        <v>541</v>
      </c>
      <c r="F136" s="85">
        <v>525000</v>
      </c>
      <c r="G136" s="29">
        <v>1240.9000000000001</v>
      </c>
      <c r="H136" s="29" t="s">
        <v>816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>
        <v>44824</v>
      </c>
      <c r="B137" s="29" t="s">
        <v>1219</v>
      </c>
      <c r="C137" s="28" t="s">
        <v>1220</v>
      </c>
      <c r="D137" s="28" t="s">
        <v>1044</v>
      </c>
      <c r="E137" s="28" t="s">
        <v>541</v>
      </c>
      <c r="F137" s="85">
        <v>203752</v>
      </c>
      <c r="G137" s="29">
        <v>473.03</v>
      </c>
      <c r="H137" s="29" t="s">
        <v>816</v>
      </c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>
        <v>44824</v>
      </c>
      <c r="B138" s="29" t="s">
        <v>1219</v>
      </c>
      <c r="C138" s="28" t="s">
        <v>1220</v>
      </c>
      <c r="D138" s="28" t="s">
        <v>868</v>
      </c>
      <c r="E138" s="28" t="s">
        <v>541</v>
      </c>
      <c r="F138" s="85">
        <v>277705</v>
      </c>
      <c r="G138" s="29">
        <v>474.46</v>
      </c>
      <c r="H138" s="29" t="s">
        <v>816</v>
      </c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>
        <v>44824</v>
      </c>
      <c r="B139" s="29" t="s">
        <v>1221</v>
      </c>
      <c r="C139" s="28" t="s">
        <v>1222</v>
      </c>
      <c r="D139" s="28" t="s">
        <v>868</v>
      </c>
      <c r="E139" s="28" t="s">
        <v>541</v>
      </c>
      <c r="F139" s="85">
        <v>1154330</v>
      </c>
      <c r="G139" s="29">
        <v>107.25</v>
      </c>
      <c r="H139" s="29" t="s">
        <v>816</v>
      </c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>
        <v>44824</v>
      </c>
      <c r="B140" s="29" t="s">
        <v>321</v>
      </c>
      <c r="C140" s="28" t="s">
        <v>1223</v>
      </c>
      <c r="D140" s="28" t="s">
        <v>868</v>
      </c>
      <c r="E140" s="28" t="s">
        <v>541</v>
      </c>
      <c r="F140" s="85">
        <v>937171</v>
      </c>
      <c r="G140" s="29">
        <v>567.5</v>
      </c>
      <c r="H140" s="29" t="s">
        <v>816</v>
      </c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>
        <v>44824</v>
      </c>
      <c r="B141" s="29" t="s">
        <v>321</v>
      </c>
      <c r="C141" s="28" t="s">
        <v>1223</v>
      </c>
      <c r="D141" s="28" t="s">
        <v>1044</v>
      </c>
      <c r="E141" s="28" t="s">
        <v>541</v>
      </c>
      <c r="F141" s="85">
        <v>678228</v>
      </c>
      <c r="G141" s="29">
        <v>567.45000000000005</v>
      </c>
      <c r="H141" s="29" t="s">
        <v>816</v>
      </c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>
        <v>44824</v>
      </c>
      <c r="B142" s="29" t="s">
        <v>1224</v>
      </c>
      <c r="C142" s="28" t="s">
        <v>1225</v>
      </c>
      <c r="D142" s="28" t="s">
        <v>1250</v>
      </c>
      <c r="E142" s="28" t="s">
        <v>541</v>
      </c>
      <c r="F142" s="85">
        <v>200000</v>
      </c>
      <c r="G142" s="29">
        <v>32</v>
      </c>
      <c r="H142" s="29" t="s">
        <v>816</v>
      </c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>
        <v>44824</v>
      </c>
      <c r="B143" s="29" t="s">
        <v>1224</v>
      </c>
      <c r="C143" s="28" t="s">
        <v>1225</v>
      </c>
      <c r="D143" s="28" t="s">
        <v>1215</v>
      </c>
      <c r="E143" s="28" t="s">
        <v>541</v>
      </c>
      <c r="F143" s="85">
        <v>294585</v>
      </c>
      <c r="G143" s="29">
        <v>32.979999999999997</v>
      </c>
      <c r="H143" s="29" t="s">
        <v>816</v>
      </c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>
        <v>44824</v>
      </c>
      <c r="B144" s="29" t="s">
        <v>1121</v>
      </c>
      <c r="C144" s="28" t="s">
        <v>1122</v>
      </c>
      <c r="D144" s="28" t="s">
        <v>1215</v>
      </c>
      <c r="E144" s="28" t="s">
        <v>541</v>
      </c>
      <c r="F144" s="85">
        <v>254438</v>
      </c>
      <c r="G144" s="29">
        <v>79.63</v>
      </c>
      <c r="H144" s="29" t="s">
        <v>816</v>
      </c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>
        <v>44824</v>
      </c>
      <c r="B145" s="29" t="s">
        <v>1226</v>
      </c>
      <c r="C145" s="28" t="s">
        <v>1227</v>
      </c>
      <c r="D145" s="28" t="s">
        <v>1228</v>
      </c>
      <c r="E145" s="28" t="s">
        <v>541</v>
      </c>
      <c r="F145" s="85">
        <v>68974</v>
      </c>
      <c r="G145" s="29">
        <v>253.3</v>
      </c>
      <c r="H145" s="29" t="s">
        <v>816</v>
      </c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>
        <v>44824</v>
      </c>
      <c r="B146" s="29" t="s">
        <v>1230</v>
      </c>
      <c r="C146" s="28" t="s">
        <v>1231</v>
      </c>
      <c r="D146" s="28" t="s">
        <v>1251</v>
      </c>
      <c r="E146" s="28" t="s">
        <v>541</v>
      </c>
      <c r="F146" s="85">
        <v>78000</v>
      </c>
      <c r="G146" s="29">
        <v>60</v>
      </c>
      <c r="H146" s="29" t="s">
        <v>816</v>
      </c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>
        <v>44824</v>
      </c>
      <c r="B147" s="29" t="s">
        <v>1123</v>
      </c>
      <c r="C147" s="28" t="s">
        <v>1124</v>
      </c>
      <c r="D147" s="28" t="s">
        <v>1252</v>
      </c>
      <c r="E147" s="28" t="s">
        <v>541</v>
      </c>
      <c r="F147" s="85">
        <v>110000</v>
      </c>
      <c r="G147" s="29">
        <v>111.45</v>
      </c>
      <c r="H147" s="29" t="s">
        <v>816</v>
      </c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>
        <v>44824</v>
      </c>
      <c r="B148" s="29" t="s">
        <v>1123</v>
      </c>
      <c r="C148" s="28" t="s">
        <v>1124</v>
      </c>
      <c r="D148" s="28" t="s">
        <v>1181</v>
      </c>
      <c r="E148" s="28" t="s">
        <v>541</v>
      </c>
      <c r="F148" s="85">
        <v>24099</v>
      </c>
      <c r="G148" s="29">
        <v>111.45</v>
      </c>
      <c r="H148" s="29" t="s">
        <v>816</v>
      </c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>
        <v>44824</v>
      </c>
      <c r="B149" s="29" t="s">
        <v>1078</v>
      </c>
      <c r="C149" s="28" t="s">
        <v>1079</v>
      </c>
      <c r="D149" s="28" t="s">
        <v>1253</v>
      </c>
      <c r="E149" s="28" t="s">
        <v>541</v>
      </c>
      <c r="F149" s="85">
        <v>341681</v>
      </c>
      <c r="G149" s="29">
        <v>384.11</v>
      </c>
      <c r="H149" s="29" t="s">
        <v>816</v>
      </c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>
        <v>44824</v>
      </c>
      <c r="B150" s="29" t="s">
        <v>1080</v>
      </c>
      <c r="C150" s="28" t="s">
        <v>1081</v>
      </c>
      <c r="D150" s="28" t="s">
        <v>1082</v>
      </c>
      <c r="E150" s="28" t="s">
        <v>541</v>
      </c>
      <c r="F150" s="85">
        <v>76171</v>
      </c>
      <c r="G150" s="29">
        <v>31.21</v>
      </c>
      <c r="H150" s="29" t="s">
        <v>816</v>
      </c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>
        <v>44824</v>
      </c>
      <c r="B151" s="29" t="s">
        <v>1233</v>
      </c>
      <c r="C151" s="28" t="s">
        <v>1234</v>
      </c>
      <c r="D151" s="28" t="s">
        <v>1235</v>
      </c>
      <c r="E151" s="28" t="s">
        <v>541</v>
      </c>
      <c r="F151" s="85">
        <v>51622</v>
      </c>
      <c r="G151" s="29">
        <v>26.76</v>
      </c>
      <c r="H151" s="29" t="s">
        <v>816</v>
      </c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>
        <v>44824</v>
      </c>
      <c r="B152" s="29" t="s">
        <v>902</v>
      </c>
      <c r="C152" s="28" t="s">
        <v>903</v>
      </c>
      <c r="D152" s="28" t="s">
        <v>1237</v>
      </c>
      <c r="E152" s="28" t="s">
        <v>541</v>
      </c>
      <c r="F152" s="85">
        <v>77690</v>
      </c>
      <c r="G152" s="29">
        <v>1226.94</v>
      </c>
      <c r="H152" s="29" t="s">
        <v>816</v>
      </c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>
        <v>44824</v>
      </c>
      <c r="B153" s="29" t="s">
        <v>902</v>
      </c>
      <c r="C153" s="28" t="s">
        <v>903</v>
      </c>
      <c r="D153" s="28" t="s">
        <v>1236</v>
      </c>
      <c r="E153" s="28" t="s">
        <v>541</v>
      </c>
      <c r="F153" s="85">
        <v>87943</v>
      </c>
      <c r="G153" s="29">
        <v>1224.8599999999999</v>
      </c>
      <c r="H153" s="29" t="s">
        <v>816</v>
      </c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>
        <v>44824</v>
      </c>
      <c r="B154" s="29" t="s">
        <v>902</v>
      </c>
      <c r="C154" s="28" t="s">
        <v>903</v>
      </c>
      <c r="D154" s="28" t="s">
        <v>868</v>
      </c>
      <c r="E154" s="28" t="s">
        <v>541</v>
      </c>
      <c r="F154" s="85">
        <v>276486</v>
      </c>
      <c r="G154" s="29">
        <v>1225.24</v>
      </c>
      <c r="H154" s="29" t="s">
        <v>816</v>
      </c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>
        <v>44824</v>
      </c>
      <c r="B155" s="29" t="s">
        <v>902</v>
      </c>
      <c r="C155" s="28" t="s">
        <v>903</v>
      </c>
      <c r="D155" s="28" t="s">
        <v>1045</v>
      </c>
      <c r="E155" s="28" t="s">
        <v>541</v>
      </c>
      <c r="F155" s="85">
        <v>91522</v>
      </c>
      <c r="G155" s="29">
        <v>1224.6099999999999</v>
      </c>
      <c r="H155" s="29" t="s">
        <v>816</v>
      </c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>
        <v>44824</v>
      </c>
      <c r="B156" s="29" t="s">
        <v>902</v>
      </c>
      <c r="C156" s="28" t="s">
        <v>903</v>
      </c>
      <c r="D156" s="28" t="s">
        <v>1044</v>
      </c>
      <c r="E156" s="28" t="s">
        <v>541</v>
      </c>
      <c r="F156" s="85">
        <v>175424</v>
      </c>
      <c r="G156" s="29">
        <v>1225.55</v>
      </c>
      <c r="H156" s="29" t="s">
        <v>816</v>
      </c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>
        <v>44824</v>
      </c>
      <c r="B157" s="29" t="s">
        <v>1196</v>
      </c>
      <c r="C157" s="28" t="s">
        <v>1239</v>
      </c>
      <c r="D157" s="28" t="s">
        <v>1203</v>
      </c>
      <c r="E157" s="28" t="s">
        <v>541</v>
      </c>
      <c r="F157" s="85">
        <v>505058</v>
      </c>
      <c r="G157" s="29">
        <v>62.4</v>
      </c>
      <c r="H157" s="29" t="s">
        <v>816</v>
      </c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>
        <v>44824</v>
      </c>
      <c r="B158" s="29" t="s">
        <v>1119</v>
      </c>
      <c r="C158" s="28" t="s">
        <v>1120</v>
      </c>
      <c r="D158" s="28" t="s">
        <v>1254</v>
      </c>
      <c r="E158" s="28" t="s">
        <v>541</v>
      </c>
      <c r="F158" s="85">
        <v>32000</v>
      </c>
      <c r="G158" s="29">
        <v>44.03</v>
      </c>
      <c r="H158" s="29" t="s">
        <v>816</v>
      </c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>
        <v>44824</v>
      </c>
      <c r="B159" s="29" t="s">
        <v>1241</v>
      </c>
      <c r="C159" s="28" t="s">
        <v>1242</v>
      </c>
      <c r="D159" s="28" t="s">
        <v>1243</v>
      </c>
      <c r="E159" s="28" t="s">
        <v>541</v>
      </c>
      <c r="F159" s="85">
        <v>71429</v>
      </c>
      <c r="G159" s="29">
        <v>89.07</v>
      </c>
      <c r="H159" s="29" t="s">
        <v>816</v>
      </c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517"/>
  <sheetViews>
    <sheetView topLeftCell="B1" zoomScale="85" zoomScaleNormal="85" workbookViewId="0">
      <selection activeCell="P5" sqref="P5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81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901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44825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542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532</v>
      </c>
      <c r="C9" s="94"/>
      <c r="D9" s="95" t="s">
        <v>543</v>
      </c>
      <c r="E9" s="94" t="s">
        <v>544</v>
      </c>
      <c r="F9" s="94" t="s">
        <v>545</v>
      </c>
      <c r="G9" s="94" t="s">
        <v>546</v>
      </c>
      <c r="H9" s="94" t="s">
        <v>547</v>
      </c>
      <c r="I9" s="94" t="s">
        <v>548</v>
      </c>
      <c r="J9" s="93" t="s">
        <v>549</v>
      </c>
      <c r="K9" s="94" t="s">
        <v>550</v>
      </c>
      <c r="L9" s="96" t="s">
        <v>551</v>
      </c>
      <c r="M9" s="96" t="s">
        <v>552</v>
      </c>
      <c r="N9" s="94" t="s">
        <v>553</v>
      </c>
      <c r="O9" s="95" t="s">
        <v>554</v>
      </c>
      <c r="P9" s="94" t="s">
        <v>784</v>
      </c>
      <c r="Q9" s="1"/>
      <c r="R9" s="6"/>
      <c r="S9" s="1"/>
      <c r="T9" s="1"/>
      <c r="U9" s="1"/>
      <c r="V9" s="1"/>
      <c r="W9" s="1"/>
      <c r="X9" s="1"/>
    </row>
    <row r="10" spans="1:56" s="256" customFormat="1" ht="13.9" customHeight="1">
      <c r="A10" s="387">
        <v>1</v>
      </c>
      <c r="B10" s="430">
        <v>44785</v>
      </c>
      <c r="C10" s="446"/>
      <c r="D10" s="447" t="s">
        <v>69</v>
      </c>
      <c r="E10" s="448" t="s">
        <v>557</v>
      </c>
      <c r="F10" s="449">
        <v>1905</v>
      </c>
      <c r="G10" s="449">
        <v>1750</v>
      </c>
      <c r="H10" s="449">
        <f>(1845+1982.5)/2</f>
        <v>1913.75</v>
      </c>
      <c r="I10" s="450" t="s">
        <v>867</v>
      </c>
      <c r="J10" s="393" t="s">
        <v>1083</v>
      </c>
      <c r="K10" s="393">
        <f t="shared" ref="K10:K11" si="0">H10-F10</f>
        <v>8.75</v>
      </c>
      <c r="L10" s="394">
        <f t="shared" ref="L10:L11" si="1">(F10*-0.7)/100</f>
        <v>-13.335000000000001</v>
      </c>
      <c r="M10" s="395">
        <f t="shared" ref="M10:M11" si="2">(K10+L10)/F10</f>
        <v>-2.4068241469816279E-3</v>
      </c>
      <c r="N10" s="393" t="s">
        <v>676</v>
      </c>
      <c r="O10" s="396">
        <v>44823</v>
      </c>
      <c r="P10" s="393"/>
      <c r="Q10" s="217"/>
      <c r="R10" s="217" t="s">
        <v>556</v>
      </c>
      <c r="S10" s="217"/>
      <c r="T10" s="217"/>
      <c r="U10" s="217"/>
      <c r="V10" s="217"/>
      <c r="W10" s="217"/>
      <c r="X10" s="217"/>
      <c r="Y10" s="217"/>
      <c r="Z10" s="217"/>
      <c r="AA10" s="217"/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</row>
    <row r="11" spans="1:56" s="256" customFormat="1" ht="13.9" customHeight="1">
      <c r="A11" s="298">
        <v>2</v>
      </c>
      <c r="B11" s="297">
        <v>44792</v>
      </c>
      <c r="C11" s="383"/>
      <c r="D11" s="384" t="s">
        <v>259</v>
      </c>
      <c r="E11" s="385" t="s">
        <v>557</v>
      </c>
      <c r="F11" s="298">
        <v>246.5</v>
      </c>
      <c r="G11" s="298">
        <v>229</v>
      </c>
      <c r="H11" s="298">
        <v>261</v>
      </c>
      <c r="I11" s="386" t="s">
        <v>869</v>
      </c>
      <c r="J11" s="301" t="s">
        <v>997</v>
      </c>
      <c r="K11" s="409">
        <f t="shared" si="0"/>
        <v>14.5</v>
      </c>
      <c r="L11" s="410">
        <f t="shared" si="1"/>
        <v>-1.7254999999999998</v>
      </c>
      <c r="M11" s="411">
        <f t="shared" si="2"/>
        <v>5.1823529411764706E-2</v>
      </c>
      <c r="N11" s="412" t="s">
        <v>555</v>
      </c>
      <c r="O11" s="413">
        <v>44817</v>
      </c>
      <c r="P11" s="412"/>
      <c r="Q11" s="217"/>
      <c r="R11" s="217" t="s">
        <v>556</v>
      </c>
      <c r="S11" s="217"/>
      <c r="T11" s="217"/>
      <c r="U11" s="217"/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</row>
    <row r="12" spans="1:56" s="256" customFormat="1" ht="13.9" customHeight="1">
      <c r="A12" s="320">
        <v>3</v>
      </c>
      <c r="B12" s="378">
        <v>44795</v>
      </c>
      <c r="C12" s="379"/>
      <c r="D12" s="380" t="s">
        <v>519</v>
      </c>
      <c r="E12" s="381" t="s">
        <v>557</v>
      </c>
      <c r="F12" s="320">
        <v>327.5</v>
      </c>
      <c r="G12" s="320">
        <v>298</v>
      </c>
      <c r="H12" s="320">
        <v>353</v>
      </c>
      <c r="I12" s="382" t="s">
        <v>870</v>
      </c>
      <c r="J12" s="301" t="s">
        <v>1042</v>
      </c>
      <c r="K12" s="301">
        <f t="shared" ref="K12" si="3">H12-F12</f>
        <v>25.5</v>
      </c>
      <c r="L12" s="370">
        <f t="shared" ref="L12" si="4">(F12*-0.7)/100</f>
        <v>-2.2924999999999995</v>
      </c>
      <c r="M12" s="371">
        <f t="shared" ref="M12" si="5">(K12+L12)/F12</f>
        <v>7.0862595419847324E-2</v>
      </c>
      <c r="N12" s="301" t="s">
        <v>555</v>
      </c>
      <c r="O12" s="372">
        <v>44818</v>
      </c>
      <c r="P12" s="301"/>
      <c r="Q12" s="217"/>
      <c r="R12" s="217" t="s">
        <v>556</v>
      </c>
      <c r="S12" s="217"/>
      <c r="T12" s="217"/>
      <c r="U12" s="217"/>
      <c r="V12" s="217"/>
      <c r="W12" s="217"/>
      <c r="X12" s="217"/>
      <c r="Y12" s="217"/>
      <c r="Z12" s="217"/>
      <c r="AA12" s="217"/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</row>
    <row r="13" spans="1:56" s="256" customFormat="1" ht="13.9" customHeight="1">
      <c r="A13" s="334">
        <v>4</v>
      </c>
      <c r="B13" s="335">
        <v>44795</v>
      </c>
      <c r="C13" s="316"/>
      <c r="D13" s="317" t="s">
        <v>871</v>
      </c>
      <c r="E13" s="318" t="s">
        <v>557</v>
      </c>
      <c r="F13" s="334" t="s">
        <v>872</v>
      </c>
      <c r="G13" s="334">
        <v>2480</v>
      </c>
      <c r="H13" s="334"/>
      <c r="I13" s="319" t="s">
        <v>873</v>
      </c>
      <c r="J13" s="346" t="s">
        <v>558</v>
      </c>
      <c r="K13" s="346"/>
      <c r="L13" s="310"/>
      <c r="M13" s="311"/>
      <c r="N13" s="346"/>
      <c r="O13" s="312"/>
      <c r="P13" s="346"/>
      <c r="Q13" s="217"/>
      <c r="R13" s="217" t="s">
        <v>556</v>
      </c>
      <c r="S13" s="217"/>
      <c r="T13" s="217"/>
      <c r="U13" s="217"/>
      <c r="V13" s="217"/>
      <c r="W13" s="217"/>
      <c r="X13" s="217"/>
      <c r="Y13" s="217"/>
      <c r="Z13" s="217"/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</row>
    <row r="14" spans="1:56" s="256" customFormat="1" ht="13.9" customHeight="1">
      <c r="A14" s="298">
        <v>5</v>
      </c>
      <c r="B14" s="297">
        <v>44796</v>
      </c>
      <c r="C14" s="383"/>
      <c r="D14" s="384" t="s">
        <v>129</v>
      </c>
      <c r="E14" s="385" t="s">
        <v>557</v>
      </c>
      <c r="F14" s="298">
        <v>405</v>
      </c>
      <c r="G14" s="298">
        <v>375</v>
      </c>
      <c r="H14" s="298">
        <v>428.5</v>
      </c>
      <c r="I14" s="386" t="s">
        <v>875</v>
      </c>
      <c r="J14" s="301" t="s">
        <v>919</v>
      </c>
      <c r="K14" s="301">
        <f t="shared" ref="K14:K15" si="6">H14-F14</f>
        <v>23.5</v>
      </c>
      <c r="L14" s="370">
        <f t="shared" ref="L14:L15" si="7">(F14*-0.7)/100</f>
        <v>-2.835</v>
      </c>
      <c r="M14" s="371">
        <f t="shared" ref="M14:M15" si="8">(K14+L14)/F14</f>
        <v>5.102469135802469E-2</v>
      </c>
      <c r="N14" s="301" t="s">
        <v>555</v>
      </c>
      <c r="O14" s="372">
        <v>44806</v>
      </c>
      <c r="P14" s="301"/>
      <c r="Q14" s="217"/>
      <c r="R14" s="217" t="s">
        <v>556</v>
      </c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</row>
    <row r="15" spans="1:56" s="256" customFormat="1" ht="13.9" customHeight="1">
      <c r="A15" s="320">
        <v>6</v>
      </c>
      <c r="B15" s="378">
        <v>44799</v>
      </c>
      <c r="C15" s="379"/>
      <c r="D15" s="380" t="s">
        <v>340</v>
      </c>
      <c r="E15" s="381" t="s">
        <v>557</v>
      </c>
      <c r="F15" s="320">
        <v>212</v>
      </c>
      <c r="G15" s="320">
        <v>199</v>
      </c>
      <c r="H15" s="320">
        <v>227</v>
      </c>
      <c r="I15" s="382" t="s">
        <v>904</v>
      </c>
      <c r="J15" s="301" t="s">
        <v>1059</v>
      </c>
      <c r="K15" s="301">
        <f t="shared" si="6"/>
        <v>15</v>
      </c>
      <c r="L15" s="370">
        <f t="shared" si="7"/>
        <v>-1.4839999999999998</v>
      </c>
      <c r="M15" s="371">
        <f t="shared" si="8"/>
        <v>6.3754716981132081E-2</v>
      </c>
      <c r="N15" s="301" t="s">
        <v>555</v>
      </c>
      <c r="O15" s="372">
        <v>44820</v>
      </c>
      <c r="P15" s="301"/>
      <c r="Q15" s="217"/>
      <c r="R15" s="217" t="s">
        <v>827</v>
      </c>
      <c r="S15" s="217"/>
      <c r="T15" s="217"/>
      <c r="U15" s="217"/>
      <c r="V15" s="217"/>
      <c r="W15" s="217"/>
      <c r="X15" s="217"/>
      <c r="Y15" s="217"/>
      <c r="Z15" s="217"/>
      <c r="AA15" s="217"/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</row>
    <row r="16" spans="1:56" s="256" customFormat="1" ht="13.9" customHeight="1">
      <c r="A16" s="320">
        <v>7</v>
      </c>
      <c r="B16" s="378">
        <v>44802</v>
      </c>
      <c r="C16" s="379"/>
      <c r="D16" s="380" t="s">
        <v>356</v>
      </c>
      <c r="E16" s="381" t="s">
        <v>557</v>
      </c>
      <c r="F16" s="320">
        <v>1650</v>
      </c>
      <c r="G16" s="320">
        <v>1540</v>
      </c>
      <c r="H16" s="320">
        <v>1775</v>
      </c>
      <c r="I16" s="382" t="s">
        <v>882</v>
      </c>
      <c r="J16" s="301" t="s">
        <v>922</v>
      </c>
      <c r="K16" s="301">
        <f t="shared" ref="K16" si="9">H16-F16</f>
        <v>125</v>
      </c>
      <c r="L16" s="370">
        <f t="shared" ref="L16" si="10">(F16*-0.7)/100</f>
        <v>-11.55</v>
      </c>
      <c r="M16" s="371">
        <f t="shared" ref="M16" si="11">(K16+L16)/F16</f>
        <v>6.8757575757575753E-2</v>
      </c>
      <c r="N16" s="301" t="s">
        <v>555</v>
      </c>
      <c r="O16" s="372">
        <v>44806</v>
      </c>
      <c r="P16" s="301"/>
      <c r="Q16" s="217"/>
      <c r="R16" s="217" t="s">
        <v>827</v>
      </c>
      <c r="S16" s="217"/>
      <c r="T16" s="217"/>
      <c r="U16" s="217"/>
      <c r="V16" s="217"/>
      <c r="W16" s="217"/>
      <c r="X16" s="217"/>
      <c r="Y16" s="217"/>
      <c r="Z16" s="217"/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</row>
    <row r="17" spans="1:56" s="256" customFormat="1" ht="13.9" customHeight="1">
      <c r="A17" s="387">
        <v>8</v>
      </c>
      <c r="B17" s="388">
        <v>44802</v>
      </c>
      <c r="C17" s="389"/>
      <c r="D17" s="390" t="s">
        <v>394</v>
      </c>
      <c r="E17" s="391" t="s">
        <v>557</v>
      </c>
      <c r="F17" s="387">
        <v>157</v>
      </c>
      <c r="G17" s="387">
        <v>149.5</v>
      </c>
      <c r="H17" s="387">
        <v>158.5</v>
      </c>
      <c r="I17" s="392" t="s">
        <v>883</v>
      </c>
      <c r="J17" s="393" t="s">
        <v>923</v>
      </c>
      <c r="K17" s="393">
        <f t="shared" ref="K17" si="12">H17-F17</f>
        <v>1.5</v>
      </c>
      <c r="L17" s="394">
        <f t="shared" ref="L17" si="13">(F17*-0.7)/100</f>
        <v>-1.099</v>
      </c>
      <c r="M17" s="395">
        <f t="shared" ref="M17" si="14">(K17+L17)/F17</f>
        <v>2.5541401273885354E-3</v>
      </c>
      <c r="N17" s="393" t="s">
        <v>676</v>
      </c>
      <c r="O17" s="396">
        <v>44809</v>
      </c>
      <c r="P17" s="393"/>
      <c r="Q17" s="217"/>
      <c r="R17" s="217" t="s">
        <v>556</v>
      </c>
      <c r="S17" s="217"/>
      <c r="T17" s="217"/>
      <c r="U17" s="217"/>
      <c r="V17" s="217"/>
      <c r="W17" s="217"/>
      <c r="X17" s="217"/>
      <c r="Y17" s="217"/>
      <c r="Z17" s="217"/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</row>
    <row r="18" spans="1:56" s="256" customFormat="1" ht="13.9" customHeight="1">
      <c r="A18" s="320">
        <v>9</v>
      </c>
      <c r="B18" s="297">
        <v>44809</v>
      </c>
      <c r="C18" s="379"/>
      <c r="D18" s="380" t="s">
        <v>50</v>
      </c>
      <c r="E18" s="381" t="s">
        <v>557</v>
      </c>
      <c r="F18" s="320">
        <v>514</v>
      </c>
      <c r="G18" s="320">
        <v>480</v>
      </c>
      <c r="H18" s="320">
        <v>545</v>
      </c>
      <c r="I18" s="382" t="s">
        <v>928</v>
      </c>
      <c r="J18" s="301" t="s">
        <v>982</v>
      </c>
      <c r="K18" s="301">
        <f t="shared" ref="K18" si="15">H18-F18</f>
        <v>31</v>
      </c>
      <c r="L18" s="370">
        <f>(F18*-0.07)/100</f>
        <v>-0.35980000000000006</v>
      </c>
      <c r="M18" s="371">
        <f t="shared" ref="M18" si="16">(K18+L18)/F18</f>
        <v>5.9611284046692609E-2</v>
      </c>
      <c r="N18" s="301" t="s">
        <v>555</v>
      </c>
      <c r="O18" s="372">
        <v>44816</v>
      </c>
      <c r="P18" s="301"/>
      <c r="Q18" s="217"/>
      <c r="R18" s="217" t="s">
        <v>827</v>
      </c>
      <c r="S18" s="217"/>
      <c r="T18" s="217"/>
      <c r="U18" s="217"/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</row>
    <row r="19" spans="1:56" s="256" customFormat="1" ht="13.9" customHeight="1">
      <c r="A19" s="334">
        <v>10</v>
      </c>
      <c r="B19" s="335">
        <v>44810</v>
      </c>
      <c r="C19" s="316"/>
      <c r="D19" s="317" t="s">
        <v>88</v>
      </c>
      <c r="E19" s="318" t="s">
        <v>557</v>
      </c>
      <c r="F19" s="334" t="s">
        <v>940</v>
      </c>
      <c r="G19" s="334">
        <v>1535</v>
      </c>
      <c r="H19" s="334"/>
      <c r="I19" s="319" t="s">
        <v>941</v>
      </c>
      <c r="J19" s="346" t="s">
        <v>558</v>
      </c>
      <c r="K19" s="346"/>
      <c r="L19" s="310"/>
      <c r="M19" s="311"/>
      <c r="N19" s="346"/>
      <c r="O19" s="312"/>
      <c r="P19" s="346"/>
      <c r="Q19" s="217"/>
      <c r="R19" s="217" t="s">
        <v>556</v>
      </c>
      <c r="S19" s="217"/>
      <c r="T19" s="217"/>
      <c r="U19" s="217"/>
      <c r="V19" s="217"/>
      <c r="W19" s="217"/>
      <c r="X19" s="217"/>
      <c r="Y19" s="217"/>
      <c r="Z19" s="217"/>
      <c r="AA19" s="217"/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</row>
    <row r="20" spans="1:56" s="256" customFormat="1" ht="13.9" customHeight="1">
      <c r="A20" s="320">
        <v>11</v>
      </c>
      <c r="B20" s="297">
        <v>44811</v>
      </c>
      <c r="C20" s="379"/>
      <c r="D20" s="380" t="s">
        <v>146</v>
      </c>
      <c r="E20" s="381" t="s">
        <v>557</v>
      </c>
      <c r="F20" s="320">
        <v>4415</v>
      </c>
      <c r="G20" s="320">
        <v>4140</v>
      </c>
      <c r="H20" s="320">
        <v>4677.5</v>
      </c>
      <c r="I20" s="382" t="s">
        <v>955</v>
      </c>
      <c r="J20" s="301" t="s">
        <v>968</v>
      </c>
      <c r="K20" s="301">
        <f t="shared" ref="K20" si="17">H20-F20</f>
        <v>262.5</v>
      </c>
      <c r="L20" s="370">
        <f t="shared" ref="L20" si="18">(F20*-0.7)/100</f>
        <v>-30.905000000000001</v>
      </c>
      <c r="M20" s="371">
        <f t="shared" ref="M20" si="19">(K20+L20)/F20</f>
        <v>5.2456398640996604E-2</v>
      </c>
      <c r="N20" s="301" t="s">
        <v>555</v>
      </c>
      <c r="O20" s="372">
        <v>44813</v>
      </c>
      <c r="P20" s="301"/>
      <c r="Q20" s="217"/>
      <c r="R20" s="217" t="s">
        <v>556</v>
      </c>
      <c r="S20" s="217"/>
      <c r="T20" s="217"/>
      <c r="U20" s="217"/>
      <c r="V20" s="217"/>
      <c r="W20" s="217"/>
      <c r="X20" s="217"/>
      <c r="Y20" s="217"/>
      <c r="Z20" s="217"/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</row>
    <row r="21" spans="1:56" s="256" customFormat="1" ht="13.9" customHeight="1">
      <c r="A21" s="304">
        <v>12</v>
      </c>
      <c r="B21" s="358">
        <v>44812</v>
      </c>
      <c r="C21" s="316"/>
      <c r="D21" s="317" t="s">
        <v>347</v>
      </c>
      <c r="E21" s="318" t="s">
        <v>557</v>
      </c>
      <c r="F21" s="334" t="s">
        <v>965</v>
      </c>
      <c r="G21" s="334">
        <v>65</v>
      </c>
      <c r="H21" s="334"/>
      <c r="I21" s="319" t="s">
        <v>966</v>
      </c>
      <c r="J21" s="346" t="s">
        <v>558</v>
      </c>
      <c r="K21" s="346"/>
      <c r="L21" s="310"/>
      <c r="M21" s="311"/>
      <c r="N21" s="346"/>
      <c r="O21" s="312"/>
      <c r="P21" s="346"/>
      <c r="Q21" s="217"/>
      <c r="R21" s="217" t="s">
        <v>556</v>
      </c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</row>
    <row r="22" spans="1:56" s="256" customFormat="1" ht="13.9" customHeight="1">
      <c r="A22" s="407">
        <v>13</v>
      </c>
      <c r="B22" s="408">
        <v>44816</v>
      </c>
      <c r="C22" s="353"/>
      <c r="D22" s="354" t="s">
        <v>356</v>
      </c>
      <c r="E22" s="355" t="s">
        <v>557</v>
      </c>
      <c r="F22" s="352">
        <v>1915</v>
      </c>
      <c r="G22" s="352">
        <v>1800</v>
      </c>
      <c r="H22" s="352">
        <v>1995</v>
      </c>
      <c r="I22" s="356" t="s">
        <v>971</v>
      </c>
      <c r="J22" s="348" t="s">
        <v>1011</v>
      </c>
      <c r="K22" s="348">
        <f t="shared" ref="K22" si="20">H22-F22</f>
        <v>80</v>
      </c>
      <c r="L22" s="349">
        <f t="shared" ref="L22" si="21">(F22*-0.7)/100</f>
        <v>-13.404999999999999</v>
      </c>
      <c r="M22" s="350">
        <f t="shared" ref="M22" si="22">(K22+L22)/F22</f>
        <v>3.4775456919060053E-2</v>
      </c>
      <c r="N22" s="348" t="s">
        <v>555</v>
      </c>
      <c r="O22" s="351">
        <v>44817</v>
      </c>
      <c r="P22" s="348"/>
      <c r="Q22" s="217"/>
      <c r="R22" s="217" t="s">
        <v>827</v>
      </c>
      <c r="S22" s="217"/>
      <c r="T22" s="217"/>
      <c r="U22" s="217"/>
      <c r="V22" s="217"/>
      <c r="W22" s="217"/>
      <c r="X22" s="217"/>
      <c r="Y22" s="217"/>
      <c r="Z22" s="217"/>
      <c r="AA22" s="217"/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</row>
    <row r="23" spans="1:56" s="256" customFormat="1" ht="13.9" customHeight="1">
      <c r="A23" s="439">
        <v>14</v>
      </c>
      <c r="B23" s="414">
        <v>44816</v>
      </c>
      <c r="C23" s="451"/>
      <c r="D23" s="452" t="s">
        <v>839</v>
      </c>
      <c r="E23" s="453" t="s">
        <v>557</v>
      </c>
      <c r="F23" s="375">
        <v>1415</v>
      </c>
      <c r="G23" s="375">
        <v>1325</v>
      </c>
      <c r="H23" s="375">
        <v>1325</v>
      </c>
      <c r="I23" s="454" t="s">
        <v>972</v>
      </c>
      <c r="J23" s="455" t="s">
        <v>1085</v>
      </c>
      <c r="K23" s="325">
        <f t="shared" ref="K23" si="23">H23-F23</f>
        <v>-90</v>
      </c>
      <c r="L23" s="442">
        <f t="shared" ref="L23" si="24">(F23*-0.7)/100</f>
        <v>-9.9049999999999994</v>
      </c>
      <c r="M23" s="443">
        <f t="shared" ref="M23" si="25">(K23+L23)/F23</f>
        <v>-7.0604240282685513E-2</v>
      </c>
      <c r="N23" s="325" t="s">
        <v>567</v>
      </c>
      <c r="O23" s="444">
        <v>44823</v>
      </c>
      <c r="P23" s="325"/>
      <c r="Q23" s="217"/>
      <c r="R23" s="217" t="s">
        <v>556</v>
      </c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</row>
    <row r="24" spans="1:56" s="256" customFormat="1" ht="13.9" customHeight="1">
      <c r="A24" s="398">
        <v>15</v>
      </c>
      <c r="B24" s="417">
        <v>44816</v>
      </c>
      <c r="C24" s="379"/>
      <c r="D24" s="380" t="s">
        <v>377</v>
      </c>
      <c r="E24" s="381" t="s">
        <v>557</v>
      </c>
      <c r="F24" s="320">
        <v>191.5</v>
      </c>
      <c r="G24" s="320">
        <v>183</v>
      </c>
      <c r="H24" s="320">
        <v>203.5</v>
      </c>
      <c r="I24" s="382" t="s">
        <v>973</v>
      </c>
      <c r="J24" s="301" t="s">
        <v>1255</v>
      </c>
      <c r="K24" s="301">
        <f t="shared" ref="K24" si="26">H24-F24</f>
        <v>12</v>
      </c>
      <c r="L24" s="370">
        <f t="shared" ref="L24" si="27">(F24*-0.7)/100</f>
        <v>-1.3404999999999998</v>
      </c>
      <c r="M24" s="371">
        <f t="shared" ref="M24" si="28">(K24+L24)/F24</f>
        <v>5.5663185378590073E-2</v>
      </c>
      <c r="N24" s="301" t="s">
        <v>555</v>
      </c>
      <c r="O24" s="372">
        <v>44824</v>
      </c>
      <c r="P24" s="301"/>
      <c r="Q24" s="217"/>
      <c r="R24" s="217" t="s">
        <v>827</v>
      </c>
      <c r="S24" s="217"/>
      <c r="T24" s="217"/>
      <c r="U24" s="217"/>
      <c r="V24" s="217"/>
      <c r="W24" s="217"/>
      <c r="X24" s="217"/>
      <c r="Y24" s="217"/>
      <c r="Z24" s="217"/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</row>
    <row r="25" spans="1:56" s="256" customFormat="1" ht="13.9" customHeight="1">
      <c r="A25" s="367">
        <v>16</v>
      </c>
      <c r="B25" s="374">
        <v>44819</v>
      </c>
      <c r="C25" s="383"/>
      <c r="D25" s="384" t="s">
        <v>519</v>
      </c>
      <c r="E25" s="385" t="s">
        <v>557</v>
      </c>
      <c r="F25" s="298">
        <v>342.5</v>
      </c>
      <c r="G25" s="298">
        <v>318</v>
      </c>
      <c r="H25" s="298">
        <v>362</v>
      </c>
      <c r="I25" s="386" t="s">
        <v>1057</v>
      </c>
      <c r="J25" s="301" t="s">
        <v>1084</v>
      </c>
      <c r="K25" s="301">
        <f t="shared" ref="K25" si="29">H25-F25</f>
        <v>19.5</v>
      </c>
      <c r="L25" s="370">
        <f>(F25*-0.4)/100</f>
        <v>-1.37</v>
      </c>
      <c r="M25" s="371">
        <f t="shared" ref="M25" si="30">(K25+L25)/F25</f>
        <v>5.2934306569343066E-2</v>
      </c>
      <c r="N25" s="301" t="s">
        <v>555</v>
      </c>
      <c r="O25" s="372">
        <v>44823</v>
      </c>
      <c r="P25" s="301"/>
      <c r="Q25" s="217"/>
      <c r="R25" s="217" t="s">
        <v>556</v>
      </c>
      <c r="S25" s="217"/>
      <c r="T25" s="217"/>
      <c r="U25" s="217"/>
      <c r="V25" s="217"/>
      <c r="W25" s="217"/>
      <c r="X25" s="217"/>
      <c r="Y25" s="217"/>
      <c r="Z25" s="217"/>
      <c r="AA25" s="217"/>
      <c r="AB25" s="217"/>
      <c r="AC25" s="217"/>
      <c r="AD25" s="217"/>
      <c r="AE25" s="217"/>
      <c r="AF25" s="217"/>
      <c r="AG25" s="217"/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</row>
    <row r="26" spans="1:56" s="256" customFormat="1" ht="13.9" customHeight="1">
      <c r="A26" s="304">
        <v>17</v>
      </c>
      <c r="B26" s="406">
        <v>44820</v>
      </c>
      <c r="C26" s="316"/>
      <c r="D26" s="317" t="s">
        <v>50</v>
      </c>
      <c r="E26" s="318" t="s">
        <v>557</v>
      </c>
      <c r="F26" s="334" t="s">
        <v>1072</v>
      </c>
      <c r="G26" s="334">
        <v>495</v>
      </c>
      <c r="H26" s="334"/>
      <c r="I26" s="319" t="s">
        <v>1073</v>
      </c>
      <c r="J26" s="346" t="s">
        <v>558</v>
      </c>
      <c r="K26" s="346"/>
      <c r="L26" s="310"/>
      <c r="M26" s="311"/>
      <c r="N26" s="346"/>
      <c r="O26" s="312"/>
      <c r="P26" s="346"/>
      <c r="Q26" s="217"/>
      <c r="R26" s="217" t="s">
        <v>556</v>
      </c>
      <c r="S26" s="217"/>
      <c r="T26" s="217"/>
      <c r="U26" s="217"/>
      <c r="V26" s="217"/>
      <c r="W26" s="217"/>
      <c r="X26" s="217"/>
      <c r="Y26" s="217"/>
      <c r="Z26" s="217"/>
      <c r="AA26" s="217"/>
      <c r="AB26" s="217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</row>
    <row r="27" spans="1:56" s="256" customFormat="1" ht="13.9" customHeight="1">
      <c r="A27" s="407">
        <v>18</v>
      </c>
      <c r="B27" s="408">
        <v>44820</v>
      </c>
      <c r="C27" s="353"/>
      <c r="D27" s="354" t="s">
        <v>43</v>
      </c>
      <c r="E27" s="355" t="s">
        <v>557</v>
      </c>
      <c r="F27" s="352">
        <v>2625</v>
      </c>
      <c r="G27" s="352">
        <v>2440</v>
      </c>
      <c r="H27" s="352">
        <v>2740</v>
      </c>
      <c r="I27" s="356" t="s">
        <v>1074</v>
      </c>
      <c r="J27" s="348" t="s">
        <v>1148</v>
      </c>
      <c r="K27" s="348">
        <f t="shared" ref="K27" si="31">H27-F27</f>
        <v>115</v>
      </c>
      <c r="L27" s="349">
        <f t="shared" ref="L27" si="32">(F27*-0.7)/100</f>
        <v>-18.374999999999996</v>
      </c>
      <c r="M27" s="350">
        <f t="shared" ref="M27" si="33">(K27+L27)/F27</f>
        <v>3.6809523809523813E-2</v>
      </c>
      <c r="N27" s="348" t="s">
        <v>555</v>
      </c>
      <c r="O27" s="351">
        <v>44824</v>
      </c>
      <c r="P27" s="348"/>
      <c r="Q27" s="217"/>
      <c r="R27" s="217" t="s">
        <v>556</v>
      </c>
      <c r="S27" s="217"/>
      <c r="T27" s="217"/>
      <c r="U27" s="217"/>
      <c r="V27" s="217"/>
      <c r="W27" s="217"/>
      <c r="X27" s="217"/>
      <c r="Y27" s="217"/>
      <c r="Z27" s="217"/>
      <c r="AA27" s="217"/>
      <c r="AB27" s="217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</row>
    <row r="28" spans="1:56" s="256" customFormat="1" ht="13.9" customHeight="1">
      <c r="A28" s="304">
        <v>19</v>
      </c>
      <c r="B28" s="438">
        <v>44823</v>
      </c>
      <c r="C28" s="316"/>
      <c r="D28" s="317" t="s">
        <v>188</v>
      </c>
      <c r="E28" s="318" t="s">
        <v>557</v>
      </c>
      <c r="F28" s="334" t="s">
        <v>1094</v>
      </c>
      <c r="G28" s="334">
        <v>539</v>
      </c>
      <c r="H28" s="334"/>
      <c r="I28" s="319" t="s">
        <v>1095</v>
      </c>
      <c r="J28" s="346" t="s">
        <v>558</v>
      </c>
      <c r="K28" s="346"/>
      <c r="L28" s="310"/>
      <c r="M28" s="311"/>
      <c r="N28" s="346"/>
      <c r="O28" s="312"/>
      <c r="P28" s="346"/>
      <c r="Q28" s="217"/>
      <c r="R28" s="217" t="s">
        <v>556</v>
      </c>
      <c r="S28" s="217"/>
      <c r="T28" s="217"/>
      <c r="U28" s="217"/>
      <c r="V28" s="217"/>
      <c r="W28" s="217"/>
      <c r="X28" s="217"/>
      <c r="Y28" s="217"/>
      <c r="Z28" s="217"/>
      <c r="AA28" s="217"/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</row>
    <row r="29" spans="1:56" s="256" customFormat="1" ht="13.9" customHeight="1">
      <c r="A29" s="304">
        <v>20</v>
      </c>
      <c r="B29" s="445">
        <v>44823</v>
      </c>
      <c r="C29" s="316"/>
      <c r="D29" s="317" t="s">
        <v>66</v>
      </c>
      <c r="E29" s="318" t="s">
        <v>557</v>
      </c>
      <c r="F29" s="334" t="s">
        <v>1096</v>
      </c>
      <c r="G29" s="334">
        <v>1780</v>
      </c>
      <c r="H29" s="334"/>
      <c r="I29" s="319" t="s">
        <v>867</v>
      </c>
      <c r="J29" s="346" t="s">
        <v>558</v>
      </c>
      <c r="K29" s="346"/>
      <c r="L29" s="310"/>
      <c r="M29" s="311"/>
      <c r="N29" s="346"/>
      <c r="O29" s="312"/>
      <c r="P29" s="346"/>
      <c r="Q29" s="217"/>
      <c r="R29" s="217" t="s">
        <v>556</v>
      </c>
      <c r="S29" s="217"/>
      <c r="T29" s="217"/>
      <c r="U29" s="217"/>
      <c r="V29" s="217"/>
      <c r="W29" s="217"/>
      <c r="X29" s="217"/>
      <c r="Y29" s="217"/>
      <c r="Z29" s="217"/>
      <c r="AA29" s="217"/>
      <c r="AB29" s="217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</row>
    <row r="30" spans="1:56" s="256" customFormat="1" ht="13.9" customHeight="1">
      <c r="A30" s="304">
        <v>21</v>
      </c>
      <c r="B30" s="466">
        <v>44824</v>
      </c>
      <c r="C30" s="316"/>
      <c r="D30" s="317" t="s">
        <v>158</v>
      </c>
      <c r="E30" s="318" t="s">
        <v>557</v>
      </c>
      <c r="F30" s="334" t="s">
        <v>1144</v>
      </c>
      <c r="G30" s="334">
        <v>2940</v>
      </c>
      <c r="H30" s="334"/>
      <c r="I30" s="319" t="s">
        <v>1145</v>
      </c>
      <c r="J30" s="346" t="s">
        <v>558</v>
      </c>
      <c r="K30" s="346"/>
      <c r="L30" s="310"/>
      <c r="M30" s="311"/>
      <c r="N30" s="346"/>
      <c r="O30" s="312"/>
      <c r="P30" s="346"/>
      <c r="Q30" s="217"/>
      <c r="R30" s="217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</row>
    <row r="31" spans="1:56" s="256" customFormat="1" ht="13.9" customHeight="1">
      <c r="A31" s="304">
        <v>22</v>
      </c>
      <c r="B31" s="466">
        <v>44824</v>
      </c>
      <c r="C31" s="316"/>
      <c r="D31" s="317" t="s">
        <v>340</v>
      </c>
      <c r="E31" s="318" t="s">
        <v>557</v>
      </c>
      <c r="F31" s="334" t="s">
        <v>1146</v>
      </c>
      <c r="G31" s="334">
        <v>199</v>
      </c>
      <c r="H31" s="334"/>
      <c r="I31" s="319" t="s">
        <v>1147</v>
      </c>
      <c r="J31" s="346" t="s">
        <v>558</v>
      </c>
      <c r="K31" s="346"/>
      <c r="L31" s="310"/>
      <c r="M31" s="311"/>
      <c r="N31" s="346"/>
      <c r="O31" s="312"/>
      <c r="P31" s="346"/>
      <c r="Q31" s="217"/>
      <c r="R31" s="217"/>
      <c r="S31" s="217"/>
      <c r="T31" s="217"/>
      <c r="U31" s="217"/>
      <c r="V31" s="217"/>
      <c r="W31" s="217"/>
      <c r="X31" s="217"/>
      <c r="Y31" s="217"/>
      <c r="Z31" s="217"/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</row>
    <row r="32" spans="1:56" ht="13.9" customHeight="1">
      <c r="A32" s="308"/>
      <c r="B32" s="305"/>
      <c r="C32" s="316"/>
      <c r="D32" s="317"/>
      <c r="E32" s="318"/>
      <c r="F32" s="308"/>
      <c r="G32" s="308"/>
      <c r="H32" s="308"/>
      <c r="I32" s="319"/>
      <c r="J32" s="309"/>
      <c r="K32" s="309"/>
      <c r="L32" s="310"/>
      <c r="M32" s="311"/>
      <c r="N32" s="309"/>
      <c r="O32" s="312"/>
      <c r="P32" s="310"/>
      <c r="Q32" s="217"/>
      <c r="R32" s="217"/>
      <c r="S32" s="217"/>
      <c r="T32" s="217"/>
      <c r="U32" s="217"/>
      <c r="V32" s="217"/>
      <c r="W32" s="217"/>
      <c r="X32" s="217"/>
      <c r="Y32" s="217"/>
      <c r="Z32" s="217"/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</row>
    <row r="33" spans="1:56" ht="14.25" customHeight="1">
      <c r="A33" s="97"/>
      <c r="B33" s="98"/>
      <c r="C33" s="99"/>
      <c r="D33" s="100"/>
      <c r="E33" s="101"/>
      <c r="F33" s="101"/>
      <c r="H33" s="101"/>
      <c r="I33" s="102"/>
      <c r="J33" s="103"/>
      <c r="K33" s="103"/>
      <c r="L33" s="104"/>
      <c r="M33" s="105"/>
      <c r="N33" s="106"/>
      <c r="O33" s="107"/>
      <c r="P33" s="108"/>
      <c r="Q33" s="217"/>
      <c r="R33" s="217"/>
      <c r="S33" s="217"/>
      <c r="T33" s="217"/>
      <c r="U33" s="217"/>
      <c r="V33" s="217"/>
      <c r="W33" s="217"/>
      <c r="X33" s="217"/>
      <c r="Y33" s="217"/>
      <c r="Z33" s="217"/>
      <c r="AA33" s="217"/>
      <c r="AB33" s="217"/>
      <c r="AC33" s="217"/>
      <c r="AD33" s="217"/>
      <c r="AE33" s="217"/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</row>
    <row r="34" spans="1:56" ht="14.25" customHeight="1">
      <c r="A34" s="97"/>
      <c r="B34" s="98"/>
      <c r="C34" s="99"/>
      <c r="D34" s="100"/>
      <c r="E34" s="101"/>
      <c r="F34" s="101"/>
      <c r="G34" s="97"/>
      <c r="H34" s="101"/>
      <c r="I34" s="102"/>
      <c r="J34" s="103"/>
      <c r="K34" s="103"/>
      <c r="L34" s="104"/>
      <c r="M34" s="105"/>
      <c r="N34" s="106"/>
      <c r="O34" s="107"/>
      <c r="P34" s="108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56" ht="12" customHeight="1">
      <c r="A35" s="109" t="s">
        <v>559</v>
      </c>
      <c r="B35" s="110"/>
      <c r="C35" s="111"/>
      <c r="D35" s="112"/>
      <c r="E35" s="113"/>
      <c r="F35" s="113"/>
      <c r="G35" s="113"/>
      <c r="H35" s="113"/>
      <c r="I35" s="113"/>
      <c r="J35" s="114"/>
      <c r="K35" s="113"/>
      <c r="L35" s="115"/>
      <c r="M35" s="54"/>
      <c r="N35" s="114"/>
      <c r="O35" s="11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56" ht="12" customHeight="1">
      <c r="A36" s="116" t="s">
        <v>560</v>
      </c>
      <c r="B36" s="109"/>
      <c r="C36" s="109"/>
      <c r="D36" s="109"/>
      <c r="E36" s="41"/>
      <c r="F36" s="117" t="s">
        <v>561</v>
      </c>
      <c r="G36" s="6"/>
      <c r="H36" s="6"/>
      <c r="I36" s="6"/>
      <c r="J36" s="118"/>
      <c r="K36" s="119"/>
      <c r="L36" s="119"/>
      <c r="M36" s="120"/>
      <c r="N36" s="1"/>
      <c r="O36" s="12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56" ht="12" customHeight="1">
      <c r="A37" s="109" t="s">
        <v>562</v>
      </c>
      <c r="B37" s="109"/>
      <c r="C37" s="109"/>
      <c r="D37" s="109" t="s">
        <v>815</v>
      </c>
      <c r="E37" s="6"/>
      <c r="F37" s="117" t="s">
        <v>563</v>
      </c>
      <c r="G37" s="6"/>
      <c r="H37" s="6"/>
      <c r="I37" s="6"/>
      <c r="J37" s="118"/>
      <c r="K37" s="119"/>
      <c r="L37" s="119"/>
      <c r="M37" s="120"/>
      <c r="N37" s="1"/>
      <c r="O37" s="12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56" ht="12" customHeight="1">
      <c r="A38" s="109"/>
      <c r="B38" s="109"/>
      <c r="C38" s="109"/>
      <c r="D38" s="109"/>
      <c r="E38" s="6"/>
      <c r="F38" s="6"/>
      <c r="G38" s="6"/>
      <c r="H38" s="6"/>
      <c r="I38" s="6"/>
      <c r="J38" s="122"/>
      <c r="K38" s="119"/>
      <c r="L38" s="119"/>
      <c r="M38" s="6"/>
      <c r="N38" s="123"/>
      <c r="O38" s="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56" ht="12.75" customHeight="1">
      <c r="A39" s="1"/>
      <c r="B39" s="124" t="s">
        <v>564</v>
      </c>
      <c r="C39" s="124"/>
      <c r="D39" s="124"/>
      <c r="E39" s="124"/>
      <c r="F39" s="125"/>
      <c r="G39" s="6"/>
      <c r="H39" s="6"/>
      <c r="I39" s="126"/>
      <c r="J39" s="127"/>
      <c r="K39" s="128"/>
      <c r="L39" s="127"/>
      <c r="M39" s="6"/>
      <c r="N39" s="1"/>
      <c r="O39" s="1"/>
      <c r="P39" s="1"/>
      <c r="R39" s="54"/>
      <c r="S39" s="1"/>
      <c r="T39" s="1"/>
      <c r="U39" s="1"/>
      <c r="V39" s="1"/>
      <c r="W39" s="1"/>
      <c r="X39" s="1"/>
      <c r="Y39" s="1"/>
      <c r="Z39" s="1"/>
    </row>
    <row r="40" spans="1:56" ht="38.25" customHeight="1">
      <c r="A40" s="93" t="s">
        <v>16</v>
      </c>
      <c r="B40" s="94" t="s">
        <v>532</v>
      </c>
      <c r="C40" s="96"/>
      <c r="D40" s="95" t="s">
        <v>543</v>
      </c>
      <c r="E40" s="94" t="s">
        <v>544</v>
      </c>
      <c r="F40" s="94" t="s">
        <v>545</v>
      </c>
      <c r="G40" s="94" t="s">
        <v>565</v>
      </c>
      <c r="H40" s="94" t="s">
        <v>547</v>
      </c>
      <c r="I40" s="94" t="s">
        <v>548</v>
      </c>
      <c r="J40" s="94" t="s">
        <v>549</v>
      </c>
      <c r="K40" s="94" t="s">
        <v>566</v>
      </c>
      <c r="L40" s="130" t="s">
        <v>551</v>
      </c>
      <c r="M40" s="96" t="s">
        <v>552</v>
      </c>
      <c r="N40" s="93" t="s">
        <v>553</v>
      </c>
      <c r="O40" s="258" t="s">
        <v>554</v>
      </c>
      <c r="P40" s="41"/>
      <c r="Q40" s="1"/>
      <c r="R40" s="255"/>
      <c r="S40" s="255"/>
      <c r="T40" s="255"/>
      <c r="U40" s="249"/>
      <c r="V40" s="249"/>
      <c r="W40" s="249"/>
      <c r="X40" s="249"/>
      <c r="Y40" s="249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56" s="322" customFormat="1" ht="15" customHeight="1">
      <c r="A41" s="367">
        <v>1</v>
      </c>
      <c r="B41" s="297">
        <v>44796</v>
      </c>
      <c r="C41" s="368"/>
      <c r="D41" s="369" t="s">
        <v>131</v>
      </c>
      <c r="E41" s="298" t="s">
        <v>557</v>
      </c>
      <c r="F41" s="298">
        <v>2005</v>
      </c>
      <c r="G41" s="298">
        <v>1940</v>
      </c>
      <c r="H41" s="298">
        <v>2060</v>
      </c>
      <c r="I41" s="298" t="s">
        <v>874</v>
      </c>
      <c r="J41" s="301" t="s">
        <v>693</v>
      </c>
      <c r="K41" s="301">
        <f t="shared" ref="K41" si="34">H41-F41</f>
        <v>55</v>
      </c>
      <c r="L41" s="370">
        <f t="shared" ref="L41" si="35">(F41*-0.7)/100</f>
        <v>-14.035</v>
      </c>
      <c r="M41" s="371">
        <f t="shared" ref="M41" si="36">(K41+L41)/F41</f>
        <v>2.0431421446384043E-2</v>
      </c>
      <c r="N41" s="301" t="s">
        <v>555</v>
      </c>
      <c r="O41" s="372">
        <v>44806</v>
      </c>
      <c r="P41" s="41"/>
      <c r="Q41" s="256"/>
      <c r="R41" s="257" t="s">
        <v>556</v>
      </c>
      <c r="S41" s="217"/>
      <c r="T41" s="217"/>
      <c r="U41" s="217"/>
      <c r="V41" s="217"/>
      <c r="W41" s="217"/>
      <c r="X41" s="217"/>
      <c r="Y41" s="217"/>
      <c r="Z41" s="217"/>
      <c r="AA41" s="217"/>
      <c r="AB41" s="217"/>
      <c r="AC41" s="217"/>
      <c r="AD41" s="217"/>
      <c r="AE41" s="217"/>
      <c r="AF41" s="217"/>
      <c r="AG41" s="217"/>
      <c r="AH41" s="217"/>
      <c r="AI41" s="313"/>
      <c r="AJ41" s="314"/>
      <c r="AK41" s="321"/>
      <c r="AL41" s="321"/>
    </row>
    <row r="42" spans="1:56" s="322" customFormat="1" ht="13.5" customHeight="1">
      <c r="A42" s="367">
        <v>2</v>
      </c>
      <c r="B42" s="373">
        <v>44799</v>
      </c>
      <c r="C42" s="368"/>
      <c r="D42" s="369" t="s">
        <v>154</v>
      </c>
      <c r="E42" s="298" t="s">
        <v>557</v>
      </c>
      <c r="F42" s="298">
        <v>810</v>
      </c>
      <c r="G42" s="298">
        <v>787</v>
      </c>
      <c r="H42" s="298">
        <v>829</v>
      </c>
      <c r="I42" s="298" t="s">
        <v>881</v>
      </c>
      <c r="J42" s="301" t="s">
        <v>905</v>
      </c>
      <c r="K42" s="301">
        <f t="shared" ref="K42" si="37">H42-F42</f>
        <v>19</v>
      </c>
      <c r="L42" s="370">
        <f t="shared" ref="L42" si="38">(F42*-0.7)/100</f>
        <v>-5.67</v>
      </c>
      <c r="M42" s="371">
        <f t="shared" ref="M42" si="39">(K42+L42)/F42</f>
        <v>1.6456790123456789E-2</v>
      </c>
      <c r="N42" s="301" t="s">
        <v>555</v>
      </c>
      <c r="O42" s="372">
        <v>44806</v>
      </c>
      <c r="P42" s="41"/>
      <c r="Q42" s="256"/>
      <c r="R42" s="257" t="s">
        <v>556</v>
      </c>
      <c r="S42" s="217"/>
      <c r="T42" s="217"/>
      <c r="U42" s="217"/>
      <c r="V42" s="217"/>
      <c r="W42" s="217"/>
      <c r="X42" s="217"/>
      <c r="Y42" s="217"/>
      <c r="Z42" s="217"/>
      <c r="AA42" s="217"/>
      <c r="AB42" s="217"/>
      <c r="AC42" s="217"/>
      <c r="AD42" s="217"/>
      <c r="AE42" s="217"/>
      <c r="AF42" s="217"/>
      <c r="AG42" s="217"/>
      <c r="AH42" s="217"/>
      <c r="AI42" s="313"/>
      <c r="AJ42" s="314"/>
      <c r="AK42" s="321"/>
      <c r="AL42" s="321"/>
    </row>
    <row r="43" spans="1:56" s="322" customFormat="1" ht="13.5" customHeight="1">
      <c r="A43" s="367">
        <v>3</v>
      </c>
      <c r="B43" s="373">
        <v>44803</v>
      </c>
      <c r="C43" s="368"/>
      <c r="D43" s="369" t="s">
        <v>87</v>
      </c>
      <c r="E43" s="298" t="s">
        <v>557</v>
      </c>
      <c r="F43" s="298">
        <v>3555</v>
      </c>
      <c r="G43" s="298">
        <v>3430</v>
      </c>
      <c r="H43" s="298">
        <v>3655</v>
      </c>
      <c r="I43" s="298" t="s">
        <v>886</v>
      </c>
      <c r="J43" s="301" t="s">
        <v>817</v>
      </c>
      <c r="K43" s="301">
        <f t="shared" ref="K43" si="40">H43-F43</f>
        <v>100</v>
      </c>
      <c r="L43" s="370">
        <f t="shared" ref="L43" si="41">(F43*-0.7)/100</f>
        <v>-24.885000000000002</v>
      </c>
      <c r="M43" s="371">
        <f t="shared" ref="M43" si="42">(K43+L43)/F43</f>
        <v>2.1129395218002812E-2</v>
      </c>
      <c r="N43" s="301" t="s">
        <v>555</v>
      </c>
      <c r="O43" s="372">
        <v>44816</v>
      </c>
      <c r="P43" s="41"/>
      <c r="Q43" s="256"/>
      <c r="R43" s="257" t="s">
        <v>556</v>
      </c>
      <c r="S43" s="217"/>
      <c r="T43" s="217"/>
      <c r="U43" s="217"/>
      <c r="V43" s="217"/>
      <c r="W43" s="217"/>
      <c r="X43" s="217"/>
      <c r="Y43" s="217"/>
      <c r="Z43" s="217"/>
      <c r="AA43" s="217"/>
      <c r="AB43" s="217"/>
      <c r="AC43" s="217"/>
      <c r="AD43" s="217"/>
      <c r="AE43" s="217"/>
      <c r="AF43" s="217"/>
      <c r="AG43" s="217"/>
      <c r="AH43" s="217"/>
      <c r="AI43" s="313"/>
      <c r="AJ43" s="314"/>
      <c r="AK43" s="321"/>
      <c r="AL43" s="321"/>
    </row>
    <row r="44" spans="1:56" s="322" customFormat="1" ht="13.5" customHeight="1">
      <c r="A44" s="439">
        <v>4</v>
      </c>
      <c r="B44" s="329">
        <v>44805</v>
      </c>
      <c r="C44" s="440"/>
      <c r="D44" s="441" t="s">
        <v>825</v>
      </c>
      <c r="E44" s="375" t="s">
        <v>557</v>
      </c>
      <c r="F44" s="375">
        <v>378</v>
      </c>
      <c r="G44" s="375">
        <v>367</v>
      </c>
      <c r="H44" s="375">
        <v>367</v>
      </c>
      <c r="I44" s="375" t="s">
        <v>895</v>
      </c>
      <c r="J44" s="325" t="s">
        <v>1061</v>
      </c>
      <c r="K44" s="325">
        <f t="shared" ref="K44" si="43">H44-F44</f>
        <v>-11</v>
      </c>
      <c r="L44" s="442">
        <f t="shared" ref="L44" si="44">(F44*-0.7)/100</f>
        <v>-2.6459999999999995</v>
      </c>
      <c r="M44" s="443">
        <f t="shared" ref="M44" si="45">(K44+L44)/F44</f>
        <v>-3.6100529100529098E-2</v>
      </c>
      <c r="N44" s="325" t="s">
        <v>567</v>
      </c>
      <c r="O44" s="444">
        <v>44820</v>
      </c>
      <c r="P44" s="41"/>
      <c r="Q44" s="256"/>
      <c r="R44" s="257" t="s">
        <v>827</v>
      </c>
      <c r="S44" s="217"/>
      <c r="T44" s="217"/>
      <c r="U44" s="217"/>
      <c r="V44" s="217"/>
      <c r="W44" s="217"/>
      <c r="X44" s="217"/>
      <c r="Y44" s="217"/>
      <c r="Z44" s="217"/>
      <c r="AA44" s="217"/>
      <c r="AB44" s="217"/>
      <c r="AC44" s="217"/>
      <c r="AD44" s="217"/>
      <c r="AE44" s="217"/>
      <c r="AF44" s="217"/>
      <c r="AG44" s="217"/>
      <c r="AH44" s="217"/>
      <c r="AI44" s="313"/>
      <c r="AJ44" s="314"/>
      <c r="AK44" s="321"/>
      <c r="AL44" s="321"/>
    </row>
    <row r="45" spans="1:56" s="322" customFormat="1" ht="13.5" customHeight="1">
      <c r="A45" s="398">
        <v>5</v>
      </c>
      <c r="B45" s="399">
        <v>44809</v>
      </c>
      <c r="C45" s="400"/>
      <c r="D45" s="401" t="s">
        <v>464</v>
      </c>
      <c r="E45" s="320" t="s">
        <v>557</v>
      </c>
      <c r="F45" s="320">
        <v>150</v>
      </c>
      <c r="G45" s="320">
        <v>145</v>
      </c>
      <c r="H45" s="320">
        <v>154.5</v>
      </c>
      <c r="I45" s="320" t="s">
        <v>933</v>
      </c>
      <c r="J45" s="301" t="s">
        <v>944</v>
      </c>
      <c r="K45" s="301">
        <f t="shared" ref="K45" si="46">H45-F45</f>
        <v>4.5</v>
      </c>
      <c r="L45" s="370">
        <f t="shared" ref="L45" si="47">(F45*-0.7)/100</f>
        <v>-1.05</v>
      </c>
      <c r="M45" s="371">
        <f t="shared" ref="M45" si="48">(K45+L45)/F45</f>
        <v>2.3E-2</v>
      </c>
      <c r="N45" s="301" t="s">
        <v>555</v>
      </c>
      <c r="O45" s="372">
        <v>44810</v>
      </c>
      <c r="P45" s="41"/>
      <c r="Q45" s="256"/>
      <c r="R45" s="257" t="s">
        <v>556</v>
      </c>
      <c r="S45" s="217"/>
      <c r="T45" s="217"/>
      <c r="U45" s="217"/>
      <c r="V45" s="217"/>
      <c r="W45" s="217"/>
      <c r="X45" s="217"/>
      <c r="Y45" s="217"/>
      <c r="Z45" s="217"/>
      <c r="AA45" s="217"/>
      <c r="AB45" s="217"/>
      <c r="AC45" s="217"/>
      <c r="AD45" s="217"/>
      <c r="AE45" s="217"/>
      <c r="AF45" s="217"/>
      <c r="AG45" s="217"/>
      <c r="AH45" s="217"/>
      <c r="AI45" s="313"/>
      <c r="AJ45" s="314"/>
      <c r="AK45" s="321"/>
      <c r="AL45" s="321"/>
    </row>
    <row r="46" spans="1:56" s="322" customFormat="1" ht="13.5" customHeight="1">
      <c r="A46" s="398">
        <v>6</v>
      </c>
      <c r="B46" s="399">
        <v>44810</v>
      </c>
      <c r="C46" s="400"/>
      <c r="D46" s="401" t="s">
        <v>66</v>
      </c>
      <c r="E46" s="320" t="s">
        <v>557</v>
      </c>
      <c r="F46" s="320">
        <v>1970</v>
      </c>
      <c r="G46" s="320">
        <v>1915</v>
      </c>
      <c r="H46" s="320">
        <v>2003</v>
      </c>
      <c r="I46" s="320" t="s">
        <v>937</v>
      </c>
      <c r="J46" s="301" t="s">
        <v>938</v>
      </c>
      <c r="K46" s="301">
        <f t="shared" ref="K46:K48" si="49">H46-F46</f>
        <v>33</v>
      </c>
      <c r="L46" s="370">
        <f>(F46*-0.07)/100</f>
        <v>-1.379</v>
      </c>
      <c r="M46" s="371">
        <f t="shared" ref="M46:M48" si="50">(K46+L46)/F46</f>
        <v>1.6051269035532993E-2</v>
      </c>
      <c r="N46" s="301" t="s">
        <v>555</v>
      </c>
      <c r="O46" s="372">
        <v>44810</v>
      </c>
      <c r="P46" s="41"/>
      <c r="Q46" s="256"/>
      <c r="R46" s="257" t="s">
        <v>556</v>
      </c>
      <c r="S46" s="217"/>
      <c r="T46" s="217"/>
      <c r="U46" s="217"/>
      <c r="V46" s="217"/>
      <c r="W46" s="217"/>
      <c r="X46" s="217"/>
      <c r="Y46" s="217"/>
      <c r="Z46" s="217"/>
      <c r="AA46" s="217"/>
      <c r="AB46" s="217"/>
      <c r="AC46" s="217"/>
      <c r="AD46" s="217"/>
      <c r="AE46" s="217"/>
      <c r="AF46" s="217"/>
      <c r="AG46" s="217"/>
      <c r="AH46" s="217"/>
      <c r="AI46" s="313"/>
      <c r="AJ46" s="314"/>
      <c r="AK46" s="321"/>
      <c r="AL46" s="321"/>
    </row>
    <row r="47" spans="1:56" s="322" customFormat="1" ht="13.5" customHeight="1">
      <c r="A47" s="398">
        <v>7</v>
      </c>
      <c r="B47" s="399">
        <v>44810</v>
      </c>
      <c r="C47" s="400"/>
      <c r="D47" s="401" t="s">
        <v>198</v>
      </c>
      <c r="E47" s="320" t="s">
        <v>557</v>
      </c>
      <c r="F47" s="320">
        <v>243</v>
      </c>
      <c r="G47" s="320">
        <v>237</v>
      </c>
      <c r="H47" s="320">
        <v>251</v>
      </c>
      <c r="I47" s="320" t="s">
        <v>939</v>
      </c>
      <c r="J47" s="301" t="s">
        <v>954</v>
      </c>
      <c r="K47" s="301">
        <f t="shared" si="49"/>
        <v>8</v>
      </c>
      <c r="L47" s="370">
        <f t="shared" ref="L47:L48" si="51">(F47*-0.7)/100</f>
        <v>-1.7009999999999998</v>
      </c>
      <c r="M47" s="371">
        <f t="shared" si="50"/>
        <v>2.5921810699588477E-2</v>
      </c>
      <c r="N47" s="301" t="s">
        <v>555</v>
      </c>
      <c r="O47" s="372">
        <v>44810</v>
      </c>
      <c r="P47" s="41"/>
      <c r="Q47" s="256"/>
      <c r="R47" s="257" t="s">
        <v>556</v>
      </c>
      <c r="S47" s="217"/>
      <c r="T47" s="217"/>
      <c r="U47" s="217"/>
      <c r="V47" s="217"/>
      <c r="W47" s="217"/>
      <c r="X47" s="217"/>
      <c r="Y47" s="217"/>
      <c r="Z47" s="217"/>
      <c r="AA47" s="217"/>
      <c r="AB47" s="217"/>
      <c r="AC47" s="217"/>
      <c r="AD47" s="217"/>
      <c r="AE47" s="217"/>
      <c r="AF47" s="217"/>
      <c r="AG47" s="217"/>
      <c r="AH47" s="217"/>
      <c r="AI47" s="313"/>
      <c r="AJ47" s="314"/>
      <c r="AK47" s="321"/>
      <c r="AL47" s="321"/>
    </row>
    <row r="48" spans="1:56" s="322" customFormat="1" ht="13.5" customHeight="1">
      <c r="A48" s="439">
        <v>8</v>
      </c>
      <c r="B48" s="329">
        <v>44811</v>
      </c>
      <c r="C48" s="440"/>
      <c r="D48" s="441" t="s">
        <v>66</v>
      </c>
      <c r="E48" s="375" t="s">
        <v>557</v>
      </c>
      <c r="F48" s="375">
        <v>1995</v>
      </c>
      <c r="G48" s="375">
        <v>1930</v>
      </c>
      <c r="H48" s="375">
        <v>1930</v>
      </c>
      <c r="I48" s="375" t="s">
        <v>945</v>
      </c>
      <c r="J48" s="325" t="s">
        <v>1062</v>
      </c>
      <c r="K48" s="325">
        <f t="shared" si="49"/>
        <v>-65</v>
      </c>
      <c r="L48" s="442">
        <f t="shared" si="51"/>
        <v>-13.965</v>
      </c>
      <c r="M48" s="443">
        <f t="shared" si="50"/>
        <v>-3.9581453634085217E-2</v>
      </c>
      <c r="N48" s="325" t="s">
        <v>567</v>
      </c>
      <c r="O48" s="444">
        <v>44820</v>
      </c>
      <c r="P48" s="41"/>
      <c r="Q48" s="256"/>
      <c r="R48" s="257" t="s">
        <v>556</v>
      </c>
      <c r="S48" s="217"/>
      <c r="T48" s="217"/>
      <c r="U48" s="217"/>
      <c r="V48" s="217"/>
      <c r="W48" s="217"/>
      <c r="X48" s="217"/>
      <c r="Y48" s="217"/>
      <c r="Z48" s="217"/>
      <c r="AA48" s="217"/>
      <c r="AB48" s="217"/>
      <c r="AC48" s="217"/>
      <c r="AD48" s="217"/>
      <c r="AE48" s="217"/>
      <c r="AF48" s="217"/>
      <c r="AG48" s="217"/>
      <c r="AH48" s="217"/>
      <c r="AI48" s="313"/>
      <c r="AJ48" s="314"/>
      <c r="AK48" s="321"/>
      <c r="AL48" s="321"/>
    </row>
    <row r="49" spans="1:38" s="322" customFormat="1" ht="13.5" customHeight="1">
      <c r="A49" s="439">
        <v>9</v>
      </c>
      <c r="B49" s="329">
        <v>44813</v>
      </c>
      <c r="C49" s="440"/>
      <c r="D49" s="441" t="s">
        <v>198</v>
      </c>
      <c r="E49" s="375" t="s">
        <v>557</v>
      </c>
      <c r="F49" s="375">
        <v>242</v>
      </c>
      <c r="G49" s="375">
        <v>235</v>
      </c>
      <c r="H49" s="375">
        <v>235</v>
      </c>
      <c r="I49" s="375" t="s">
        <v>939</v>
      </c>
      <c r="J49" s="325" t="s">
        <v>1086</v>
      </c>
      <c r="K49" s="325">
        <f t="shared" ref="K49" si="52">H49-F49</f>
        <v>-7</v>
      </c>
      <c r="L49" s="442">
        <f t="shared" ref="L49" si="53">(F49*-0.7)/100</f>
        <v>-1.6939999999999997</v>
      </c>
      <c r="M49" s="443">
        <f t="shared" ref="M49" si="54">(K49+L49)/F49</f>
        <v>-3.5925619834710737E-2</v>
      </c>
      <c r="N49" s="325" t="s">
        <v>567</v>
      </c>
      <c r="O49" s="444">
        <v>44820</v>
      </c>
      <c r="P49" s="41"/>
      <c r="Q49" s="256"/>
      <c r="R49" s="257" t="s">
        <v>556</v>
      </c>
      <c r="S49" s="217"/>
      <c r="T49" s="217"/>
      <c r="U49" s="217"/>
      <c r="V49" s="217"/>
      <c r="W49" s="217"/>
      <c r="X49" s="217"/>
      <c r="Y49" s="217"/>
      <c r="Z49" s="217"/>
      <c r="AA49" s="217"/>
      <c r="AB49" s="217"/>
      <c r="AC49" s="217"/>
      <c r="AD49" s="217"/>
      <c r="AE49" s="217"/>
      <c r="AF49" s="217"/>
      <c r="AG49" s="217"/>
      <c r="AH49" s="217"/>
      <c r="AI49" s="313"/>
      <c r="AJ49" s="314"/>
      <c r="AK49" s="321"/>
      <c r="AL49" s="321"/>
    </row>
    <row r="50" spans="1:38" s="322" customFormat="1" ht="13.5" customHeight="1">
      <c r="A50" s="398">
        <v>10</v>
      </c>
      <c r="B50" s="378">
        <v>44817</v>
      </c>
      <c r="C50" s="400"/>
      <c r="D50" s="401" t="s">
        <v>465</v>
      </c>
      <c r="E50" s="320" t="s">
        <v>557</v>
      </c>
      <c r="F50" s="320">
        <v>1025</v>
      </c>
      <c r="G50" s="320">
        <v>994</v>
      </c>
      <c r="H50" s="320">
        <v>1050</v>
      </c>
      <c r="I50" s="320" t="s">
        <v>994</v>
      </c>
      <c r="J50" s="301" t="s">
        <v>576</v>
      </c>
      <c r="K50" s="301">
        <f t="shared" ref="K50" si="55">H50-F50</f>
        <v>25</v>
      </c>
      <c r="L50" s="370">
        <f>(F50*-0.07)/100</f>
        <v>-0.71750000000000003</v>
      </c>
      <c r="M50" s="371">
        <f t="shared" ref="M50" si="56">(K50+L50)/F50</f>
        <v>2.3690243902439023E-2</v>
      </c>
      <c r="N50" s="301" t="s">
        <v>555</v>
      </c>
      <c r="O50" s="372">
        <v>44817</v>
      </c>
      <c r="P50" s="41"/>
      <c r="Q50" s="256"/>
      <c r="R50" s="257" t="s">
        <v>556</v>
      </c>
      <c r="S50" s="217"/>
      <c r="T50" s="217"/>
      <c r="U50" s="217"/>
      <c r="V50" s="217"/>
      <c r="W50" s="217"/>
      <c r="X50" s="217"/>
      <c r="Y50" s="217"/>
      <c r="Z50" s="217"/>
      <c r="AA50" s="217"/>
      <c r="AB50" s="217"/>
      <c r="AC50" s="217"/>
      <c r="AD50" s="217"/>
      <c r="AE50" s="217"/>
      <c r="AF50" s="217"/>
      <c r="AG50" s="217"/>
      <c r="AH50" s="217"/>
      <c r="AI50" s="313"/>
      <c r="AJ50" s="314"/>
      <c r="AK50" s="321"/>
      <c r="AL50" s="321"/>
    </row>
    <row r="51" spans="1:38" s="322" customFormat="1" ht="13.5" customHeight="1">
      <c r="A51" s="398">
        <v>11</v>
      </c>
      <c r="B51" s="378">
        <v>44817</v>
      </c>
      <c r="C51" s="400"/>
      <c r="D51" s="401" t="s">
        <v>995</v>
      </c>
      <c r="E51" s="320" t="s">
        <v>557</v>
      </c>
      <c r="F51" s="320">
        <v>267.5</v>
      </c>
      <c r="G51" s="320">
        <v>259</v>
      </c>
      <c r="H51" s="320">
        <v>274</v>
      </c>
      <c r="I51" s="320" t="s">
        <v>996</v>
      </c>
      <c r="J51" s="301" t="s">
        <v>1060</v>
      </c>
      <c r="K51" s="301">
        <f t="shared" ref="K51:K52" si="57">H51-F51</f>
        <v>6.5</v>
      </c>
      <c r="L51" s="370">
        <f>(F51*-0.07)/100</f>
        <v>-0.18725000000000003</v>
      </c>
      <c r="M51" s="371">
        <f t="shared" ref="M51:M52" si="58">(K51+L51)/F51</f>
        <v>2.3599065420560748E-2</v>
      </c>
      <c r="N51" s="301" t="s">
        <v>555</v>
      </c>
      <c r="O51" s="372">
        <v>44817</v>
      </c>
      <c r="P51" s="41"/>
      <c r="Q51" s="256"/>
      <c r="R51" s="257" t="s">
        <v>556</v>
      </c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313"/>
      <c r="AJ51" s="314"/>
      <c r="AK51" s="321"/>
      <c r="AL51" s="321"/>
    </row>
    <row r="52" spans="1:38" s="322" customFormat="1" ht="13.5" customHeight="1">
      <c r="A52" s="439">
        <v>12</v>
      </c>
      <c r="B52" s="329">
        <v>44817</v>
      </c>
      <c r="C52" s="440"/>
      <c r="D52" s="441" t="s">
        <v>182</v>
      </c>
      <c r="E52" s="375" t="s">
        <v>557</v>
      </c>
      <c r="F52" s="375">
        <v>799</v>
      </c>
      <c r="G52" s="375">
        <v>774</v>
      </c>
      <c r="H52" s="375">
        <v>774</v>
      </c>
      <c r="I52" s="375" t="s">
        <v>1003</v>
      </c>
      <c r="J52" s="325" t="s">
        <v>1063</v>
      </c>
      <c r="K52" s="325">
        <f t="shared" si="57"/>
        <v>-25</v>
      </c>
      <c r="L52" s="442">
        <f t="shared" ref="L52" si="59">(F52*-0.7)/100</f>
        <v>-5.593</v>
      </c>
      <c r="M52" s="443">
        <f t="shared" si="58"/>
        <v>-3.8289111389236546E-2</v>
      </c>
      <c r="N52" s="325" t="s">
        <v>567</v>
      </c>
      <c r="O52" s="444">
        <v>44820</v>
      </c>
      <c r="P52" s="41"/>
      <c r="Q52" s="256"/>
      <c r="R52" s="257" t="s">
        <v>556</v>
      </c>
      <c r="S52" s="217"/>
      <c r="T52" s="217"/>
      <c r="U52" s="217"/>
      <c r="V52" s="217"/>
      <c r="W52" s="217"/>
      <c r="X52" s="217"/>
      <c r="Y52" s="217"/>
      <c r="Z52" s="217"/>
      <c r="AA52" s="217"/>
      <c r="AB52" s="217"/>
      <c r="AC52" s="217"/>
      <c r="AD52" s="217"/>
      <c r="AE52" s="217"/>
      <c r="AF52" s="217"/>
      <c r="AG52" s="217"/>
      <c r="AH52" s="217"/>
      <c r="AI52" s="313"/>
      <c r="AJ52" s="314"/>
      <c r="AK52" s="321"/>
      <c r="AL52" s="321"/>
    </row>
    <row r="53" spans="1:38" s="322" customFormat="1" ht="13.5" customHeight="1">
      <c r="A53" s="398">
        <v>13</v>
      </c>
      <c r="B53" s="378">
        <v>44819</v>
      </c>
      <c r="C53" s="400"/>
      <c r="D53" s="401" t="s">
        <v>464</v>
      </c>
      <c r="E53" s="320" t="s">
        <v>557</v>
      </c>
      <c r="F53" s="320">
        <v>156</v>
      </c>
      <c r="G53" s="320">
        <v>152</v>
      </c>
      <c r="H53" s="320">
        <v>161</v>
      </c>
      <c r="I53" s="320" t="s">
        <v>883</v>
      </c>
      <c r="J53" s="301" t="s">
        <v>1149</v>
      </c>
      <c r="K53" s="301">
        <f t="shared" ref="K53" si="60">H53-F53</f>
        <v>5</v>
      </c>
      <c r="L53" s="370">
        <f t="shared" ref="L53" si="61">(F53*-0.7)/100</f>
        <v>-1.0919999999999999</v>
      </c>
      <c r="M53" s="371">
        <f t="shared" ref="M53" si="62">(K53+L53)/F53</f>
        <v>2.5051282051282053E-2</v>
      </c>
      <c r="N53" s="301" t="s">
        <v>555</v>
      </c>
      <c r="O53" s="372">
        <v>44810</v>
      </c>
      <c r="P53" s="41"/>
      <c r="Q53" s="256"/>
      <c r="R53" s="257" t="s">
        <v>556</v>
      </c>
      <c r="S53" s="217"/>
      <c r="T53" s="217"/>
      <c r="U53" s="217"/>
      <c r="V53" s="217"/>
      <c r="W53" s="217"/>
      <c r="X53" s="217"/>
      <c r="Y53" s="217"/>
      <c r="Z53" s="217"/>
      <c r="AA53" s="217"/>
      <c r="AB53" s="217"/>
      <c r="AC53" s="217"/>
      <c r="AD53" s="217"/>
      <c r="AE53" s="217"/>
      <c r="AF53" s="217"/>
      <c r="AG53" s="217"/>
      <c r="AH53" s="217"/>
      <c r="AI53" s="313"/>
      <c r="AJ53" s="314"/>
      <c r="AK53" s="321"/>
      <c r="AL53" s="321"/>
    </row>
    <row r="54" spans="1:38" s="322" customFormat="1" ht="13.5" customHeight="1">
      <c r="A54" s="456">
        <v>14</v>
      </c>
      <c r="B54" s="457">
        <v>44823</v>
      </c>
      <c r="C54" s="458"/>
      <c r="D54" s="459" t="s">
        <v>324</v>
      </c>
      <c r="E54" s="460" t="s">
        <v>557</v>
      </c>
      <c r="F54" s="460" t="s">
        <v>1087</v>
      </c>
      <c r="G54" s="460">
        <v>824</v>
      </c>
      <c r="H54" s="460"/>
      <c r="I54" s="460" t="s">
        <v>1088</v>
      </c>
      <c r="J54" s="461" t="s">
        <v>558</v>
      </c>
      <c r="K54" s="461"/>
      <c r="L54" s="462"/>
      <c r="M54" s="463"/>
      <c r="N54" s="461"/>
      <c r="O54" s="464"/>
      <c r="P54" s="41"/>
      <c r="Q54" s="256"/>
      <c r="R54" s="257" t="s">
        <v>556</v>
      </c>
      <c r="S54" s="217"/>
      <c r="T54" s="217"/>
      <c r="U54" s="217"/>
      <c r="V54" s="217"/>
      <c r="W54" s="217"/>
      <c r="X54" s="217"/>
      <c r="Y54" s="217"/>
      <c r="Z54" s="217"/>
      <c r="AA54" s="217"/>
      <c r="AB54" s="217"/>
      <c r="AC54" s="217"/>
      <c r="AD54" s="217"/>
      <c r="AE54" s="217"/>
      <c r="AF54" s="217"/>
      <c r="AG54" s="217"/>
      <c r="AH54" s="217"/>
      <c r="AI54" s="313"/>
      <c r="AJ54" s="314"/>
      <c r="AK54" s="321"/>
      <c r="AL54" s="321"/>
    </row>
    <row r="55" spans="1:38" s="322" customFormat="1" ht="13.5" customHeight="1">
      <c r="A55" s="304">
        <v>15</v>
      </c>
      <c r="B55" s="335">
        <v>44824</v>
      </c>
      <c r="C55" s="306"/>
      <c r="D55" s="307" t="s">
        <v>413</v>
      </c>
      <c r="E55" s="334" t="s">
        <v>557</v>
      </c>
      <c r="F55" s="334" t="s">
        <v>1150</v>
      </c>
      <c r="G55" s="334">
        <v>564</v>
      </c>
      <c r="H55" s="334"/>
      <c r="I55" s="334" t="s">
        <v>1151</v>
      </c>
      <c r="J55" s="252" t="s">
        <v>558</v>
      </c>
      <c r="K55" s="252"/>
      <c r="L55" s="253"/>
      <c r="M55" s="254"/>
      <c r="N55" s="252"/>
      <c r="O55" s="275"/>
      <c r="P55" s="41"/>
      <c r="Q55" s="256"/>
      <c r="R55" s="257"/>
      <c r="S55" s="217"/>
      <c r="T55" s="217"/>
      <c r="U55" s="217"/>
      <c r="V55" s="217"/>
      <c r="W55" s="217"/>
      <c r="X55" s="217"/>
      <c r="Y55" s="217"/>
      <c r="Z55" s="217"/>
      <c r="AA55" s="217"/>
      <c r="AB55" s="217"/>
      <c r="AC55" s="217"/>
      <c r="AD55" s="217"/>
      <c r="AE55" s="217"/>
      <c r="AF55" s="217"/>
      <c r="AG55" s="217"/>
      <c r="AH55" s="217"/>
      <c r="AI55" s="313"/>
      <c r="AJ55" s="314"/>
      <c r="AK55" s="321"/>
      <c r="AL55" s="321"/>
    </row>
    <row r="56" spans="1:38" s="322" customFormat="1" ht="13.5" customHeight="1">
      <c r="A56" s="304"/>
      <c r="B56" s="335"/>
      <c r="C56" s="306"/>
      <c r="D56" s="307"/>
      <c r="E56" s="334"/>
      <c r="F56" s="334"/>
      <c r="G56" s="334"/>
      <c r="H56" s="334"/>
      <c r="I56" s="334"/>
      <c r="J56" s="252"/>
      <c r="K56" s="252"/>
      <c r="L56" s="253"/>
      <c r="M56" s="254"/>
      <c r="N56" s="252"/>
      <c r="O56" s="275"/>
      <c r="P56" s="41"/>
      <c r="Q56" s="256"/>
      <c r="R56" s="257"/>
      <c r="S56" s="217"/>
      <c r="T56" s="217"/>
      <c r="U56" s="217"/>
      <c r="V56" s="217"/>
      <c r="W56" s="217"/>
      <c r="X56" s="217"/>
      <c r="Y56" s="217"/>
      <c r="Z56" s="217"/>
      <c r="AA56" s="217"/>
      <c r="AB56" s="217"/>
      <c r="AC56" s="217"/>
      <c r="AD56" s="217"/>
      <c r="AE56" s="217"/>
      <c r="AF56" s="217"/>
      <c r="AG56" s="217"/>
      <c r="AH56" s="217"/>
      <c r="AI56" s="313"/>
      <c r="AJ56" s="314"/>
      <c r="AK56" s="321"/>
      <c r="AL56" s="321"/>
    </row>
    <row r="57" spans="1:38" s="315" customFormat="1" ht="15" customHeight="1">
      <c r="A57" s="304"/>
      <c r="B57" s="305"/>
      <c r="C57" s="306"/>
      <c r="D57" s="307"/>
      <c r="E57" s="308"/>
      <c r="F57" s="308"/>
      <c r="G57" s="308"/>
      <c r="H57" s="308"/>
      <c r="I57" s="308"/>
      <c r="J57" s="252"/>
      <c r="K57" s="252"/>
      <c r="L57" s="253"/>
      <c r="M57" s="254"/>
      <c r="N57" s="252"/>
      <c r="O57" s="275"/>
      <c r="P57" s="41"/>
      <c r="Q57" s="256"/>
      <c r="R57" s="257"/>
      <c r="S57" s="217"/>
      <c r="T57" s="217"/>
      <c r="U57" s="217"/>
      <c r="V57" s="217"/>
      <c r="W57" s="217"/>
      <c r="X57" s="217"/>
      <c r="Y57" s="217"/>
      <c r="Z57" s="217"/>
      <c r="AA57" s="217"/>
      <c r="AB57" s="217"/>
      <c r="AC57" s="217"/>
      <c r="AD57" s="217"/>
      <c r="AE57" s="217"/>
      <c r="AF57" s="217"/>
      <c r="AG57" s="217"/>
      <c r="AH57" s="217"/>
      <c r="AI57" s="313"/>
      <c r="AJ57" s="314"/>
      <c r="AK57" s="314"/>
      <c r="AL57" s="314"/>
    </row>
    <row r="58" spans="1:38" ht="15" customHeight="1">
      <c r="A58" s="259"/>
      <c r="B58" s="260"/>
      <c r="C58" s="261"/>
      <c r="D58" s="262"/>
      <c r="E58" s="263"/>
      <c r="F58" s="263"/>
      <c r="G58" s="263"/>
      <c r="H58" s="263"/>
      <c r="I58" s="263"/>
      <c r="J58" s="264"/>
      <c r="K58" s="264"/>
      <c r="L58" s="265"/>
      <c r="M58" s="266"/>
      <c r="N58" s="264"/>
      <c r="O58" s="267"/>
      <c r="P58" s="240"/>
      <c r="Q58" s="256"/>
      <c r="R58" s="257"/>
      <c r="S58" s="217"/>
      <c r="T58" s="217"/>
      <c r="U58" s="217"/>
      <c r="V58" s="217"/>
      <c r="W58" s="217"/>
      <c r="X58" s="217"/>
      <c r="Y58" s="217"/>
      <c r="Z58" s="217"/>
      <c r="AA58" s="217"/>
      <c r="AB58" s="217"/>
      <c r="AC58" s="217"/>
      <c r="AD58" s="217"/>
      <c r="AE58" s="217"/>
      <c r="AF58" s="217"/>
      <c r="AG58" s="217"/>
      <c r="AH58" s="1"/>
      <c r="AI58" s="1"/>
      <c r="AJ58" s="1"/>
      <c r="AK58" s="1"/>
      <c r="AL58" s="1"/>
    </row>
    <row r="59" spans="1:38" ht="44.25" customHeight="1">
      <c r="A59" s="109" t="s">
        <v>559</v>
      </c>
      <c r="B59" s="131"/>
      <c r="C59" s="131"/>
      <c r="D59" s="1"/>
      <c r="E59" s="6"/>
      <c r="F59" s="6"/>
      <c r="G59" s="6"/>
      <c r="H59" s="6" t="s">
        <v>571</v>
      </c>
      <c r="I59" s="6"/>
      <c r="J59" s="6"/>
      <c r="K59" s="105"/>
      <c r="L59" s="133"/>
      <c r="M59" s="105"/>
      <c r="N59" s="106"/>
      <c r="O59" s="105"/>
      <c r="P59" s="1"/>
      <c r="Q59" s="1"/>
      <c r="R59" s="6"/>
      <c r="S59" s="1"/>
      <c r="T59" s="1"/>
      <c r="U59" s="1"/>
      <c r="V59" s="1"/>
      <c r="W59" s="1"/>
      <c r="X59" s="1"/>
      <c r="Y59" s="1"/>
      <c r="Z59" s="1"/>
      <c r="AA59" s="1"/>
      <c r="AB59" s="1"/>
      <c r="AC59" s="251"/>
      <c r="AD59" s="251"/>
      <c r="AE59" s="251"/>
      <c r="AF59" s="251"/>
      <c r="AG59" s="251"/>
      <c r="AH59" s="251"/>
    </row>
    <row r="60" spans="1:38" ht="12.75" customHeight="1">
      <c r="A60" s="116" t="s">
        <v>560</v>
      </c>
      <c r="B60" s="109"/>
      <c r="C60" s="109"/>
      <c r="D60" s="109"/>
      <c r="E60" s="41"/>
      <c r="F60" s="117" t="s">
        <v>561</v>
      </c>
      <c r="G60" s="54"/>
      <c r="H60" s="41"/>
      <c r="I60" s="54"/>
      <c r="J60" s="6"/>
      <c r="K60" s="134"/>
      <c r="L60" s="135"/>
      <c r="M60" s="6"/>
      <c r="N60" s="99"/>
      <c r="O60" s="136"/>
      <c r="P60" s="41"/>
      <c r="Q60" s="41"/>
      <c r="R60" s="6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</row>
    <row r="61" spans="1:38" ht="14.25" customHeight="1">
      <c r="A61" s="116"/>
      <c r="B61" s="109"/>
      <c r="C61" s="109"/>
      <c r="D61" s="109"/>
      <c r="E61" s="6"/>
      <c r="F61" s="117" t="s">
        <v>563</v>
      </c>
      <c r="G61" s="54"/>
      <c r="H61" s="41"/>
      <c r="I61" s="54"/>
      <c r="J61" s="6"/>
      <c r="K61" s="134"/>
      <c r="L61" s="135"/>
      <c r="M61" s="6"/>
      <c r="N61" s="99"/>
      <c r="O61" s="136"/>
      <c r="P61" s="41"/>
      <c r="Q61" s="41"/>
      <c r="R61" s="6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</row>
    <row r="62" spans="1:38" ht="14.25" customHeight="1">
      <c r="A62" s="109"/>
      <c r="B62" s="109"/>
      <c r="C62" s="109"/>
      <c r="D62" s="109"/>
      <c r="E62" s="6"/>
      <c r="F62" s="6"/>
      <c r="G62" s="6"/>
      <c r="H62" s="6"/>
      <c r="I62" s="6"/>
      <c r="J62" s="122"/>
      <c r="K62" s="119"/>
      <c r="L62" s="120"/>
      <c r="M62" s="6"/>
      <c r="N62" s="123"/>
      <c r="O62" s="1"/>
      <c r="P62" s="41"/>
      <c r="Q62" s="41"/>
      <c r="R62" s="6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</row>
    <row r="63" spans="1:38" ht="12.75" customHeight="1">
      <c r="A63" s="137" t="s">
        <v>572</v>
      </c>
      <c r="B63" s="137"/>
      <c r="C63" s="137"/>
      <c r="D63" s="137"/>
      <c r="E63" s="6"/>
      <c r="F63" s="6"/>
      <c r="G63" s="6"/>
      <c r="H63" s="6"/>
      <c r="I63" s="6"/>
      <c r="J63" s="6"/>
      <c r="K63" s="6"/>
      <c r="L63" s="6"/>
      <c r="M63" s="6"/>
      <c r="N63" s="6"/>
      <c r="O63" s="21"/>
      <c r="Q63" s="41"/>
      <c r="R63" s="6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</row>
    <row r="64" spans="1:38" ht="38.25" customHeight="1">
      <c r="A64" s="94" t="s">
        <v>16</v>
      </c>
      <c r="B64" s="94" t="s">
        <v>532</v>
      </c>
      <c r="C64" s="94"/>
      <c r="D64" s="95" t="s">
        <v>543</v>
      </c>
      <c r="E64" s="94" t="s">
        <v>544</v>
      </c>
      <c r="F64" s="94" t="s">
        <v>545</v>
      </c>
      <c r="G64" s="94" t="s">
        <v>565</v>
      </c>
      <c r="H64" s="94" t="s">
        <v>547</v>
      </c>
      <c r="I64" s="94" t="s">
        <v>548</v>
      </c>
      <c r="J64" s="93" t="s">
        <v>549</v>
      </c>
      <c r="K64" s="138" t="s">
        <v>573</v>
      </c>
      <c r="L64" s="96" t="s">
        <v>551</v>
      </c>
      <c r="M64" s="138" t="s">
        <v>574</v>
      </c>
      <c r="N64" s="94" t="s">
        <v>575</v>
      </c>
      <c r="O64" s="93" t="s">
        <v>553</v>
      </c>
      <c r="P64" s="95" t="s">
        <v>554</v>
      </c>
      <c r="Q64" s="41"/>
      <c r="R64" s="6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</row>
    <row r="65" spans="1:38" s="218" customFormat="1" ht="12.75" customHeight="1">
      <c r="A65" s="298">
        <v>1</v>
      </c>
      <c r="B65" s="297">
        <v>44802</v>
      </c>
      <c r="C65" s="299"/>
      <c r="D65" s="299" t="s">
        <v>884</v>
      </c>
      <c r="E65" s="298" t="s">
        <v>557</v>
      </c>
      <c r="F65" s="298">
        <v>724</v>
      </c>
      <c r="G65" s="298">
        <v>710</v>
      </c>
      <c r="H65" s="300">
        <v>735.5</v>
      </c>
      <c r="I65" s="300" t="s">
        <v>878</v>
      </c>
      <c r="J65" s="301" t="s">
        <v>879</v>
      </c>
      <c r="K65" s="300">
        <f t="shared" ref="K65" si="63">H65-F65</f>
        <v>11.5</v>
      </c>
      <c r="L65" s="302">
        <f t="shared" ref="L65" si="64">(H65*N65)*0.07%</f>
        <v>489.10750000000007</v>
      </c>
      <c r="M65" s="303">
        <f t="shared" ref="M65" si="65">(K65*N65)-L65</f>
        <v>10435.8925</v>
      </c>
      <c r="N65" s="300">
        <v>950</v>
      </c>
      <c r="O65" s="301" t="s">
        <v>555</v>
      </c>
      <c r="P65" s="297">
        <v>44805</v>
      </c>
      <c r="Q65" s="220"/>
      <c r="R65" s="223" t="s">
        <v>556</v>
      </c>
      <c r="S65" s="217"/>
      <c r="T65" s="217"/>
      <c r="U65" s="217"/>
      <c r="V65" s="217"/>
      <c r="W65" s="217"/>
      <c r="X65" s="217"/>
      <c r="Y65" s="217"/>
      <c r="Z65" s="217"/>
      <c r="AA65" s="217"/>
      <c r="AB65" s="217"/>
      <c r="AC65" s="217"/>
      <c r="AD65" s="217"/>
      <c r="AE65" s="217"/>
      <c r="AF65" s="263"/>
      <c r="AG65" s="260"/>
      <c r="AH65" s="220"/>
      <c r="AI65" s="220"/>
      <c r="AJ65" s="263"/>
      <c r="AK65" s="263"/>
      <c r="AL65" s="263"/>
    </row>
    <row r="66" spans="1:38" s="218" customFormat="1" ht="12.75" customHeight="1">
      <c r="A66" s="320">
        <v>2</v>
      </c>
      <c r="B66" s="297">
        <v>44805</v>
      </c>
      <c r="C66" s="299"/>
      <c r="D66" s="299" t="s">
        <v>885</v>
      </c>
      <c r="E66" s="298" t="s">
        <v>557</v>
      </c>
      <c r="F66" s="298">
        <v>873.5</v>
      </c>
      <c r="G66" s="320">
        <v>864</v>
      </c>
      <c r="H66" s="300">
        <v>884</v>
      </c>
      <c r="I66" s="300" t="s">
        <v>890</v>
      </c>
      <c r="J66" s="301" t="s">
        <v>896</v>
      </c>
      <c r="K66" s="300">
        <f t="shared" ref="K66" si="66">H66-F66</f>
        <v>10.5</v>
      </c>
      <c r="L66" s="302">
        <f t="shared" ref="L66" si="67">(H66*N66)*0.07%</f>
        <v>850.85000000000014</v>
      </c>
      <c r="M66" s="303">
        <f t="shared" ref="M66" si="68">(K66*N66)-L66</f>
        <v>13586.65</v>
      </c>
      <c r="N66" s="300">
        <v>1375</v>
      </c>
      <c r="O66" s="301" t="s">
        <v>555</v>
      </c>
      <c r="P66" s="297">
        <v>44805</v>
      </c>
      <c r="Q66" s="220"/>
      <c r="R66" s="223" t="s">
        <v>556</v>
      </c>
      <c r="S66" s="217"/>
      <c r="T66" s="217"/>
      <c r="U66" s="217"/>
      <c r="V66" s="217"/>
      <c r="W66" s="217"/>
      <c r="X66" s="217"/>
      <c r="Y66" s="217"/>
      <c r="Z66" s="217"/>
      <c r="AA66" s="217"/>
      <c r="AB66" s="217"/>
      <c r="AC66" s="217"/>
      <c r="AD66" s="217"/>
      <c r="AE66" s="217"/>
      <c r="AF66" s="263"/>
      <c r="AG66" s="260"/>
      <c r="AH66" s="220"/>
      <c r="AI66" s="220"/>
      <c r="AJ66" s="263"/>
      <c r="AK66" s="263"/>
      <c r="AL66" s="263"/>
    </row>
    <row r="67" spans="1:38" s="218" customFormat="1" ht="12.75" customHeight="1">
      <c r="A67" s="375">
        <v>3</v>
      </c>
      <c r="B67" s="329">
        <v>44805</v>
      </c>
      <c r="C67" s="376"/>
      <c r="D67" s="376" t="s">
        <v>891</v>
      </c>
      <c r="E67" s="377" t="s">
        <v>557</v>
      </c>
      <c r="F67" s="377">
        <v>696.5</v>
      </c>
      <c r="G67" s="375">
        <v>685</v>
      </c>
      <c r="H67" s="326">
        <v>685</v>
      </c>
      <c r="I67" s="326" t="s">
        <v>892</v>
      </c>
      <c r="J67" s="325" t="s">
        <v>916</v>
      </c>
      <c r="K67" s="326">
        <f t="shared" ref="K67" si="69">H67-F67</f>
        <v>-11.5</v>
      </c>
      <c r="L67" s="327">
        <f t="shared" ref="L67" si="70">(H67*N67)*0.07%</f>
        <v>479.50000000000006</v>
      </c>
      <c r="M67" s="328">
        <f t="shared" ref="M67" si="71">(K67*N67)-L67</f>
        <v>-11979.5</v>
      </c>
      <c r="N67" s="326">
        <v>1000</v>
      </c>
      <c r="O67" s="325" t="s">
        <v>567</v>
      </c>
      <c r="P67" s="329">
        <v>44806</v>
      </c>
      <c r="Q67" s="220"/>
      <c r="R67" s="223" t="s">
        <v>827</v>
      </c>
      <c r="S67" s="217"/>
      <c r="T67" s="217"/>
      <c r="U67" s="217"/>
      <c r="V67" s="217"/>
      <c r="W67" s="217"/>
      <c r="X67" s="217"/>
      <c r="Y67" s="217"/>
      <c r="Z67" s="217"/>
      <c r="AA67" s="217"/>
      <c r="AB67" s="217"/>
      <c r="AC67" s="217"/>
      <c r="AD67" s="217"/>
      <c r="AE67" s="217"/>
      <c r="AF67" s="263"/>
      <c r="AG67" s="260"/>
      <c r="AH67" s="220"/>
      <c r="AI67" s="220"/>
      <c r="AJ67" s="263"/>
      <c r="AK67" s="263"/>
      <c r="AL67" s="263"/>
    </row>
    <row r="68" spans="1:38" s="218" customFormat="1" ht="12.75" customHeight="1">
      <c r="A68" s="320">
        <v>4</v>
      </c>
      <c r="B68" s="297">
        <v>44805</v>
      </c>
      <c r="C68" s="299"/>
      <c r="D68" s="299" t="s">
        <v>876</v>
      </c>
      <c r="E68" s="298" t="s">
        <v>557</v>
      </c>
      <c r="F68" s="298">
        <v>240</v>
      </c>
      <c r="G68" s="320">
        <v>234.5</v>
      </c>
      <c r="H68" s="300">
        <v>246</v>
      </c>
      <c r="I68" s="300" t="s">
        <v>877</v>
      </c>
      <c r="J68" s="301" t="s">
        <v>900</v>
      </c>
      <c r="K68" s="300">
        <f t="shared" ref="K68:K69" si="72">H68-F68</f>
        <v>6</v>
      </c>
      <c r="L68" s="302">
        <f t="shared" ref="L68:L69" si="73">(H68*N68)*0.07%</f>
        <v>430.50000000000006</v>
      </c>
      <c r="M68" s="303">
        <f t="shared" ref="M68:M69" si="74">(K68*N68)-L68</f>
        <v>14569.5</v>
      </c>
      <c r="N68" s="300">
        <v>2500</v>
      </c>
      <c r="O68" s="301" t="s">
        <v>555</v>
      </c>
      <c r="P68" s="297">
        <v>44805</v>
      </c>
      <c r="Q68" s="220"/>
      <c r="R68" s="223" t="s">
        <v>827</v>
      </c>
      <c r="S68" s="217"/>
      <c r="T68" s="217"/>
      <c r="U68" s="217"/>
      <c r="V68" s="217"/>
      <c r="W68" s="217"/>
      <c r="X68" s="217"/>
      <c r="Y68" s="217"/>
      <c r="Z68" s="217"/>
      <c r="AA68" s="217"/>
      <c r="AB68" s="217"/>
      <c r="AC68" s="217"/>
      <c r="AD68" s="217"/>
      <c r="AE68" s="217"/>
      <c r="AF68" s="263"/>
      <c r="AG68" s="260"/>
      <c r="AH68" s="220"/>
      <c r="AI68" s="220"/>
      <c r="AJ68" s="263"/>
      <c r="AK68" s="263"/>
      <c r="AL68" s="263"/>
    </row>
    <row r="69" spans="1:38" s="218" customFormat="1" ht="12.75" customHeight="1">
      <c r="A69" s="375">
        <v>5</v>
      </c>
      <c r="B69" s="329">
        <v>44805</v>
      </c>
      <c r="C69" s="376"/>
      <c r="D69" s="376" t="s">
        <v>893</v>
      </c>
      <c r="E69" s="377" t="s">
        <v>557</v>
      </c>
      <c r="F69" s="377">
        <v>2070</v>
      </c>
      <c r="G69" s="375">
        <v>2000</v>
      </c>
      <c r="H69" s="326">
        <v>2000</v>
      </c>
      <c r="I69" s="326" t="s">
        <v>894</v>
      </c>
      <c r="J69" s="325" t="s">
        <v>936</v>
      </c>
      <c r="K69" s="326">
        <f t="shared" si="72"/>
        <v>-70</v>
      </c>
      <c r="L69" s="327">
        <f t="shared" si="73"/>
        <v>280.00000000000006</v>
      </c>
      <c r="M69" s="328">
        <f t="shared" si="74"/>
        <v>-14280</v>
      </c>
      <c r="N69" s="326">
        <v>200</v>
      </c>
      <c r="O69" s="325" t="s">
        <v>567</v>
      </c>
      <c r="P69" s="329">
        <v>44810</v>
      </c>
      <c r="Q69" s="220"/>
      <c r="R69" s="223" t="s">
        <v>827</v>
      </c>
      <c r="S69" s="217"/>
      <c r="T69" s="217"/>
      <c r="U69" s="217"/>
      <c r="V69" s="217"/>
      <c r="W69" s="217"/>
      <c r="X69" s="217"/>
      <c r="Y69" s="217"/>
      <c r="Z69" s="217"/>
      <c r="AA69" s="217"/>
      <c r="AB69" s="217"/>
      <c r="AC69" s="217"/>
      <c r="AD69" s="217"/>
      <c r="AE69" s="217"/>
      <c r="AF69" s="263"/>
      <c r="AG69" s="260"/>
      <c r="AH69" s="220"/>
      <c r="AI69" s="220"/>
      <c r="AJ69" s="263"/>
      <c r="AK69" s="263"/>
      <c r="AL69" s="263"/>
    </row>
    <row r="70" spans="1:38" s="218" customFormat="1" ht="12.75" customHeight="1">
      <c r="A70" s="375">
        <v>6</v>
      </c>
      <c r="B70" s="329">
        <v>44806</v>
      </c>
      <c r="C70" s="376"/>
      <c r="D70" s="376" t="s">
        <v>917</v>
      </c>
      <c r="E70" s="377" t="s">
        <v>910</v>
      </c>
      <c r="F70" s="377">
        <v>534</v>
      </c>
      <c r="G70" s="375">
        <v>545</v>
      </c>
      <c r="H70" s="326">
        <v>543</v>
      </c>
      <c r="I70" s="326" t="s">
        <v>918</v>
      </c>
      <c r="J70" s="325" t="s">
        <v>935</v>
      </c>
      <c r="K70" s="326">
        <f>F70-H70</f>
        <v>-9</v>
      </c>
      <c r="L70" s="327">
        <f t="shared" ref="L70" si="75">(H70*N70)*0.07%</f>
        <v>570.15000000000009</v>
      </c>
      <c r="M70" s="328">
        <f t="shared" ref="M70" si="76">(K70*N70)-L70</f>
        <v>-14070.15</v>
      </c>
      <c r="N70" s="326">
        <v>1500</v>
      </c>
      <c r="O70" s="325" t="s">
        <v>567</v>
      </c>
      <c r="P70" s="329">
        <v>44810</v>
      </c>
      <c r="Q70" s="220"/>
      <c r="R70" s="223" t="s">
        <v>556</v>
      </c>
      <c r="S70" s="217"/>
      <c r="T70" s="217"/>
      <c r="U70" s="217"/>
      <c r="V70" s="217"/>
      <c r="W70" s="217"/>
      <c r="X70" s="217"/>
      <c r="Y70" s="217"/>
      <c r="Z70" s="217"/>
      <c r="AA70" s="217"/>
      <c r="AB70" s="217"/>
      <c r="AC70" s="217"/>
      <c r="AD70" s="217"/>
      <c r="AE70" s="217"/>
      <c r="AF70" s="263"/>
      <c r="AG70" s="260"/>
      <c r="AH70" s="220"/>
      <c r="AI70" s="220"/>
      <c r="AJ70" s="263"/>
      <c r="AK70" s="263"/>
      <c r="AL70" s="263"/>
    </row>
    <row r="71" spans="1:38" s="218" customFormat="1" ht="12.75" customHeight="1">
      <c r="A71" s="320">
        <v>7</v>
      </c>
      <c r="B71" s="297">
        <v>44806</v>
      </c>
      <c r="C71" s="299"/>
      <c r="D71" s="299" t="s">
        <v>920</v>
      </c>
      <c r="E71" s="298" t="s">
        <v>557</v>
      </c>
      <c r="F71" s="298">
        <v>371.5</v>
      </c>
      <c r="G71" s="320">
        <v>365</v>
      </c>
      <c r="H71" s="300">
        <v>376</v>
      </c>
      <c r="I71" s="300" t="s">
        <v>921</v>
      </c>
      <c r="J71" s="301" t="s">
        <v>929</v>
      </c>
      <c r="K71" s="300">
        <f t="shared" ref="K71" si="77">H71-F71</f>
        <v>4.5</v>
      </c>
      <c r="L71" s="302">
        <f t="shared" ref="L71" si="78">(H71*N71)*0.07%</f>
        <v>473.76000000000005</v>
      </c>
      <c r="M71" s="303">
        <f t="shared" ref="M71" si="79">(K71*N71)-L71</f>
        <v>7626.24</v>
      </c>
      <c r="N71" s="300">
        <v>1800</v>
      </c>
      <c r="O71" s="301" t="s">
        <v>555</v>
      </c>
      <c r="P71" s="297">
        <v>44809</v>
      </c>
      <c r="Q71" s="220"/>
      <c r="R71" s="223" t="s">
        <v>556</v>
      </c>
      <c r="S71" s="217"/>
      <c r="T71" s="217"/>
      <c r="U71" s="217"/>
      <c r="V71" s="217"/>
      <c r="W71" s="217"/>
      <c r="X71" s="217"/>
      <c r="Y71" s="217"/>
      <c r="Z71" s="217"/>
      <c r="AA71" s="217"/>
      <c r="AB71" s="217"/>
      <c r="AC71" s="217"/>
      <c r="AD71" s="217"/>
      <c r="AE71" s="217"/>
      <c r="AF71" s="263"/>
      <c r="AG71" s="260"/>
      <c r="AH71" s="220"/>
      <c r="AI71" s="220"/>
      <c r="AJ71" s="263"/>
      <c r="AK71" s="263"/>
      <c r="AL71" s="263"/>
    </row>
    <row r="72" spans="1:38" s="218" customFormat="1" ht="12.75" customHeight="1">
      <c r="A72" s="375">
        <v>8</v>
      </c>
      <c r="B72" s="329">
        <v>44806</v>
      </c>
      <c r="C72" s="376"/>
      <c r="D72" s="376" t="s">
        <v>876</v>
      </c>
      <c r="E72" s="377" t="s">
        <v>557</v>
      </c>
      <c r="F72" s="377">
        <v>239.5</v>
      </c>
      <c r="G72" s="375">
        <v>234.5</v>
      </c>
      <c r="H72" s="326">
        <v>234.5</v>
      </c>
      <c r="I72" s="326" t="s">
        <v>877</v>
      </c>
      <c r="J72" s="325" t="s">
        <v>931</v>
      </c>
      <c r="K72" s="326">
        <f t="shared" ref="K72" si="80">H72-F72</f>
        <v>-5</v>
      </c>
      <c r="L72" s="327">
        <f t="shared" ref="L72" si="81">(H72*N72)*0.07%</f>
        <v>410.37500000000006</v>
      </c>
      <c r="M72" s="328">
        <f t="shared" ref="M72" si="82">(K72*N72)-L72</f>
        <v>-12910.375</v>
      </c>
      <c r="N72" s="326">
        <v>2500</v>
      </c>
      <c r="O72" s="325" t="s">
        <v>567</v>
      </c>
      <c r="P72" s="329">
        <v>44809</v>
      </c>
      <c r="Q72" s="220"/>
      <c r="R72" s="223" t="s">
        <v>827</v>
      </c>
      <c r="S72" s="217"/>
      <c r="T72" s="217"/>
      <c r="U72" s="217"/>
      <c r="V72" s="217"/>
      <c r="W72" s="217"/>
      <c r="X72" s="217"/>
      <c r="Y72" s="217"/>
      <c r="Z72" s="217"/>
      <c r="AA72" s="217"/>
      <c r="AB72" s="217"/>
      <c r="AC72" s="217"/>
      <c r="AD72" s="217"/>
      <c r="AE72" s="217"/>
      <c r="AF72" s="263"/>
      <c r="AG72" s="260"/>
      <c r="AH72" s="220"/>
      <c r="AI72" s="220"/>
      <c r="AJ72" s="263"/>
      <c r="AK72" s="263"/>
      <c r="AL72" s="263"/>
    </row>
    <row r="73" spans="1:38" s="218" customFormat="1" ht="12.75" customHeight="1">
      <c r="A73" s="320">
        <v>9</v>
      </c>
      <c r="B73" s="297">
        <v>44809</v>
      </c>
      <c r="C73" s="299"/>
      <c r="D73" s="299" t="s">
        <v>930</v>
      </c>
      <c r="E73" s="298" t="s">
        <v>910</v>
      </c>
      <c r="F73" s="298">
        <v>117</v>
      </c>
      <c r="G73" s="320">
        <v>119</v>
      </c>
      <c r="H73" s="300">
        <v>115.5</v>
      </c>
      <c r="I73" s="300">
        <v>112</v>
      </c>
      <c r="J73" s="301" t="s">
        <v>932</v>
      </c>
      <c r="K73" s="300">
        <f>F73-H73</f>
        <v>1.5</v>
      </c>
      <c r="L73" s="302">
        <f t="shared" ref="L73:L75" si="83">(H73*N73)*0.07%</f>
        <v>501.2700000000001</v>
      </c>
      <c r="M73" s="303">
        <f t="shared" ref="M73:M75" si="84">(K73*N73)-L73</f>
        <v>8798.73</v>
      </c>
      <c r="N73" s="300">
        <v>6200</v>
      </c>
      <c r="O73" s="301" t="s">
        <v>555</v>
      </c>
      <c r="P73" s="297">
        <v>44809</v>
      </c>
      <c r="Q73" s="220"/>
      <c r="R73" s="223" t="s">
        <v>556</v>
      </c>
      <c r="S73" s="217"/>
      <c r="T73" s="217"/>
      <c r="U73" s="217"/>
      <c r="V73" s="217"/>
      <c r="W73" s="217"/>
      <c r="X73" s="217"/>
      <c r="Y73" s="217"/>
      <c r="Z73" s="217"/>
      <c r="AA73" s="217"/>
      <c r="AB73" s="217"/>
      <c r="AC73" s="217"/>
      <c r="AD73" s="217"/>
      <c r="AE73" s="217"/>
      <c r="AF73" s="263"/>
      <c r="AG73" s="260"/>
      <c r="AH73" s="220"/>
      <c r="AI73" s="220"/>
      <c r="AJ73" s="263"/>
      <c r="AK73" s="263"/>
      <c r="AL73" s="263"/>
    </row>
    <row r="74" spans="1:38" s="218" customFormat="1" ht="12.75" customHeight="1">
      <c r="A74" s="320">
        <v>10</v>
      </c>
      <c r="B74" s="297">
        <v>44810</v>
      </c>
      <c r="C74" s="299"/>
      <c r="D74" s="299" t="s">
        <v>920</v>
      </c>
      <c r="E74" s="298" t="s">
        <v>557</v>
      </c>
      <c r="F74" s="298">
        <v>370.5</v>
      </c>
      <c r="G74" s="320">
        <v>364</v>
      </c>
      <c r="H74" s="300">
        <v>375.5</v>
      </c>
      <c r="I74" s="300" t="s">
        <v>921</v>
      </c>
      <c r="J74" s="301" t="s">
        <v>956</v>
      </c>
      <c r="K74" s="300">
        <f t="shared" ref="K74:K75" si="85">H74-F74</f>
        <v>5</v>
      </c>
      <c r="L74" s="302">
        <f t="shared" si="83"/>
        <v>473.13000000000005</v>
      </c>
      <c r="M74" s="303">
        <f t="shared" si="84"/>
        <v>8526.8700000000008</v>
      </c>
      <c r="N74" s="300">
        <v>1800</v>
      </c>
      <c r="O74" s="301" t="s">
        <v>555</v>
      </c>
      <c r="P74" s="297">
        <v>44811</v>
      </c>
      <c r="Q74" s="220"/>
      <c r="R74" s="223" t="s">
        <v>556</v>
      </c>
      <c r="S74" s="217"/>
      <c r="T74" s="217"/>
      <c r="U74" s="217"/>
      <c r="V74" s="217"/>
      <c r="W74" s="217"/>
      <c r="X74" s="217"/>
      <c r="Y74" s="217"/>
      <c r="Z74" s="217"/>
      <c r="AA74" s="217"/>
      <c r="AB74" s="217"/>
      <c r="AC74" s="217"/>
      <c r="AD74" s="217"/>
      <c r="AE74" s="217"/>
      <c r="AF74" s="263"/>
      <c r="AG74" s="260"/>
      <c r="AH74" s="220"/>
      <c r="AI74" s="220"/>
      <c r="AJ74" s="263"/>
      <c r="AK74" s="263"/>
      <c r="AL74" s="263"/>
    </row>
    <row r="75" spans="1:38" s="218" customFormat="1" ht="12.75" customHeight="1">
      <c r="A75" s="320">
        <v>11</v>
      </c>
      <c r="B75" s="297">
        <v>44810</v>
      </c>
      <c r="C75" s="299"/>
      <c r="D75" s="299" t="s">
        <v>942</v>
      </c>
      <c r="E75" s="298" t="s">
        <v>557</v>
      </c>
      <c r="F75" s="298">
        <v>825</v>
      </c>
      <c r="G75" s="320">
        <v>810</v>
      </c>
      <c r="H75" s="300">
        <v>836</v>
      </c>
      <c r="I75" s="300" t="s">
        <v>943</v>
      </c>
      <c r="J75" s="301" t="s">
        <v>991</v>
      </c>
      <c r="K75" s="300">
        <f t="shared" si="85"/>
        <v>11</v>
      </c>
      <c r="L75" s="302">
        <f t="shared" si="83"/>
        <v>585.20000000000005</v>
      </c>
      <c r="M75" s="303">
        <f t="shared" si="84"/>
        <v>10414.799999999999</v>
      </c>
      <c r="N75" s="300">
        <v>1000</v>
      </c>
      <c r="O75" s="301" t="s">
        <v>555</v>
      </c>
      <c r="P75" s="297">
        <v>44817</v>
      </c>
      <c r="Q75" s="220"/>
      <c r="R75" s="223" t="s">
        <v>556</v>
      </c>
      <c r="S75" s="217"/>
      <c r="T75" s="217"/>
      <c r="U75" s="217"/>
      <c r="V75" s="217"/>
      <c r="W75" s="217"/>
      <c r="X75" s="217"/>
      <c r="Y75" s="217"/>
      <c r="Z75" s="217"/>
      <c r="AA75" s="217"/>
      <c r="AB75" s="217"/>
      <c r="AC75" s="217"/>
      <c r="AD75" s="217"/>
      <c r="AE75" s="217"/>
      <c r="AF75" s="263"/>
      <c r="AG75" s="260"/>
      <c r="AH75" s="220"/>
      <c r="AI75" s="220"/>
      <c r="AJ75" s="263"/>
      <c r="AK75" s="263"/>
      <c r="AL75" s="263"/>
    </row>
    <row r="76" spans="1:38" s="218" customFormat="1" ht="12.75" customHeight="1">
      <c r="A76" s="320">
        <v>12</v>
      </c>
      <c r="B76" s="297">
        <v>44811</v>
      </c>
      <c r="C76" s="299"/>
      <c r="D76" s="299" t="s">
        <v>946</v>
      </c>
      <c r="E76" s="298" t="s">
        <v>557</v>
      </c>
      <c r="F76" s="298">
        <v>2585</v>
      </c>
      <c r="G76" s="320">
        <v>2540</v>
      </c>
      <c r="H76" s="300">
        <v>2619</v>
      </c>
      <c r="I76" s="300" t="s">
        <v>947</v>
      </c>
      <c r="J76" s="301" t="s">
        <v>969</v>
      </c>
      <c r="K76" s="300">
        <f t="shared" ref="K76" si="86">H76-F76</f>
        <v>34</v>
      </c>
      <c r="L76" s="302">
        <f t="shared" ref="L76" si="87">(H76*N76)*0.07%</f>
        <v>549.99000000000012</v>
      </c>
      <c r="M76" s="303">
        <f t="shared" ref="M76" si="88">(K76*N76)-L76</f>
        <v>9650.01</v>
      </c>
      <c r="N76" s="300">
        <v>300</v>
      </c>
      <c r="O76" s="301" t="s">
        <v>555</v>
      </c>
      <c r="P76" s="297">
        <v>44813</v>
      </c>
      <c r="Q76" s="220"/>
      <c r="R76" s="223" t="s">
        <v>827</v>
      </c>
      <c r="S76" s="217"/>
      <c r="T76" s="217"/>
      <c r="U76" s="217"/>
      <c r="V76" s="217"/>
      <c r="W76" s="217"/>
      <c r="X76" s="217"/>
      <c r="Y76" s="217"/>
      <c r="Z76" s="217"/>
      <c r="AA76" s="217"/>
      <c r="AB76" s="217"/>
      <c r="AC76" s="217"/>
      <c r="AD76" s="217"/>
      <c r="AE76" s="217"/>
      <c r="AF76" s="263"/>
      <c r="AG76" s="260"/>
      <c r="AH76" s="220"/>
      <c r="AI76" s="220"/>
      <c r="AJ76" s="263"/>
      <c r="AK76" s="263"/>
      <c r="AL76" s="263"/>
    </row>
    <row r="77" spans="1:38" s="218" customFormat="1" ht="12.75" customHeight="1">
      <c r="A77" s="320">
        <v>13</v>
      </c>
      <c r="B77" s="297">
        <v>44811</v>
      </c>
      <c r="C77" s="299"/>
      <c r="D77" s="299" t="s">
        <v>948</v>
      </c>
      <c r="E77" s="298" t="s">
        <v>557</v>
      </c>
      <c r="F77" s="298">
        <v>750</v>
      </c>
      <c r="G77" s="320">
        <v>736</v>
      </c>
      <c r="H77" s="300">
        <v>759</v>
      </c>
      <c r="I77" s="300" t="s">
        <v>949</v>
      </c>
      <c r="J77" s="301" t="s">
        <v>959</v>
      </c>
      <c r="K77" s="300">
        <f t="shared" ref="K77:K79" si="89">H77-F77</f>
        <v>9</v>
      </c>
      <c r="L77" s="302">
        <f t="shared" ref="L77:L80" si="90">(H77*N77)*0.07%</f>
        <v>504.73500000000007</v>
      </c>
      <c r="M77" s="303">
        <f t="shared" ref="M77:M80" si="91">(K77*N77)-L77</f>
        <v>8045.2650000000003</v>
      </c>
      <c r="N77" s="300">
        <v>950</v>
      </c>
      <c r="O77" s="301" t="s">
        <v>555</v>
      </c>
      <c r="P77" s="297">
        <v>44811</v>
      </c>
      <c r="Q77" s="220"/>
      <c r="R77" s="223" t="s">
        <v>556</v>
      </c>
      <c r="S77" s="217"/>
      <c r="T77" s="217"/>
      <c r="U77" s="217"/>
      <c r="V77" s="217"/>
      <c r="W77" s="217"/>
      <c r="X77" s="217"/>
      <c r="Y77" s="217"/>
      <c r="Z77" s="217"/>
      <c r="AA77" s="217"/>
      <c r="AB77" s="217"/>
      <c r="AC77" s="217"/>
      <c r="AD77" s="217"/>
      <c r="AE77" s="217"/>
      <c r="AF77" s="263"/>
      <c r="AG77" s="260"/>
      <c r="AH77" s="220"/>
      <c r="AI77" s="220"/>
      <c r="AJ77" s="263"/>
      <c r="AK77" s="263"/>
      <c r="AL77" s="263"/>
    </row>
    <row r="78" spans="1:38" s="218" customFormat="1" ht="12.75" customHeight="1">
      <c r="A78" s="320">
        <v>14</v>
      </c>
      <c r="B78" s="297">
        <v>44811</v>
      </c>
      <c r="C78" s="299"/>
      <c r="D78" s="299" t="s">
        <v>950</v>
      </c>
      <c r="E78" s="298" t="s">
        <v>557</v>
      </c>
      <c r="F78" s="298">
        <v>1059</v>
      </c>
      <c r="G78" s="320">
        <v>1040</v>
      </c>
      <c r="H78" s="300">
        <v>1076</v>
      </c>
      <c r="I78" s="300" t="s">
        <v>951</v>
      </c>
      <c r="J78" s="301" t="s">
        <v>958</v>
      </c>
      <c r="K78" s="300">
        <f t="shared" si="89"/>
        <v>17</v>
      </c>
      <c r="L78" s="302">
        <f t="shared" si="90"/>
        <v>489.5800000000001</v>
      </c>
      <c r="M78" s="303">
        <f t="shared" si="91"/>
        <v>10560.42</v>
      </c>
      <c r="N78" s="300">
        <v>650</v>
      </c>
      <c r="O78" s="301" t="s">
        <v>555</v>
      </c>
      <c r="P78" s="297">
        <v>44811</v>
      </c>
      <c r="Q78" s="220"/>
      <c r="R78" s="223" t="s">
        <v>827</v>
      </c>
      <c r="S78" s="217"/>
      <c r="T78" s="217"/>
      <c r="U78" s="217"/>
      <c r="V78" s="217"/>
      <c r="W78" s="217"/>
      <c r="X78" s="217"/>
      <c r="Y78" s="217"/>
      <c r="Z78" s="217"/>
      <c r="AA78" s="217"/>
      <c r="AB78" s="217"/>
      <c r="AC78" s="217"/>
      <c r="AD78" s="217"/>
      <c r="AE78" s="217"/>
      <c r="AF78" s="263"/>
      <c r="AG78" s="260"/>
      <c r="AH78" s="220"/>
      <c r="AI78" s="220"/>
      <c r="AJ78" s="263"/>
      <c r="AK78" s="263"/>
      <c r="AL78" s="263"/>
    </row>
    <row r="79" spans="1:38" s="218" customFormat="1" ht="12.75" customHeight="1">
      <c r="A79" s="320">
        <v>15</v>
      </c>
      <c r="B79" s="297">
        <v>44811</v>
      </c>
      <c r="C79" s="299"/>
      <c r="D79" s="299" t="s">
        <v>952</v>
      </c>
      <c r="E79" s="298" t="s">
        <v>557</v>
      </c>
      <c r="F79" s="298">
        <v>933</v>
      </c>
      <c r="G79" s="320">
        <v>915</v>
      </c>
      <c r="H79" s="300">
        <v>943</v>
      </c>
      <c r="I79" s="300" t="s">
        <v>953</v>
      </c>
      <c r="J79" s="301" t="s">
        <v>957</v>
      </c>
      <c r="K79" s="300">
        <f t="shared" si="89"/>
        <v>10</v>
      </c>
      <c r="L79" s="302">
        <f t="shared" si="90"/>
        <v>462.07000000000005</v>
      </c>
      <c r="M79" s="303">
        <f t="shared" si="91"/>
        <v>6537.93</v>
      </c>
      <c r="N79" s="300">
        <v>700</v>
      </c>
      <c r="O79" s="301" t="s">
        <v>555</v>
      </c>
      <c r="P79" s="297">
        <v>44811</v>
      </c>
      <c r="Q79" s="220"/>
      <c r="R79" s="223" t="s">
        <v>556</v>
      </c>
      <c r="S79" s="217"/>
      <c r="T79" s="217"/>
      <c r="U79" s="217"/>
      <c r="V79" s="217"/>
      <c r="W79" s="217"/>
      <c r="X79" s="217"/>
      <c r="Y79" s="217"/>
      <c r="Z79" s="217"/>
      <c r="AA79" s="217"/>
      <c r="AB79" s="217"/>
      <c r="AC79" s="217"/>
      <c r="AD79" s="217"/>
      <c r="AE79" s="217"/>
      <c r="AF79" s="263"/>
      <c r="AG79" s="260"/>
      <c r="AH79" s="220"/>
      <c r="AI79" s="220"/>
      <c r="AJ79" s="263"/>
      <c r="AK79" s="263"/>
      <c r="AL79" s="263"/>
    </row>
    <row r="80" spans="1:38" s="218" customFormat="1" ht="12.75" customHeight="1">
      <c r="A80" s="375">
        <v>16</v>
      </c>
      <c r="B80" s="365">
        <v>44812</v>
      </c>
      <c r="C80" s="376"/>
      <c r="D80" s="376" t="s">
        <v>917</v>
      </c>
      <c r="E80" s="377" t="s">
        <v>910</v>
      </c>
      <c r="F80" s="377">
        <v>540</v>
      </c>
      <c r="G80" s="375">
        <v>548</v>
      </c>
      <c r="H80" s="326">
        <v>546</v>
      </c>
      <c r="I80" s="326" t="s">
        <v>961</v>
      </c>
      <c r="J80" s="325" t="s">
        <v>967</v>
      </c>
      <c r="K80" s="326">
        <f>F80-H80</f>
        <v>-6</v>
      </c>
      <c r="L80" s="327">
        <f t="shared" si="90"/>
        <v>573.30000000000007</v>
      </c>
      <c r="M80" s="328">
        <f t="shared" si="91"/>
        <v>-9573.2999999999993</v>
      </c>
      <c r="N80" s="326">
        <v>1500</v>
      </c>
      <c r="O80" s="325" t="s">
        <v>567</v>
      </c>
      <c r="P80" s="329">
        <v>44812</v>
      </c>
      <c r="Q80" s="220"/>
      <c r="R80" s="223" t="s">
        <v>556</v>
      </c>
      <c r="S80" s="217"/>
      <c r="T80" s="217"/>
      <c r="U80" s="217"/>
      <c r="V80" s="217"/>
      <c r="W80" s="217"/>
      <c r="X80" s="217"/>
      <c r="Y80" s="217"/>
      <c r="Z80" s="217"/>
      <c r="AA80" s="217"/>
      <c r="AB80" s="217"/>
      <c r="AC80" s="217"/>
      <c r="AD80" s="217"/>
      <c r="AE80" s="217"/>
      <c r="AF80" s="263"/>
      <c r="AG80" s="260"/>
      <c r="AH80" s="220"/>
      <c r="AI80" s="220"/>
      <c r="AJ80" s="263"/>
      <c r="AK80" s="263"/>
      <c r="AL80" s="263"/>
    </row>
    <row r="81" spans="1:38" s="218" customFormat="1" ht="12.75" customHeight="1">
      <c r="A81" s="320">
        <v>17</v>
      </c>
      <c r="B81" s="374">
        <v>44812</v>
      </c>
      <c r="C81" s="299"/>
      <c r="D81" s="299" t="s">
        <v>952</v>
      </c>
      <c r="E81" s="298" t="s">
        <v>557</v>
      </c>
      <c r="F81" s="298">
        <v>935</v>
      </c>
      <c r="G81" s="320">
        <v>918</v>
      </c>
      <c r="H81" s="300">
        <v>946.5</v>
      </c>
      <c r="I81" s="300" t="s">
        <v>962</v>
      </c>
      <c r="J81" s="301" t="s">
        <v>879</v>
      </c>
      <c r="K81" s="300">
        <f t="shared" ref="K81" si="92">H81-F81</f>
        <v>11.5</v>
      </c>
      <c r="L81" s="302">
        <f t="shared" ref="L81" si="93">(H81*N81)*0.07%</f>
        <v>463.78500000000008</v>
      </c>
      <c r="M81" s="303">
        <f t="shared" ref="M81" si="94">(K81*N81)-L81</f>
        <v>7586.2150000000001</v>
      </c>
      <c r="N81" s="300">
        <v>700</v>
      </c>
      <c r="O81" s="301" t="s">
        <v>555</v>
      </c>
      <c r="P81" s="297">
        <v>44813</v>
      </c>
      <c r="Q81" s="220"/>
      <c r="R81" s="223" t="s">
        <v>556</v>
      </c>
      <c r="S81" s="217"/>
      <c r="T81" s="217"/>
      <c r="U81" s="217"/>
      <c r="V81" s="217"/>
      <c r="W81" s="217"/>
      <c r="X81" s="217"/>
      <c r="Y81" s="217"/>
      <c r="Z81" s="217"/>
      <c r="AA81" s="217"/>
      <c r="AB81" s="217"/>
      <c r="AC81" s="217"/>
      <c r="AD81" s="217"/>
      <c r="AE81" s="217"/>
      <c r="AF81" s="263"/>
      <c r="AG81" s="260"/>
      <c r="AH81" s="220"/>
      <c r="AI81" s="220"/>
      <c r="AJ81" s="263"/>
      <c r="AK81" s="263"/>
      <c r="AL81" s="263"/>
    </row>
    <row r="82" spans="1:38" s="218" customFormat="1" ht="12.75" customHeight="1">
      <c r="A82" s="320">
        <v>18</v>
      </c>
      <c r="B82" s="297">
        <v>44813</v>
      </c>
      <c r="C82" s="299"/>
      <c r="D82" s="299" t="s">
        <v>917</v>
      </c>
      <c r="E82" s="298" t="s">
        <v>557</v>
      </c>
      <c r="F82" s="298">
        <v>552</v>
      </c>
      <c r="G82" s="320">
        <v>544</v>
      </c>
      <c r="H82" s="300">
        <v>557.5</v>
      </c>
      <c r="I82" s="300" t="s">
        <v>970</v>
      </c>
      <c r="J82" s="301" t="s">
        <v>977</v>
      </c>
      <c r="K82" s="300">
        <f t="shared" ref="K82" si="95">H82-F82</f>
        <v>5.5</v>
      </c>
      <c r="L82" s="302">
        <f t="shared" ref="L82" si="96">(H82*N82)*0.07%</f>
        <v>585.37500000000011</v>
      </c>
      <c r="M82" s="303">
        <f t="shared" ref="M82" si="97">(K82*N82)-L82</f>
        <v>7664.625</v>
      </c>
      <c r="N82" s="300">
        <v>1500</v>
      </c>
      <c r="O82" s="301" t="s">
        <v>555</v>
      </c>
      <c r="P82" s="297">
        <v>44816</v>
      </c>
      <c r="Q82" s="220"/>
      <c r="R82" s="223" t="s">
        <v>556</v>
      </c>
      <c r="S82" s="217"/>
      <c r="T82" s="217"/>
      <c r="U82" s="217"/>
      <c r="V82" s="217"/>
      <c r="W82" s="217"/>
      <c r="X82" s="217"/>
      <c r="Y82" s="217"/>
      <c r="Z82" s="217"/>
      <c r="AA82" s="217"/>
      <c r="AB82" s="217"/>
      <c r="AC82" s="217"/>
      <c r="AD82" s="217"/>
      <c r="AE82" s="217"/>
      <c r="AF82" s="263"/>
      <c r="AG82" s="260"/>
      <c r="AH82" s="220"/>
      <c r="AI82" s="220"/>
      <c r="AJ82" s="263"/>
      <c r="AK82" s="263"/>
      <c r="AL82" s="263"/>
    </row>
    <row r="83" spans="1:38" s="218" customFormat="1" ht="12.75" customHeight="1">
      <c r="A83" s="375">
        <v>19</v>
      </c>
      <c r="B83" s="329">
        <v>44816</v>
      </c>
      <c r="C83" s="376"/>
      <c r="D83" s="376" t="s">
        <v>974</v>
      </c>
      <c r="E83" s="377" t="s">
        <v>910</v>
      </c>
      <c r="F83" s="377">
        <v>2415</v>
      </c>
      <c r="G83" s="375">
        <v>2460</v>
      </c>
      <c r="H83" s="326">
        <v>2460</v>
      </c>
      <c r="I83" s="326" t="s">
        <v>975</v>
      </c>
      <c r="J83" s="325" t="s">
        <v>976</v>
      </c>
      <c r="K83" s="326">
        <f>F83-H83</f>
        <v>-45</v>
      </c>
      <c r="L83" s="327">
        <f t="shared" ref="L83:L84" si="98">(H83*N83)*0.07%</f>
        <v>430.50000000000006</v>
      </c>
      <c r="M83" s="328">
        <f t="shared" ref="M83:M84" si="99">(K83*N83)-L83</f>
        <v>-11680.5</v>
      </c>
      <c r="N83" s="326">
        <v>250</v>
      </c>
      <c r="O83" s="325" t="s">
        <v>567</v>
      </c>
      <c r="P83" s="329">
        <v>44816</v>
      </c>
      <c r="Q83" s="220"/>
      <c r="R83" s="223" t="s">
        <v>556</v>
      </c>
      <c r="S83" s="217"/>
      <c r="T83" s="217"/>
      <c r="U83" s="217"/>
      <c r="V83" s="217"/>
      <c r="W83" s="217"/>
      <c r="X83" s="217"/>
      <c r="Y83" s="217"/>
      <c r="Z83" s="217"/>
      <c r="AA83" s="217"/>
      <c r="AB83" s="217"/>
      <c r="AC83" s="217"/>
      <c r="AD83" s="217"/>
      <c r="AE83" s="217"/>
      <c r="AF83" s="263"/>
      <c r="AG83" s="260"/>
      <c r="AH83" s="220"/>
      <c r="AI83" s="220"/>
      <c r="AJ83" s="263"/>
      <c r="AK83" s="263"/>
      <c r="AL83" s="263"/>
    </row>
    <row r="84" spans="1:38" s="218" customFormat="1" ht="12.75" customHeight="1">
      <c r="A84" s="375">
        <v>20</v>
      </c>
      <c r="B84" s="329">
        <v>44816</v>
      </c>
      <c r="C84" s="376"/>
      <c r="D84" s="376" t="s">
        <v>946</v>
      </c>
      <c r="E84" s="377" t="s">
        <v>557</v>
      </c>
      <c r="F84" s="377">
        <v>2595</v>
      </c>
      <c r="G84" s="375">
        <v>2550</v>
      </c>
      <c r="H84" s="326">
        <v>2550</v>
      </c>
      <c r="I84" s="326" t="s">
        <v>978</v>
      </c>
      <c r="J84" s="325" t="s">
        <v>976</v>
      </c>
      <c r="K84" s="326">
        <f t="shared" ref="K84" si="100">H84-F84</f>
        <v>-45</v>
      </c>
      <c r="L84" s="327">
        <f t="shared" si="98"/>
        <v>535.50000000000011</v>
      </c>
      <c r="M84" s="328">
        <f t="shared" si="99"/>
        <v>-14035.5</v>
      </c>
      <c r="N84" s="326">
        <v>300</v>
      </c>
      <c r="O84" s="325" t="s">
        <v>567</v>
      </c>
      <c r="P84" s="329">
        <v>44820</v>
      </c>
      <c r="Q84" s="220"/>
      <c r="R84" s="223" t="s">
        <v>827</v>
      </c>
      <c r="S84" s="217"/>
      <c r="T84" s="217"/>
      <c r="U84" s="217"/>
      <c r="V84" s="217"/>
      <c r="W84" s="217"/>
      <c r="X84" s="217"/>
      <c r="Y84" s="217"/>
      <c r="Z84" s="217"/>
      <c r="AA84" s="217"/>
      <c r="AB84" s="217"/>
      <c r="AC84" s="217"/>
      <c r="AD84" s="217"/>
      <c r="AE84" s="217"/>
      <c r="AF84" s="263"/>
      <c r="AG84" s="260"/>
      <c r="AH84" s="220"/>
      <c r="AI84" s="220"/>
      <c r="AJ84" s="263"/>
      <c r="AK84" s="263"/>
      <c r="AL84" s="263"/>
    </row>
    <row r="85" spans="1:38" s="218" customFormat="1" ht="12.75" customHeight="1">
      <c r="A85" s="320">
        <v>21</v>
      </c>
      <c r="B85" s="297">
        <v>44816</v>
      </c>
      <c r="C85" s="299"/>
      <c r="D85" s="299" t="s">
        <v>979</v>
      </c>
      <c r="E85" s="298" t="s">
        <v>557</v>
      </c>
      <c r="F85" s="298">
        <v>1502</v>
      </c>
      <c r="G85" s="320">
        <v>1480</v>
      </c>
      <c r="H85" s="300">
        <v>1517.5</v>
      </c>
      <c r="I85" s="300" t="s">
        <v>980</v>
      </c>
      <c r="J85" s="301" t="s">
        <v>993</v>
      </c>
      <c r="K85" s="300">
        <f t="shared" ref="K85" si="101">H85-F85</f>
        <v>15.5</v>
      </c>
      <c r="L85" s="302">
        <f t="shared" ref="L85" si="102">(H85*N85)*0.07%</f>
        <v>584.23750000000007</v>
      </c>
      <c r="M85" s="303">
        <f t="shared" ref="M85" si="103">(K85*N85)-L85</f>
        <v>7940.7624999999998</v>
      </c>
      <c r="N85" s="300">
        <v>550</v>
      </c>
      <c r="O85" s="301" t="s">
        <v>555</v>
      </c>
      <c r="P85" s="297">
        <v>44817</v>
      </c>
      <c r="Q85" s="220"/>
      <c r="R85" s="223" t="s">
        <v>827</v>
      </c>
      <c r="S85" s="217"/>
      <c r="T85" s="217"/>
      <c r="U85" s="217"/>
      <c r="V85" s="217"/>
      <c r="W85" s="217"/>
      <c r="X85" s="217"/>
      <c r="Y85" s="217"/>
      <c r="Z85" s="217"/>
      <c r="AA85" s="217"/>
      <c r="AB85" s="217"/>
      <c r="AC85" s="217"/>
      <c r="AD85" s="217"/>
      <c r="AE85" s="217"/>
      <c r="AF85" s="263"/>
      <c r="AG85" s="260"/>
      <c r="AH85" s="220"/>
      <c r="AI85" s="220"/>
      <c r="AJ85" s="263"/>
      <c r="AK85" s="263"/>
      <c r="AL85" s="263"/>
    </row>
    <row r="86" spans="1:38" s="218" customFormat="1" ht="12.75" customHeight="1">
      <c r="A86" s="320">
        <v>22</v>
      </c>
      <c r="B86" s="297">
        <v>44816</v>
      </c>
      <c r="C86" s="299"/>
      <c r="D86" s="299" t="s">
        <v>981</v>
      </c>
      <c r="E86" s="298" t="s">
        <v>557</v>
      </c>
      <c r="F86" s="298">
        <v>1718</v>
      </c>
      <c r="G86" s="320">
        <v>16890</v>
      </c>
      <c r="H86" s="300">
        <v>1760</v>
      </c>
      <c r="I86" s="300" t="s">
        <v>1004</v>
      </c>
      <c r="J86" s="301" t="s">
        <v>992</v>
      </c>
      <c r="K86" s="300">
        <f t="shared" ref="K86:K88" si="104">H86-F86</f>
        <v>42</v>
      </c>
      <c r="L86" s="302">
        <f t="shared" ref="L86:L88" si="105">(H86*N86)*0.07%</f>
        <v>616.00000000000011</v>
      </c>
      <c r="M86" s="303">
        <f t="shared" ref="M86:M88" si="106">(K86*N86)-L86</f>
        <v>20384</v>
      </c>
      <c r="N86" s="300">
        <v>500</v>
      </c>
      <c r="O86" s="301" t="s">
        <v>555</v>
      </c>
      <c r="P86" s="297">
        <v>44817</v>
      </c>
      <c r="Q86" s="220"/>
      <c r="R86" s="223" t="s">
        <v>556</v>
      </c>
      <c r="S86" s="217"/>
      <c r="T86" s="217"/>
      <c r="U86" s="217"/>
      <c r="V86" s="217"/>
      <c r="W86" s="217"/>
      <c r="X86" s="217"/>
      <c r="Y86" s="217"/>
      <c r="Z86" s="217"/>
      <c r="AA86" s="217"/>
      <c r="AB86" s="217"/>
      <c r="AC86" s="217"/>
      <c r="AD86" s="217"/>
      <c r="AE86" s="217"/>
      <c r="AF86" s="263"/>
      <c r="AG86" s="260"/>
      <c r="AH86" s="220"/>
      <c r="AI86" s="220"/>
      <c r="AJ86" s="263"/>
      <c r="AK86" s="263"/>
      <c r="AL86" s="263"/>
    </row>
    <row r="87" spans="1:38" s="218" customFormat="1" ht="12.75" customHeight="1">
      <c r="A87" s="375">
        <v>23</v>
      </c>
      <c r="B87" s="414">
        <v>44817</v>
      </c>
      <c r="C87" s="376"/>
      <c r="D87" s="376" t="s">
        <v>998</v>
      </c>
      <c r="E87" s="377" t="s">
        <v>557</v>
      </c>
      <c r="F87" s="377">
        <v>3370</v>
      </c>
      <c r="G87" s="375">
        <v>3300</v>
      </c>
      <c r="H87" s="326">
        <v>3300</v>
      </c>
      <c r="I87" s="326" t="s">
        <v>999</v>
      </c>
      <c r="J87" s="325" t="s">
        <v>936</v>
      </c>
      <c r="K87" s="326">
        <f t="shared" si="104"/>
        <v>-70</v>
      </c>
      <c r="L87" s="327">
        <f t="shared" si="105"/>
        <v>462.00000000000006</v>
      </c>
      <c r="M87" s="328">
        <f t="shared" si="106"/>
        <v>-14462</v>
      </c>
      <c r="N87" s="326">
        <v>200</v>
      </c>
      <c r="O87" s="325" t="s">
        <v>567</v>
      </c>
      <c r="P87" s="329">
        <v>44818</v>
      </c>
      <c r="Q87" s="220"/>
      <c r="R87" s="223" t="s">
        <v>556</v>
      </c>
      <c r="S87" s="217"/>
      <c r="T87" s="217"/>
      <c r="U87" s="217"/>
      <c r="V87" s="217"/>
      <c r="W87" s="217"/>
      <c r="X87" s="217"/>
      <c r="Y87" s="217"/>
      <c r="Z87" s="217"/>
      <c r="AA87" s="217"/>
      <c r="AB87" s="217"/>
      <c r="AC87" s="217"/>
      <c r="AD87" s="217"/>
      <c r="AE87" s="217"/>
      <c r="AF87" s="263"/>
      <c r="AG87" s="260"/>
      <c r="AH87" s="220"/>
      <c r="AI87" s="220"/>
      <c r="AJ87" s="263"/>
      <c r="AK87" s="263"/>
      <c r="AL87" s="263"/>
    </row>
    <row r="88" spans="1:38" s="218" customFormat="1" ht="12.75" customHeight="1">
      <c r="A88" s="375">
        <v>24</v>
      </c>
      <c r="B88" s="414">
        <v>44817</v>
      </c>
      <c r="C88" s="376"/>
      <c r="D88" s="376" t="s">
        <v>1000</v>
      </c>
      <c r="E88" s="377" t="s">
        <v>557</v>
      </c>
      <c r="F88" s="377">
        <v>548</v>
      </c>
      <c r="G88" s="375">
        <v>535</v>
      </c>
      <c r="H88" s="326">
        <v>535</v>
      </c>
      <c r="I88" s="326" t="s">
        <v>1001</v>
      </c>
      <c r="J88" s="325" t="s">
        <v>1064</v>
      </c>
      <c r="K88" s="326">
        <f t="shared" si="104"/>
        <v>-13</v>
      </c>
      <c r="L88" s="327">
        <f t="shared" si="105"/>
        <v>374.50000000000006</v>
      </c>
      <c r="M88" s="328">
        <f t="shared" si="106"/>
        <v>-13374.5</v>
      </c>
      <c r="N88" s="326">
        <v>1000</v>
      </c>
      <c r="O88" s="325" t="s">
        <v>567</v>
      </c>
      <c r="P88" s="329">
        <v>44820</v>
      </c>
      <c r="Q88" s="220"/>
      <c r="R88" s="223" t="s">
        <v>827</v>
      </c>
      <c r="S88" s="217"/>
      <c r="T88" s="217"/>
      <c r="U88" s="217"/>
      <c r="V88" s="217"/>
      <c r="W88" s="217"/>
      <c r="X88" s="217"/>
      <c r="Y88" s="217"/>
      <c r="Z88" s="217"/>
      <c r="AA88" s="217"/>
      <c r="AB88" s="217"/>
      <c r="AC88" s="217"/>
      <c r="AD88" s="217"/>
      <c r="AE88" s="217"/>
      <c r="AF88" s="263"/>
      <c r="AG88" s="260"/>
      <c r="AH88" s="220"/>
      <c r="AI88" s="220"/>
      <c r="AJ88" s="263"/>
      <c r="AK88" s="263"/>
      <c r="AL88" s="263"/>
    </row>
    <row r="89" spans="1:38" s="218" customFormat="1" ht="12.75" customHeight="1">
      <c r="A89" s="375">
        <v>25</v>
      </c>
      <c r="B89" s="414">
        <v>44817</v>
      </c>
      <c r="C89" s="376"/>
      <c r="D89" s="376" t="s">
        <v>952</v>
      </c>
      <c r="E89" s="377" t="s">
        <v>557</v>
      </c>
      <c r="F89" s="377">
        <v>959</v>
      </c>
      <c r="G89" s="375">
        <v>940</v>
      </c>
      <c r="H89" s="326">
        <v>940</v>
      </c>
      <c r="I89" s="326" t="s">
        <v>1002</v>
      </c>
      <c r="J89" s="325" t="s">
        <v>1018</v>
      </c>
      <c r="K89" s="326">
        <f t="shared" ref="K89:K91" si="107">H89-F89</f>
        <v>-19</v>
      </c>
      <c r="L89" s="327">
        <f t="shared" ref="L89:L91" si="108">(H89*N89)*0.07%</f>
        <v>460.60000000000008</v>
      </c>
      <c r="M89" s="328">
        <f t="shared" ref="M89:M91" si="109">(K89*N89)-L89</f>
        <v>-13760.6</v>
      </c>
      <c r="N89" s="326">
        <v>700</v>
      </c>
      <c r="O89" s="325" t="s">
        <v>567</v>
      </c>
      <c r="P89" s="329">
        <v>44818</v>
      </c>
      <c r="Q89" s="220"/>
      <c r="R89" s="223" t="s">
        <v>827</v>
      </c>
      <c r="S89" s="217"/>
      <c r="T89" s="217"/>
      <c r="U89" s="217"/>
      <c r="V89" s="217"/>
      <c r="W89" s="217"/>
      <c r="X89" s="217"/>
      <c r="Y89" s="217"/>
      <c r="Z89" s="217"/>
      <c r="AA89" s="217"/>
      <c r="AB89" s="217"/>
      <c r="AC89" s="217"/>
      <c r="AD89" s="217"/>
      <c r="AE89" s="217"/>
      <c r="AF89" s="263"/>
      <c r="AG89" s="260"/>
      <c r="AH89" s="220"/>
      <c r="AI89" s="220"/>
      <c r="AJ89" s="263"/>
      <c r="AK89" s="263"/>
      <c r="AL89" s="263"/>
    </row>
    <row r="90" spans="1:38" s="218" customFormat="1" ht="12.75" customHeight="1">
      <c r="A90" s="320">
        <v>26</v>
      </c>
      <c r="B90" s="297">
        <v>44818</v>
      </c>
      <c r="C90" s="299"/>
      <c r="D90" s="299" t="s">
        <v>1034</v>
      </c>
      <c r="E90" s="298" t="s">
        <v>557</v>
      </c>
      <c r="F90" s="298">
        <v>243.5</v>
      </c>
      <c r="G90" s="320">
        <v>238</v>
      </c>
      <c r="H90" s="300">
        <v>249</v>
      </c>
      <c r="I90" s="300" t="s">
        <v>939</v>
      </c>
      <c r="J90" s="301" t="s">
        <v>992</v>
      </c>
      <c r="K90" s="300">
        <f t="shared" si="107"/>
        <v>5.5</v>
      </c>
      <c r="L90" s="302">
        <f t="shared" si="108"/>
        <v>505.47000000000008</v>
      </c>
      <c r="M90" s="303">
        <f t="shared" si="109"/>
        <v>15444.53</v>
      </c>
      <c r="N90" s="300">
        <v>2900</v>
      </c>
      <c r="O90" s="301" t="s">
        <v>555</v>
      </c>
      <c r="P90" s="297">
        <v>44818</v>
      </c>
      <c r="Q90" s="220"/>
      <c r="R90" s="223" t="s">
        <v>827</v>
      </c>
      <c r="S90" s="217"/>
      <c r="T90" s="217"/>
      <c r="U90" s="217"/>
      <c r="V90" s="217"/>
      <c r="W90" s="217"/>
      <c r="X90" s="217"/>
      <c r="Y90" s="217"/>
      <c r="Z90" s="217"/>
      <c r="AA90" s="217"/>
      <c r="AB90" s="217"/>
      <c r="AC90" s="217"/>
      <c r="AD90" s="217"/>
      <c r="AE90" s="217"/>
      <c r="AF90" s="263"/>
      <c r="AG90" s="260"/>
      <c r="AH90" s="220"/>
      <c r="AI90" s="220"/>
      <c r="AJ90" s="263"/>
      <c r="AK90" s="263"/>
      <c r="AL90" s="263"/>
    </row>
    <row r="91" spans="1:38" s="218" customFormat="1" ht="12.75" customHeight="1">
      <c r="A91" s="375">
        <v>27</v>
      </c>
      <c r="B91" s="329">
        <v>44818</v>
      </c>
      <c r="C91" s="376"/>
      <c r="D91" s="376" t="s">
        <v>1041</v>
      </c>
      <c r="E91" s="377" t="s">
        <v>557</v>
      </c>
      <c r="F91" s="377">
        <v>1635</v>
      </c>
      <c r="G91" s="375">
        <v>1597</v>
      </c>
      <c r="H91" s="326">
        <v>1597</v>
      </c>
      <c r="I91" s="326" t="s">
        <v>1035</v>
      </c>
      <c r="J91" s="325" t="s">
        <v>1065</v>
      </c>
      <c r="K91" s="326">
        <f t="shared" si="107"/>
        <v>-38</v>
      </c>
      <c r="L91" s="327">
        <f t="shared" si="108"/>
        <v>391.26500000000004</v>
      </c>
      <c r="M91" s="328">
        <f t="shared" si="109"/>
        <v>-13691.264999999999</v>
      </c>
      <c r="N91" s="326">
        <v>350</v>
      </c>
      <c r="O91" s="325" t="s">
        <v>567</v>
      </c>
      <c r="P91" s="329">
        <v>44820</v>
      </c>
      <c r="Q91" s="220"/>
      <c r="R91" s="223" t="s">
        <v>556</v>
      </c>
      <c r="S91" s="217"/>
      <c r="T91" s="217"/>
      <c r="U91" s="217"/>
      <c r="V91" s="217"/>
      <c r="W91" s="217"/>
      <c r="X91" s="217"/>
      <c r="Y91" s="217"/>
      <c r="Z91" s="217"/>
      <c r="AA91" s="217"/>
      <c r="AB91" s="217"/>
      <c r="AC91" s="217"/>
      <c r="AD91" s="217"/>
      <c r="AE91" s="217"/>
      <c r="AF91" s="263"/>
      <c r="AG91" s="260"/>
      <c r="AH91" s="220"/>
      <c r="AI91" s="220"/>
      <c r="AJ91" s="263"/>
      <c r="AK91" s="263"/>
      <c r="AL91" s="263"/>
    </row>
    <row r="92" spans="1:38" s="218" customFormat="1" ht="12.75" customHeight="1">
      <c r="A92" s="434">
        <v>28</v>
      </c>
      <c r="B92" s="435">
        <v>44818</v>
      </c>
      <c r="C92" s="436"/>
      <c r="D92" s="436" t="s">
        <v>1036</v>
      </c>
      <c r="E92" s="437" t="s">
        <v>557</v>
      </c>
      <c r="F92" s="437">
        <v>110.25</v>
      </c>
      <c r="G92" s="434">
        <v>107.5</v>
      </c>
      <c r="H92" s="437">
        <v>107.5</v>
      </c>
      <c r="I92" s="437" t="s">
        <v>1039</v>
      </c>
      <c r="J92" s="325" t="s">
        <v>1055</v>
      </c>
      <c r="K92" s="326">
        <f t="shared" ref="K92:K93" si="110">H92-F92</f>
        <v>-2.75</v>
      </c>
      <c r="L92" s="327">
        <f t="shared" ref="L92:L93" si="111">(H92*N92)*0.07%</f>
        <v>319.81250000000006</v>
      </c>
      <c r="M92" s="328">
        <f t="shared" ref="M92:M93" si="112">(K92*N92)-L92</f>
        <v>-12007.3125</v>
      </c>
      <c r="N92" s="326">
        <v>4250</v>
      </c>
      <c r="O92" s="325" t="s">
        <v>567</v>
      </c>
      <c r="P92" s="329">
        <v>44819</v>
      </c>
      <c r="Q92" s="220"/>
      <c r="R92" s="223" t="s">
        <v>556</v>
      </c>
      <c r="S92" s="217"/>
      <c r="T92" s="217"/>
      <c r="U92" s="217"/>
      <c r="V92" s="217"/>
      <c r="W92" s="217"/>
      <c r="X92" s="217"/>
      <c r="Y92" s="217"/>
      <c r="Z92" s="217"/>
      <c r="AA92" s="217"/>
      <c r="AB92" s="217"/>
      <c r="AC92" s="217"/>
      <c r="AD92" s="217"/>
      <c r="AE92" s="217"/>
      <c r="AF92" s="263"/>
      <c r="AG92" s="260"/>
      <c r="AH92" s="220"/>
      <c r="AI92" s="220"/>
      <c r="AJ92" s="263"/>
      <c r="AK92" s="263"/>
      <c r="AL92" s="263"/>
    </row>
    <row r="93" spans="1:38" s="218" customFormat="1" ht="12.75" customHeight="1">
      <c r="A93" s="320">
        <v>29</v>
      </c>
      <c r="B93" s="297">
        <v>44818</v>
      </c>
      <c r="C93" s="299"/>
      <c r="D93" s="299" t="s">
        <v>1037</v>
      </c>
      <c r="E93" s="298" t="s">
        <v>557</v>
      </c>
      <c r="F93" s="298">
        <v>511</v>
      </c>
      <c r="G93" s="320">
        <v>499</v>
      </c>
      <c r="H93" s="300">
        <v>519</v>
      </c>
      <c r="I93" s="300" t="s">
        <v>1038</v>
      </c>
      <c r="J93" s="301" t="s">
        <v>1056</v>
      </c>
      <c r="K93" s="300">
        <f t="shared" si="110"/>
        <v>8</v>
      </c>
      <c r="L93" s="302">
        <f t="shared" si="111"/>
        <v>435.96000000000004</v>
      </c>
      <c r="M93" s="303">
        <f t="shared" si="112"/>
        <v>9164.0400000000009</v>
      </c>
      <c r="N93" s="298">
        <v>1200</v>
      </c>
      <c r="O93" s="301" t="s">
        <v>555</v>
      </c>
      <c r="P93" s="297">
        <v>44819</v>
      </c>
      <c r="Q93" s="220"/>
      <c r="R93" s="223" t="s">
        <v>827</v>
      </c>
      <c r="S93" s="217"/>
      <c r="T93" s="217"/>
      <c r="U93" s="217"/>
      <c r="V93" s="217"/>
      <c r="W93" s="217"/>
      <c r="X93" s="217"/>
      <c r="Y93" s="217"/>
      <c r="Z93" s="217"/>
      <c r="AA93" s="217"/>
      <c r="AB93" s="217"/>
      <c r="AC93" s="217"/>
      <c r="AD93" s="217"/>
      <c r="AE93" s="217"/>
      <c r="AF93" s="263"/>
      <c r="AG93" s="260"/>
      <c r="AH93" s="220"/>
      <c r="AI93" s="220"/>
      <c r="AJ93" s="263"/>
      <c r="AK93" s="263"/>
      <c r="AL93" s="263"/>
    </row>
    <row r="94" spans="1:38" s="218" customFormat="1" ht="12.75" customHeight="1">
      <c r="A94" s="320">
        <v>30</v>
      </c>
      <c r="B94" s="297">
        <v>44818</v>
      </c>
      <c r="C94" s="299"/>
      <c r="D94" s="299" t="s">
        <v>1040</v>
      </c>
      <c r="E94" s="298" t="s">
        <v>557</v>
      </c>
      <c r="F94" s="298">
        <v>112.5</v>
      </c>
      <c r="G94" s="320">
        <v>111.1</v>
      </c>
      <c r="H94" s="300">
        <v>113.75</v>
      </c>
      <c r="I94" s="300">
        <v>115</v>
      </c>
      <c r="J94" s="301" t="s">
        <v>1019</v>
      </c>
      <c r="K94" s="300">
        <f t="shared" ref="K94:K95" si="113">H94-F94</f>
        <v>1.25</v>
      </c>
      <c r="L94" s="302">
        <f t="shared" ref="L94:L95" si="114">(H94*N94)*0.07%</f>
        <v>907.72500000000014</v>
      </c>
      <c r="M94" s="303">
        <f t="shared" ref="M94:M95" si="115">(K94*N94)-L94</f>
        <v>13342.275</v>
      </c>
      <c r="N94" s="300">
        <v>11400</v>
      </c>
      <c r="O94" s="301" t="s">
        <v>555</v>
      </c>
      <c r="P94" s="297">
        <v>44819</v>
      </c>
      <c r="Q94" s="220"/>
      <c r="R94" s="223" t="s">
        <v>556</v>
      </c>
      <c r="S94" s="217"/>
      <c r="T94" s="217"/>
      <c r="U94" s="217"/>
      <c r="V94" s="217"/>
      <c r="W94" s="217"/>
      <c r="X94" s="217"/>
      <c r="Y94" s="217"/>
      <c r="Z94" s="217"/>
      <c r="AA94" s="217"/>
      <c r="AB94" s="217"/>
      <c r="AC94" s="217"/>
      <c r="AD94" s="217"/>
      <c r="AE94" s="217"/>
      <c r="AF94" s="263"/>
      <c r="AG94" s="260"/>
      <c r="AH94" s="220"/>
      <c r="AI94" s="220"/>
      <c r="AJ94" s="263"/>
      <c r="AK94" s="263"/>
      <c r="AL94" s="263"/>
    </row>
    <row r="95" spans="1:38" s="218" customFormat="1" ht="12.75" customHeight="1">
      <c r="A95" s="320">
        <v>31</v>
      </c>
      <c r="B95" s="297">
        <v>44820</v>
      </c>
      <c r="C95" s="299"/>
      <c r="D95" s="299" t="s">
        <v>1066</v>
      </c>
      <c r="E95" s="298" t="s">
        <v>557</v>
      </c>
      <c r="F95" s="298">
        <v>4345</v>
      </c>
      <c r="G95" s="320">
        <v>4230</v>
      </c>
      <c r="H95" s="300">
        <v>4412.5</v>
      </c>
      <c r="I95" s="300" t="s">
        <v>1067</v>
      </c>
      <c r="J95" s="301" t="s">
        <v>598</v>
      </c>
      <c r="K95" s="300">
        <f t="shared" si="113"/>
        <v>67.5</v>
      </c>
      <c r="L95" s="302">
        <f t="shared" si="114"/>
        <v>386.09375000000006</v>
      </c>
      <c r="M95" s="303">
        <f t="shared" si="115"/>
        <v>8051.40625</v>
      </c>
      <c r="N95" s="300">
        <v>125</v>
      </c>
      <c r="O95" s="301" t="s">
        <v>555</v>
      </c>
      <c r="P95" s="297">
        <v>44824</v>
      </c>
      <c r="Q95" s="220"/>
      <c r="R95" s="223" t="s">
        <v>827</v>
      </c>
      <c r="S95" s="217"/>
      <c r="T95" s="217"/>
      <c r="U95" s="217"/>
      <c r="V95" s="217"/>
      <c r="W95" s="217"/>
      <c r="X95" s="217"/>
      <c r="Y95" s="217"/>
      <c r="Z95" s="217"/>
      <c r="AA95" s="217"/>
      <c r="AB95" s="217"/>
      <c r="AC95" s="217"/>
      <c r="AD95" s="217"/>
      <c r="AE95" s="217"/>
      <c r="AF95" s="263"/>
      <c r="AG95" s="260"/>
      <c r="AH95" s="220"/>
      <c r="AI95" s="220"/>
      <c r="AJ95" s="263"/>
      <c r="AK95" s="263"/>
      <c r="AL95" s="263"/>
    </row>
    <row r="96" spans="1:38" s="218" customFormat="1" ht="12.75" customHeight="1">
      <c r="A96" s="375">
        <v>32</v>
      </c>
      <c r="B96" s="329">
        <v>44820</v>
      </c>
      <c r="C96" s="376"/>
      <c r="D96" s="376" t="s">
        <v>1068</v>
      </c>
      <c r="E96" s="377" t="s">
        <v>557</v>
      </c>
      <c r="F96" s="377">
        <v>2015</v>
      </c>
      <c r="G96" s="375">
        <v>1965</v>
      </c>
      <c r="H96" s="326">
        <v>1965</v>
      </c>
      <c r="I96" s="326" t="s">
        <v>1069</v>
      </c>
      <c r="J96" s="325" t="s">
        <v>1070</v>
      </c>
      <c r="K96" s="326">
        <f t="shared" ref="K96" si="116">H96-F96</f>
        <v>-50</v>
      </c>
      <c r="L96" s="327">
        <f t="shared" ref="L96:L97" si="117">(H96*N96)*0.07%</f>
        <v>412.65000000000003</v>
      </c>
      <c r="M96" s="328">
        <f t="shared" ref="M96:M97" si="118">(K96*N96)-L96</f>
        <v>-15412.65</v>
      </c>
      <c r="N96" s="326">
        <v>300</v>
      </c>
      <c r="O96" s="325" t="s">
        <v>567</v>
      </c>
      <c r="P96" s="329">
        <v>44820</v>
      </c>
      <c r="Q96" s="220"/>
      <c r="R96" s="223" t="s">
        <v>556</v>
      </c>
      <c r="S96" s="217"/>
      <c r="T96" s="217"/>
      <c r="U96" s="217"/>
      <c r="V96" s="217"/>
      <c r="W96" s="217"/>
      <c r="X96" s="217"/>
      <c r="Y96" s="217"/>
      <c r="Z96" s="217"/>
      <c r="AA96" s="217"/>
      <c r="AB96" s="217"/>
      <c r="AC96" s="217"/>
      <c r="AD96" s="217"/>
      <c r="AE96" s="217"/>
      <c r="AF96" s="263"/>
      <c r="AG96" s="260"/>
      <c r="AH96" s="220"/>
      <c r="AI96" s="220"/>
      <c r="AJ96" s="263"/>
      <c r="AK96" s="263"/>
      <c r="AL96" s="263"/>
    </row>
    <row r="97" spans="1:38" s="218" customFormat="1" ht="12.75" customHeight="1">
      <c r="A97" s="375">
        <v>33</v>
      </c>
      <c r="B97" s="329">
        <v>44823</v>
      </c>
      <c r="C97" s="376"/>
      <c r="D97" s="376" t="s">
        <v>1089</v>
      </c>
      <c r="E97" s="377" t="s">
        <v>910</v>
      </c>
      <c r="F97" s="377">
        <v>799</v>
      </c>
      <c r="G97" s="375">
        <v>810</v>
      </c>
      <c r="H97" s="326">
        <v>810</v>
      </c>
      <c r="I97" s="326" t="s">
        <v>1090</v>
      </c>
      <c r="J97" s="325" t="s">
        <v>1132</v>
      </c>
      <c r="K97" s="326">
        <f>F97-H97</f>
        <v>-11</v>
      </c>
      <c r="L97" s="327">
        <f t="shared" si="117"/>
        <v>680.40000000000009</v>
      </c>
      <c r="M97" s="328">
        <f t="shared" si="118"/>
        <v>-13880.4</v>
      </c>
      <c r="N97" s="326">
        <v>1200</v>
      </c>
      <c r="O97" s="325" t="s">
        <v>567</v>
      </c>
      <c r="P97" s="329">
        <v>44824</v>
      </c>
      <c r="Q97" s="220"/>
      <c r="R97" s="223" t="s">
        <v>827</v>
      </c>
      <c r="S97" s="217"/>
      <c r="T97" s="217"/>
      <c r="U97" s="217"/>
      <c r="V97" s="217"/>
      <c r="W97" s="217"/>
      <c r="X97" s="217"/>
      <c r="Y97" s="217"/>
      <c r="Z97" s="217"/>
      <c r="AA97" s="217"/>
      <c r="AB97" s="217"/>
      <c r="AC97" s="217"/>
      <c r="AD97" s="217"/>
      <c r="AE97" s="217"/>
      <c r="AF97" s="263"/>
      <c r="AG97" s="260"/>
      <c r="AH97" s="220"/>
      <c r="AI97" s="220"/>
      <c r="AJ97" s="263"/>
      <c r="AK97" s="263"/>
      <c r="AL97" s="263"/>
    </row>
    <row r="98" spans="1:38" s="218" customFormat="1" ht="12.75" customHeight="1">
      <c r="A98" s="334">
        <v>34</v>
      </c>
      <c r="B98" s="219">
        <v>44823</v>
      </c>
      <c r="C98" s="276"/>
      <c r="D98" s="276" t="s">
        <v>1091</v>
      </c>
      <c r="E98" s="221" t="s">
        <v>557</v>
      </c>
      <c r="F98" s="221" t="s">
        <v>1092</v>
      </c>
      <c r="G98" s="334">
        <v>1725</v>
      </c>
      <c r="H98" s="222"/>
      <c r="I98" s="222" t="s">
        <v>1093</v>
      </c>
      <c r="J98" s="346" t="s">
        <v>558</v>
      </c>
      <c r="K98" s="276"/>
      <c r="L98" s="221"/>
      <c r="M98" s="221"/>
      <c r="N98" s="221"/>
      <c r="O98" s="222"/>
      <c r="P98" s="222"/>
      <c r="Q98" s="220"/>
      <c r="R98" s="223" t="s">
        <v>556</v>
      </c>
      <c r="S98" s="217"/>
      <c r="T98" s="217"/>
      <c r="U98" s="217"/>
      <c r="V98" s="217"/>
      <c r="W98" s="217"/>
      <c r="X98" s="217"/>
      <c r="Y98" s="217"/>
      <c r="Z98" s="217"/>
      <c r="AA98" s="217"/>
      <c r="AB98" s="217"/>
      <c r="AC98" s="217"/>
      <c r="AD98" s="217"/>
      <c r="AE98" s="217"/>
      <c r="AF98" s="263"/>
      <c r="AG98" s="260"/>
      <c r="AH98" s="220"/>
      <c r="AI98" s="220"/>
      <c r="AJ98" s="263"/>
      <c r="AK98" s="263"/>
      <c r="AL98" s="263"/>
    </row>
    <row r="99" spans="1:38" s="218" customFormat="1" ht="12.75" customHeight="1">
      <c r="A99" s="320">
        <v>35</v>
      </c>
      <c r="B99" s="297">
        <v>44824</v>
      </c>
      <c r="C99" s="299"/>
      <c r="D99" s="299" t="s">
        <v>1130</v>
      </c>
      <c r="E99" s="298" t="s">
        <v>557</v>
      </c>
      <c r="F99" s="298">
        <v>397</v>
      </c>
      <c r="G99" s="320">
        <v>388</v>
      </c>
      <c r="H99" s="300">
        <v>404</v>
      </c>
      <c r="I99" s="300" t="s">
        <v>1131</v>
      </c>
      <c r="J99" s="301" t="s">
        <v>1133</v>
      </c>
      <c r="K99" s="300">
        <f t="shared" ref="K99" si="119">H99-F99</f>
        <v>7</v>
      </c>
      <c r="L99" s="302">
        <f t="shared" ref="L99" si="120">(H99*N99)*0.07%</f>
        <v>424.20000000000005</v>
      </c>
      <c r="M99" s="303">
        <f t="shared" ref="M99" si="121">(K99*N99)-L99</f>
        <v>10075.799999999999</v>
      </c>
      <c r="N99" s="300">
        <v>1500</v>
      </c>
      <c r="O99" s="301" t="s">
        <v>555</v>
      </c>
      <c r="P99" s="297">
        <v>44824</v>
      </c>
      <c r="Q99" s="220"/>
      <c r="R99" s="223"/>
      <c r="S99" s="217"/>
      <c r="T99" s="217"/>
      <c r="U99" s="217"/>
      <c r="V99" s="217"/>
      <c r="W99" s="217"/>
      <c r="X99" s="217"/>
      <c r="Y99" s="217"/>
      <c r="Z99" s="217"/>
      <c r="AA99" s="217"/>
      <c r="AB99" s="217"/>
      <c r="AC99" s="217"/>
      <c r="AD99" s="217"/>
      <c r="AE99" s="217"/>
      <c r="AF99" s="263"/>
      <c r="AG99" s="260"/>
      <c r="AH99" s="220"/>
      <c r="AI99" s="220"/>
      <c r="AJ99" s="263"/>
      <c r="AK99" s="263"/>
      <c r="AL99" s="263"/>
    </row>
    <row r="100" spans="1:38" s="218" customFormat="1" ht="12.75" customHeight="1">
      <c r="A100" s="334">
        <v>36</v>
      </c>
      <c r="B100" s="219">
        <v>44824</v>
      </c>
      <c r="C100" s="276"/>
      <c r="D100" s="276" t="s">
        <v>1134</v>
      </c>
      <c r="E100" s="221" t="s">
        <v>910</v>
      </c>
      <c r="F100" s="221" t="s">
        <v>1135</v>
      </c>
      <c r="G100" s="334">
        <v>945</v>
      </c>
      <c r="H100" s="222"/>
      <c r="I100" s="222" t="s">
        <v>1136</v>
      </c>
      <c r="J100" s="346" t="s">
        <v>558</v>
      </c>
      <c r="K100" s="276"/>
      <c r="L100" s="221"/>
      <c r="M100" s="221"/>
      <c r="N100" s="221"/>
      <c r="O100" s="222"/>
      <c r="P100" s="222"/>
      <c r="Q100" s="220"/>
      <c r="R100" s="223"/>
      <c r="S100" s="217"/>
      <c r="T100" s="217"/>
      <c r="U100" s="217"/>
      <c r="V100" s="217"/>
      <c r="W100" s="217"/>
      <c r="X100" s="217"/>
      <c r="Y100" s="217"/>
      <c r="Z100" s="217"/>
      <c r="AA100" s="217"/>
      <c r="AB100" s="217"/>
      <c r="AC100" s="217"/>
      <c r="AD100" s="217"/>
      <c r="AE100" s="217"/>
      <c r="AF100" s="263"/>
      <c r="AG100" s="260"/>
      <c r="AH100" s="220"/>
      <c r="AI100" s="220"/>
      <c r="AJ100" s="263"/>
      <c r="AK100" s="263"/>
      <c r="AL100" s="263"/>
    </row>
    <row r="101" spans="1:38" s="218" customFormat="1" ht="12.75" customHeight="1">
      <c r="A101" s="320">
        <v>37</v>
      </c>
      <c r="B101" s="297">
        <v>44824</v>
      </c>
      <c r="C101" s="299"/>
      <c r="D101" s="299" t="s">
        <v>1137</v>
      </c>
      <c r="E101" s="298" t="s">
        <v>557</v>
      </c>
      <c r="F101" s="298">
        <v>3155</v>
      </c>
      <c r="G101" s="320">
        <v>3095</v>
      </c>
      <c r="H101" s="300">
        <v>3197.5</v>
      </c>
      <c r="I101" s="300" t="s">
        <v>1138</v>
      </c>
      <c r="J101" s="301" t="s">
        <v>1256</v>
      </c>
      <c r="K101" s="300">
        <f t="shared" ref="K101" si="122">H101-F101</f>
        <v>42.5</v>
      </c>
      <c r="L101" s="302">
        <f t="shared" ref="L101" si="123">(H101*N101)*0.07%</f>
        <v>559.56250000000011</v>
      </c>
      <c r="M101" s="303">
        <f t="shared" ref="M101" si="124">(K101*N101)-L101</f>
        <v>10065.4375</v>
      </c>
      <c r="N101" s="300">
        <v>250</v>
      </c>
      <c r="O101" s="301" t="s">
        <v>555</v>
      </c>
      <c r="P101" s="297">
        <v>44824</v>
      </c>
      <c r="Q101" s="220"/>
      <c r="R101" s="223"/>
      <c r="S101" s="217"/>
      <c r="T101" s="217"/>
      <c r="U101" s="217"/>
      <c r="V101" s="217"/>
      <c r="W101" s="217"/>
      <c r="X101" s="217"/>
      <c r="Y101" s="217"/>
      <c r="Z101" s="217"/>
      <c r="AA101" s="217"/>
      <c r="AB101" s="217"/>
      <c r="AC101" s="217"/>
      <c r="AD101" s="217"/>
      <c r="AE101" s="217"/>
      <c r="AF101" s="263"/>
      <c r="AG101" s="260"/>
      <c r="AH101" s="220"/>
      <c r="AI101" s="220"/>
      <c r="AJ101" s="263"/>
      <c r="AK101" s="263"/>
      <c r="AL101" s="263"/>
    </row>
    <row r="102" spans="1:38" s="218" customFormat="1" ht="12.75" customHeight="1">
      <c r="A102" s="221">
        <v>38</v>
      </c>
      <c r="B102" s="219">
        <v>44824</v>
      </c>
      <c r="C102" s="276"/>
      <c r="D102" s="276" t="s">
        <v>1139</v>
      </c>
      <c r="E102" s="221" t="s">
        <v>557</v>
      </c>
      <c r="F102" s="221" t="s">
        <v>1140</v>
      </c>
      <c r="G102" s="221">
        <v>2930</v>
      </c>
      <c r="H102" s="222"/>
      <c r="I102" s="222" t="s">
        <v>1141</v>
      </c>
      <c r="J102" s="252" t="s">
        <v>558</v>
      </c>
      <c r="K102" s="276"/>
      <c r="L102" s="221"/>
      <c r="M102" s="221"/>
      <c r="N102" s="221"/>
      <c r="O102" s="222"/>
      <c r="P102" s="222"/>
      <c r="Q102" s="220"/>
      <c r="R102" s="223"/>
      <c r="S102" s="217"/>
      <c r="T102" s="217"/>
      <c r="U102" s="217"/>
      <c r="V102" s="217"/>
      <c r="W102" s="217"/>
      <c r="X102" s="217"/>
      <c r="Y102" s="217"/>
      <c r="Z102" s="217"/>
      <c r="AA102" s="217"/>
      <c r="AB102" s="217"/>
      <c r="AC102" s="217"/>
      <c r="AD102" s="217"/>
      <c r="AE102" s="217"/>
      <c r="AF102" s="263"/>
      <c r="AG102" s="260"/>
      <c r="AH102" s="220"/>
      <c r="AI102" s="220"/>
      <c r="AJ102" s="263"/>
      <c r="AK102" s="263"/>
      <c r="AL102" s="263"/>
    </row>
    <row r="103" spans="1:38" s="218" customFormat="1" ht="12.75" customHeight="1">
      <c r="A103" s="221"/>
      <c r="B103" s="219"/>
      <c r="C103" s="276"/>
      <c r="D103" s="276"/>
      <c r="E103" s="221"/>
      <c r="F103" s="221"/>
      <c r="G103" s="221"/>
      <c r="H103" s="222"/>
      <c r="I103" s="222"/>
      <c r="J103" s="252"/>
      <c r="K103" s="276"/>
      <c r="L103" s="221"/>
      <c r="M103" s="221"/>
      <c r="N103" s="221"/>
      <c r="O103" s="222"/>
      <c r="P103" s="222"/>
      <c r="Q103" s="220"/>
      <c r="R103" s="223"/>
      <c r="S103" s="217"/>
      <c r="T103" s="217"/>
      <c r="U103" s="217"/>
      <c r="V103" s="217"/>
      <c r="W103" s="217"/>
      <c r="X103" s="217"/>
      <c r="Y103" s="217"/>
      <c r="Z103" s="217"/>
      <c r="AA103" s="217"/>
      <c r="AB103" s="217"/>
      <c r="AC103" s="217"/>
      <c r="AD103" s="217"/>
      <c r="AE103" s="217"/>
      <c r="AF103" s="263"/>
      <c r="AG103" s="260"/>
      <c r="AH103" s="220"/>
      <c r="AI103" s="220"/>
      <c r="AJ103" s="263"/>
      <c r="AK103" s="263"/>
      <c r="AL103" s="263"/>
    </row>
    <row r="104" spans="1:38" s="218" customFormat="1" ht="12.75" customHeight="1">
      <c r="A104" s="221"/>
      <c r="B104" s="219"/>
      <c r="C104" s="276"/>
      <c r="D104" s="276"/>
      <c r="E104" s="221"/>
      <c r="F104" s="221"/>
      <c r="G104" s="221"/>
      <c r="H104" s="222"/>
      <c r="I104" s="222"/>
      <c r="J104" s="252"/>
      <c r="K104" s="276"/>
      <c r="L104" s="221"/>
      <c r="M104" s="221"/>
      <c r="N104" s="221"/>
      <c r="O104" s="222"/>
      <c r="P104" s="222"/>
      <c r="Q104" s="220"/>
      <c r="R104" s="223"/>
      <c r="S104" s="217"/>
      <c r="T104" s="217"/>
      <c r="U104" s="217"/>
      <c r="V104" s="217"/>
      <c r="W104" s="217"/>
      <c r="X104" s="217"/>
      <c r="Y104" s="217"/>
      <c r="Z104" s="217"/>
      <c r="AA104" s="217"/>
      <c r="AB104" s="217"/>
      <c r="AC104" s="217"/>
      <c r="AD104" s="217"/>
      <c r="AE104" s="217"/>
      <c r="AF104" s="263"/>
      <c r="AG104" s="260"/>
      <c r="AH104" s="220"/>
      <c r="AI104" s="220"/>
      <c r="AJ104" s="263"/>
      <c r="AK104" s="263"/>
      <c r="AL104" s="263"/>
    </row>
    <row r="105" spans="1:38" ht="13.5" customHeight="1">
      <c r="A105" s="263"/>
      <c r="B105" s="260"/>
      <c r="C105" s="220"/>
      <c r="D105" s="220"/>
      <c r="E105" s="263"/>
      <c r="F105" s="263"/>
      <c r="G105" s="263"/>
      <c r="H105" s="264"/>
      <c r="I105" s="264"/>
      <c r="J105" s="291"/>
      <c r="K105" s="264"/>
      <c r="L105" s="265"/>
      <c r="M105" s="292"/>
      <c r="N105" s="264"/>
      <c r="O105" s="293"/>
      <c r="P105" s="267"/>
      <c r="Q105" s="1"/>
      <c r="R105" s="6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ht="12.75" customHeight="1">
      <c r="A106" s="97"/>
      <c r="B106" s="98"/>
      <c r="C106" s="131"/>
      <c r="D106" s="139"/>
      <c r="E106" s="140"/>
      <c r="F106" s="97"/>
      <c r="G106" s="97"/>
      <c r="H106" s="97"/>
      <c r="I106" s="132"/>
      <c r="J106" s="132"/>
      <c r="K106" s="132"/>
      <c r="L106" s="132"/>
      <c r="M106" s="132"/>
      <c r="N106" s="132"/>
      <c r="O106" s="132"/>
      <c r="P106" s="132"/>
      <c r="Q106" s="41"/>
      <c r="R106" s="6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41"/>
      <c r="AG106" s="41"/>
      <c r="AH106" s="41"/>
      <c r="AI106" s="41"/>
      <c r="AJ106" s="41"/>
      <c r="AK106" s="41"/>
      <c r="AL106" s="41"/>
    </row>
    <row r="107" spans="1:38" ht="12.75" customHeight="1">
      <c r="A107" s="141"/>
      <c r="B107" s="98"/>
      <c r="C107" s="99"/>
      <c r="D107" s="142"/>
      <c r="E107" s="102"/>
      <c r="F107" s="102"/>
      <c r="G107" s="102"/>
      <c r="H107" s="102"/>
      <c r="I107" s="102"/>
      <c r="J107" s="6"/>
      <c r="K107" s="102"/>
      <c r="L107" s="102"/>
      <c r="M107" s="6"/>
      <c r="N107" s="1"/>
      <c r="O107" s="99"/>
      <c r="P107" s="41"/>
      <c r="Q107" s="41"/>
      <c r="R107" s="6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41"/>
      <c r="AG107" s="41"/>
      <c r="AH107" s="41"/>
      <c r="AI107" s="41"/>
      <c r="AJ107" s="41"/>
      <c r="AK107" s="41"/>
      <c r="AL107" s="41"/>
    </row>
    <row r="108" spans="1:38" ht="38.25" customHeight="1">
      <c r="A108" s="143" t="s">
        <v>577</v>
      </c>
      <c r="B108" s="143"/>
      <c r="C108" s="143"/>
      <c r="D108" s="143"/>
      <c r="E108" s="144"/>
      <c r="F108" s="102"/>
      <c r="G108" s="102"/>
      <c r="H108" s="102"/>
      <c r="I108" s="102"/>
      <c r="J108" s="1"/>
      <c r="K108" s="6"/>
      <c r="L108" s="6"/>
      <c r="M108" s="6"/>
      <c r="N108" s="1"/>
      <c r="O108" s="1"/>
      <c r="P108" s="41"/>
      <c r="Q108" s="41"/>
      <c r="R108" s="6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41"/>
      <c r="AG108" s="41"/>
      <c r="AH108" s="41"/>
      <c r="AI108" s="41"/>
      <c r="AJ108" s="41"/>
      <c r="AK108" s="41"/>
      <c r="AL108" s="41"/>
    </row>
    <row r="109" spans="1:38" ht="14.25" customHeight="1">
      <c r="A109" s="94" t="s">
        <v>16</v>
      </c>
      <c r="B109" s="94" t="s">
        <v>532</v>
      </c>
      <c r="C109" s="94"/>
      <c r="D109" s="95" t="s">
        <v>543</v>
      </c>
      <c r="E109" s="94" t="s">
        <v>544</v>
      </c>
      <c r="F109" s="94" t="s">
        <v>545</v>
      </c>
      <c r="G109" s="94" t="s">
        <v>565</v>
      </c>
      <c r="H109" s="94" t="s">
        <v>547</v>
      </c>
      <c r="I109" s="94" t="s">
        <v>548</v>
      </c>
      <c r="J109" s="93" t="s">
        <v>549</v>
      </c>
      <c r="K109" s="93" t="s">
        <v>578</v>
      </c>
      <c r="L109" s="96" t="s">
        <v>551</v>
      </c>
      <c r="M109" s="138" t="s">
        <v>574</v>
      </c>
      <c r="N109" s="94" t="s">
        <v>575</v>
      </c>
      <c r="O109" s="94" t="s">
        <v>553</v>
      </c>
      <c r="P109" s="95" t="s">
        <v>554</v>
      </c>
      <c r="Q109" s="41"/>
      <c r="R109" s="6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41"/>
      <c r="AG109" s="41"/>
      <c r="AH109" s="41"/>
      <c r="AI109" s="41"/>
      <c r="AJ109" s="41"/>
      <c r="AK109" s="41"/>
      <c r="AL109" s="41"/>
    </row>
    <row r="110" spans="1:38" s="337" customFormat="1" ht="12" customHeight="1">
      <c r="A110" s="342">
        <v>1</v>
      </c>
      <c r="B110" s="365">
        <v>44803</v>
      </c>
      <c r="C110" s="343"/>
      <c r="D110" s="344" t="s">
        <v>887</v>
      </c>
      <c r="E110" s="342" t="s">
        <v>557</v>
      </c>
      <c r="F110" s="342">
        <v>390</v>
      </c>
      <c r="G110" s="342">
        <v>280</v>
      </c>
      <c r="H110" s="345">
        <v>280</v>
      </c>
      <c r="I110" s="366" t="s">
        <v>888</v>
      </c>
      <c r="J110" s="325" t="s">
        <v>897</v>
      </c>
      <c r="K110" s="326">
        <f t="shared" ref="K110:K111" si="125">H110-F110</f>
        <v>-110</v>
      </c>
      <c r="L110" s="327">
        <v>100</v>
      </c>
      <c r="M110" s="328">
        <f t="shared" ref="M110:M111" si="126">(K110*N110)-L110</f>
        <v>-2850</v>
      </c>
      <c r="N110" s="326">
        <v>25</v>
      </c>
      <c r="O110" s="325" t="s">
        <v>567</v>
      </c>
      <c r="P110" s="329">
        <v>44805</v>
      </c>
      <c r="Q110" s="1"/>
      <c r="R110" s="6" t="s">
        <v>556</v>
      </c>
      <c r="S110" s="1"/>
      <c r="T110" s="1"/>
      <c r="U110" s="1"/>
      <c r="V110" s="1"/>
      <c r="W110" s="1"/>
      <c r="X110" s="6"/>
      <c r="Y110" s="1"/>
      <c r="Z110" s="1"/>
      <c r="AA110" s="1"/>
      <c r="AB110" s="1"/>
      <c r="AC110" s="1"/>
      <c r="AD110" s="6"/>
      <c r="AE110" s="1"/>
      <c r="AF110" s="1"/>
      <c r="AG110" s="1"/>
      <c r="AH110" s="1"/>
      <c r="AI110" s="1"/>
      <c r="AJ110" s="6"/>
      <c r="AK110" s="1"/>
      <c r="AL110" s="336"/>
    </row>
    <row r="111" spans="1:38" s="337" customFormat="1" ht="12" customHeight="1">
      <c r="A111" s="338">
        <v>2</v>
      </c>
      <c r="B111" s="297">
        <v>44805</v>
      </c>
      <c r="C111" s="339"/>
      <c r="D111" s="340" t="s">
        <v>898</v>
      </c>
      <c r="E111" s="338" t="s">
        <v>557</v>
      </c>
      <c r="F111" s="338">
        <v>120</v>
      </c>
      <c r="G111" s="338">
        <v>30</v>
      </c>
      <c r="H111" s="341">
        <v>175</v>
      </c>
      <c r="I111" s="347" t="s">
        <v>899</v>
      </c>
      <c r="J111" s="301" t="s">
        <v>693</v>
      </c>
      <c r="K111" s="300">
        <f t="shared" si="125"/>
        <v>55</v>
      </c>
      <c r="L111" s="302">
        <v>100</v>
      </c>
      <c r="M111" s="303">
        <f t="shared" si="126"/>
        <v>1275</v>
      </c>
      <c r="N111" s="300">
        <v>25</v>
      </c>
      <c r="O111" s="301" t="s">
        <v>555</v>
      </c>
      <c r="P111" s="297">
        <v>44805</v>
      </c>
      <c r="Q111" s="1"/>
      <c r="R111" s="6" t="s">
        <v>827</v>
      </c>
      <c r="S111" s="1"/>
      <c r="T111" s="1"/>
      <c r="U111" s="1"/>
      <c r="V111" s="1"/>
      <c r="W111" s="1"/>
      <c r="X111" s="6"/>
      <c r="Y111" s="1"/>
      <c r="Z111" s="1"/>
      <c r="AA111" s="1"/>
      <c r="AB111" s="1"/>
      <c r="AC111" s="1"/>
      <c r="AD111" s="6"/>
      <c r="AE111" s="1"/>
      <c r="AF111" s="1"/>
      <c r="AG111" s="1"/>
      <c r="AH111" s="1"/>
      <c r="AI111" s="1"/>
      <c r="AJ111" s="6"/>
      <c r="AK111" s="1"/>
      <c r="AL111" s="336"/>
    </row>
    <row r="112" spans="1:38" s="337" customFormat="1" ht="12" customHeight="1">
      <c r="A112" s="342">
        <v>3</v>
      </c>
      <c r="B112" s="329">
        <v>44805</v>
      </c>
      <c r="C112" s="343"/>
      <c r="D112" s="344" t="s">
        <v>898</v>
      </c>
      <c r="E112" s="342" t="s">
        <v>557</v>
      </c>
      <c r="F112" s="342">
        <v>95</v>
      </c>
      <c r="G112" s="342">
        <v>0</v>
      </c>
      <c r="H112" s="345">
        <v>0</v>
      </c>
      <c r="I112" s="366" t="s">
        <v>880</v>
      </c>
      <c r="J112" s="325" t="s">
        <v>681</v>
      </c>
      <c r="K112" s="326">
        <f t="shared" ref="K112:K113" si="127">H112-F112</f>
        <v>-95</v>
      </c>
      <c r="L112" s="327">
        <v>100</v>
      </c>
      <c r="M112" s="328">
        <f t="shared" ref="M112:M114" si="128">(K112*N112)-L112</f>
        <v>-2475</v>
      </c>
      <c r="N112" s="326">
        <v>25</v>
      </c>
      <c r="O112" s="325" t="s">
        <v>567</v>
      </c>
      <c r="P112" s="329">
        <v>44805</v>
      </c>
      <c r="Q112" s="1"/>
      <c r="R112" s="6" t="s">
        <v>827</v>
      </c>
      <c r="S112" s="1"/>
      <c r="T112" s="1"/>
      <c r="U112" s="1"/>
      <c r="V112" s="1"/>
      <c r="W112" s="1"/>
      <c r="X112" s="6"/>
      <c r="Y112" s="1"/>
      <c r="Z112" s="1"/>
      <c r="AA112" s="1"/>
      <c r="AB112" s="1"/>
      <c r="AC112" s="1"/>
      <c r="AD112" s="6"/>
      <c r="AE112" s="1"/>
      <c r="AF112" s="1"/>
      <c r="AG112" s="1"/>
      <c r="AH112" s="1"/>
      <c r="AI112" s="1"/>
      <c r="AJ112" s="6"/>
      <c r="AK112" s="1"/>
      <c r="AL112" s="336"/>
    </row>
    <row r="113" spans="1:38" s="337" customFormat="1" ht="12" customHeight="1">
      <c r="A113" s="338">
        <v>4</v>
      </c>
      <c r="B113" s="374">
        <v>44806</v>
      </c>
      <c r="C113" s="339"/>
      <c r="D113" s="340" t="s">
        <v>906</v>
      </c>
      <c r="E113" s="338" t="s">
        <v>557</v>
      </c>
      <c r="F113" s="338">
        <v>82</v>
      </c>
      <c r="G113" s="338">
        <v>45</v>
      </c>
      <c r="H113" s="341">
        <v>122.5</v>
      </c>
      <c r="I113" s="347" t="s">
        <v>907</v>
      </c>
      <c r="J113" s="301" t="s">
        <v>908</v>
      </c>
      <c r="K113" s="300">
        <f t="shared" si="127"/>
        <v>40.5</v>
      </c>
      <c r="L113" s="302">
        <v>100</v>
      </c>
      <c r="M113" s="303">
        <f t="shared" si="128"/>
        <v>1925</v>
      </c>
      <c r="N113" s="300">
        <v>50</v>
      </c>
      <c r="O113" s="301" t="s">
        <v>555</v>
      </c>
      <c r="P113" s="297">
        <v>44806</v>
      </c>
      <c r="Q113" s="1"/>
      <c r="R113" s="6" t="s">
        <v>556</v>
      </c>
      <c r="S113" s="1"/>
      <c r="T113" s="1"/>
      <c r="U113" s="1"/>
      <c r="V113" s="1"/>
      <c r="W113" s="1"/>
      <c r="X113" s="6"/>
      <c r="Y113" s="1"/>
      <c r="Z113" s="1"/>
      <c r="AA113" s="1"/>
      <c r="AB113" s="1"/>
      <c r="AC113" s="1"/>
      <c r="AD113" s="6"/>
      <c r="AE113" s="1"/>
      <c r="AF113" s="1"/>
      <c r="AG113" s="1"/>
      <c r="AH113" s="1"/>
      <c r="AI113" s="1"/>
      <c r="AJ113" s="6"/>
      <c r="AK113" s="1"/>
      <c r="AL113" s="336"/>
    </row>
    <row r="114" spans="1:38" s="337" customFormat="1" ht="12" customHeight="1">
      <c r="A114" s="342">
        <v>5</v>
      </c>
      <c r="B114" s="365">
        <v>44806</v>
      </c>
      <c r="C114" s="343"/>
      <c r="D114" s="344" t="s">
        <v>909</v>
      </c>
      <c r="E114" s="342" t="s">
        <v>910</v>
      </c>
      <c r="F114" s="342">
        <v>170</v>
      </c>
      <c r="G114" s="342">
        <v>350</v>
      </c>
      <c r="H114" s="345">
        <v>340</v>
      </c>
      <c r="I114" s="366">
        <v>0.1</v>
      </c>
      <c r="J114" s="325" t="s">
        <v>934</v>
      </c>
      <c r="K114" s="326">
        <f>F114-H114</f>
        <v>-170</v>
      </c>
      <c r="L114" s="327">
        <v>100</v>
      </c>
      <c r="M114" s="328">
        <f t="shared" si="128"/>
        <v>-4350</v>
      </c>
      <c r="N114" s="326">
        <v>25</v>
      </c>
      <c r="O114" s="325" t="s">
        <v>567</v>
      </c>
      <c r="P114" s="329">
        <v>44810</v>
      </c>
      <c r="Q114" s="1"/>
      <c r="R114" s="6" t="s">
        <v>556</v>
      </c>
      <c r="S114" s="1"/>
      <c r="T114" s="1"/>
      <c r="U114" s="1"/>
      <c r="V114" s="1"/>
      <c r="W114" s="1"/>
      <c r="X114" s="6"/>
      <c r="Y114" s="1"/>
      <c r="Z114" s="1"/>
      <c r="AA114" s="1"/>
      <c r="AB114" s="1"/>
      <c r="AC114" s="1"/>
      <c r="AD114" s="6"/>
      <c r="AE114" s="1"/>
      <c r="AF114" s="1"/>
      <c r="AG114" s="1"/>
      <c r="AH114" s="1"/>
      <c r="AI114" s="1"/>
      <c r="AJ114" s="6"/>
      <c r="AK114" s="1"/>
      <c r="AL114" s="336"/>
    </row>
    <row r="115" spans="1:38" s="337" customFormat="1" ht="12" customHeight="1">
      <c r="A115" s="342">
        <v>6</v>
      </c>
      <c r="B115" s="365">
        <v>44806</v>
      </c>
      <c r="C115" s="343"/>
      <c r="D115" s="344" t="s">
        <v>906</v>
      </c>
      <c r="E115" s="342" t="s">
        <v>557</v>
      </c>
      <c r="F115" s="342">
        <v>97.5</v>
      </c>
      <c r="G115" s="342">
        <v>65</v>
      </c>
      <c r="H115" s="345">
        <v>65</v>
      </c>
      <c r="I115" s="366" t="s">
        <v>911</v>
      </c>
      <c r="J115" s="325" t="s">
        <v>924</v>
      </c>
      <c r="K115" s="326">
        <f t="shared" ref="K115:K116" si="129">H115-F115</f>
        <v>-32.5</v>
      </c>
      <c r="L115" s="327">
        <v>100</v>
      </c>
      <c r="M115" s="328">
        <f t="shared" ref="M115:M117" si="130">(K115*N115)-L115</f>
        <v>-1725</v>
      </c>
      <c r="N115" s="326">
        <v>50</v>
      </c>
      <c r="O115" s="325" t="s">
        <v>567</v>
      </c>
      <c r="P115" s="329">
        <v>44809</v>
      </c>
      <c r="Q115" s="1"/>
      <c r="R115" s="6" t="s">
        <v>556</v>
      </c>
      <c r="S115" s="1"/>
      <c r="T115" s="1"/>
      <c r="U115" s="1"/>
      <c r="V115" s="1"/>
      <c r="W115" s="1"/>
      <c r="X115" s="6"/>
      <c r="Y115" s="1"/>
      <c r="Z115" s="1"/>
      <c r="AA115" s="1"/>
      <c r="AB115" s="1"/>
      <c r="AC115" s="1"/>
      <c r="AD115" s="6"/>
      <c r="AE115" s="1"/>
      <c r="AF115" s="1"/>
      <c r="AG115" s="1"/>
      <c r="AH115" s="1"/>
      <c r="AI115" s="1"/>
      <c r="AJ115" s="6"/>
      <c r="AK115" s="1"/>
      <c r="AL115" s="336"/>
    </row>
    <row r="116" spans="1:38" s="337" customFormat="1" ht="12" customHeight="1">
      <c r="A116" s="342">
        <v>7</v>
      </c>
      <c r="B116" s="365">
        <v>44806</v>
      </c>
      <c r="C116" s="343"/>
      <c r="D116" s="344" t="s">
        <v>914</v>
      </c>
      <c r="E116" s="342" t="s">
        <v>557</v>
      </c>
      <c r="F116" s="342">
        <v>375</v>
      </c>
      <c r="G116" s="342">
        <v>270</v>
      </c>
      <c r="H116" s="345">
        <v>270</v>
      </c>
      <c r="I116" s="366" t="s">
        <v>912</v>
      </c>
      <c r="J116" s="325" t="s">
        <v>925</v>
      </c>
      <c r="K116" s="326">
        <f t="shared" si="129"/>
        <v>-105</v>
      </c>
      <c r="L116" s="327">
        <v>100</v>
      </c>
      <c r="M116" s="328">
        <f t="shared" si="130"/>
        <v>-2725</v>
      </c>
      <c r="N116" s="326">
        <v>25</v>
      </c>
      <c r="O116" s="325" t="s">
        <v>567</v>
      </c>
      <c r="P116" s="329">
        <v>44809</v>
      </c>
      <c r="Q116" s="1"/>
      <c r="R116" s="6" t="s">
        <v>827</v>
      </c>
      <c r="S116" s="1"/>
      <c r="T116" s="1"/>
      <c r="U116" s="1"/>
      <c r="V116" s="1"/>
      <c r="W116" s="1"/>
      <c r="X116" s="6"/>
      <c r="Y116" s="1"/>
      <c r="Z116" s="1"/>
      <c r="AA116" s="1"/>
      <c r="AB116" s="1"/>
      <c r="AC116" s="1"/>
      <c r="AD116" s="6"/>
      <c r="AE116" s="1"/>
      <c r="AF116" s="1"/>
      <c r="AG116" s="1"/>
      <c r="AH116" s="1"/>
      <c r="AI116" s="1"/>
      <c r="AJ116" s="6"/>
      <c r="AK116" s="1"/>
      <c r="AL116" s="336"/>
    </row>
    <row r="117" spans="1:38" s="337" customFormat="1" ht="12" customHeight="1">
      <c r="A117" s="342">
        <v>8</v>
      </c>
      <c r="B117" s="365">
        <v>44806</v>
      </c>
      <c r="C117" s="343"/>
      <c r="D117" s="344" t="s">
        <v>913</v>
      </c>
      <c r="E117" s="342" t="s">
        <v>910</v>
      </c>
      <c r="F117" s="342">
        <v>26</v>
      </c>
      <c r="G117" s="342">
        <v>35</v>
      </c>
      <c r="H117" s="345">
        <v>35</v>
      </c>
      <c r="I117" s="397" t="s">
        <v>915</v>
      </c>
      <c r="J117" s="325" t="s">
        <v>926</v>
      </c>
      <c r="K117" s="326">
        <f>F117-H117</f>
        <v>-9</v>
      </c>
      <c r="L117" s="327">
        <v>100</v>
      </c>
      <c r="M117" s="328">
        <f t="shared" si="130"/>
        <v>-4600</v>
      </c>
      <c r="N117" s="326">
        <v>500</v>
      </c>
      <c r="O117" s="325" t="s">
        <v>567</v>
      </c>
      <c r="P117" s="329">
        <v>44809</v>
      </c>
      <c r="Q117" s="1"/>
      <c r="R117" s="6" t="s">
        <v>556</v>
      </c>
      <c r="S117" s="1"/>
      <c r="T117" s="1"/>
      <c r="U117" s="1"/>
      <c r="V117" s="1"/>
      <c r="W117" s="1"/>
      <c r="X117" s="6"/>
      <c r="Y117" s="1"/>
      <c r="Z117" s="1"/>
      <c r="AA117" s="1"/>
      <c r="AB117" s="1"/>
      <c r="AC117" s="1"/>
      <c r="AD117" s="6"/>
      <c r="AE117" s="1"/>
      <c r="AF117" s="1"/>
      <c r="AG117" s="1"/>
      <c r="AH117" s="1"/>
      <c r="AI117" s="1"/>
      <c r="AJ117" s="6"/>
      <c r="AK117" s="1"/>
      <c r="AL117" s="336"/>
    </row>
    <row r="118" spans="1:38" s="337" customFormat="1" ht="12" customHeight="1">
      <c r="A118" s="342">
        <v>9</v>
      </c>
      <c r="B118" s="365">
        <v>44809</v>
      </c>
      <c r="C118" s="343"/>
      <c r="D118" s="344" t="s">
        <v>927</v>
      </c>
      <c r="E118" s="342" t="s">
        <v>557</v>
      </c>
      <c r="F118" s="342">
        <v>77.5</v>
      </c>
      <c r="G118" s="342">
        <v>45</v>
      </c>
      <c r="H118" s="345">
        <v>45</v>
      </c>
      <c r="I118" s="366" t="s">
        <v>907</v>
      </c>
      <c r="J118" s="325" t="s">
        <v>924</v>
      </c>
      <c r="K118" s="326">
        <f t="shared" ref="K118:K120" si="131">H118-F118</f>
        <v>-32.5</v>
      </c>
      <c r="L118" s="327">
        <v>100</v>
      </c>
      <c r="M118" s="328">
        <f t="shared" ref="M118:M120" si="132">(K118*N118)-L118</f>
        <v>-1725</v>
      </c>
      <c r="N118" s="326">
        <v>50</v>
      </c>
      <c r="O118" s="325" t="s">
        <v>567</v>
      </c>
      <c r="P118" s="329">
        <v>44810</v>
      </c>
      <c r="Q118" s="1"/>
      <c r="R118" s="6" t="s">
        <v>556</v>
      </c>
      <c r="S118" s="1"/>
      <c r="T118" s="1"/>
      <c r="U118" s="1"/>
      <c r="V118" s="1"/>
      <c r="W118" s="1"/>
      <c r="X118" s="6"/>
      <c r="Y118" s="1"/>
      <c r="Z118" s="1"/>
      <c r="AA118" s="1"/>
      <c r="AB118" s="1"/>
      <c r="AC118" s="1"/>
      <c r="AD118" s="6"/>
      <c r="AE118" s="1"/>
      <c r="AF118" s="1"/>
      <c r="AG118" s="1"/>
      <c r="AH118" s="1"/>
      <c r="AI118" s="1"/>
      <c r="AJ118" s="6"/>
      <c r="AK118" s="1"/>
      <c r="AL118" s="336"/>
    </row>
    <row r="119" spans="1:38" s="337" customFormat="1" ht="12" customHeight="1">
      <c r="A119" s="342">
        <v>10</v>
      </c>
      <c r="B119" s="365">
        <v>44812</v>
      </c>
      <c r="C119" s="343"/>
      <c r="D119" s="344" t="s">
        <v>960</v>
      </c>
      <c r="E119" s="342" t="s">
        <v>557</v>
      </c>
      <c r="F119" s="342">
        <v>140</v>
      </c>
      <c r="G119" s="342">
        <v>30</v>
      </c>
      <c r="H119" s="345">
        <v>30</v>
      </c>
      <c r="I119" s="366" t="s">
        <v>899</v>
      </c>
      <c r="J119" s="325" t="s">
        <v>897</v>
      </c>
      <c r="K119" s="326">
        <f t="shared" si="131"/>
        <v>-110</v>
      </c>
      <c r="L119" s="327">
        <v>100</v>
      </c>
      <c r="M119" s="328">
        <f t="shared" si="132"/>
        <v>-2850</v>
      </c>
      <c r="N119" s="326">
        <v>25</v>
      </c>
      <c r="O119" s="325" t="s">
        <v>567</v>
      </c>
      <c r="P119" s="329">
        <v>44812</v>
      </c>
      <c r="Q119" s="1"/>
      <c r="R119" s="6" t="s">
        <v>827</v>
      </c>
      <c r="S119" s="1"/>
      <c r="T119" s="1"/>
      <c r="U119" s="1"/>
      <c r="V119" s="1"/>
      <c r="W119" s="1"/>
      <c r="X119" s="6"/>
      <c r="Y119" s="1"/>
      <c r="Z119" s="1"/>
      <c r="AA119" s="1"/>
      <c r="AB119" s="1"/>
      <c r="AC119" s="1"/>
      <c r="AD119" s="6"/>
      <c r="AE119" s="1"/>
      <c r="AF119" s="1"/>
      <c r="AG119" s="1"/>
      <c r="AH119" s="1"/>
      <c r="AI119" s="1"/>
      <c r="AJ119" s="6"/>
      <c r="AK119" s="1"/>
      <c r="AL119" s="336"/>
    </row>
    <row r="120" spans="1:38" s="337" customFormat="1" ht="12" customHeight="1">
      <c r="A120" s="338">
        <v>11</v>
      </c>
      <c r="B120" s="374">
        <v>44812</v>
      </c>
      <c r="C120" s="339"/>
      <c r="D120" s="340" t="s">
        <v>963</v>
      </c>
      <c r="E120" s="338" t="s">
        <v>557</v>
      </c>
      <c r="F120" s="338">
        <v>50</v>
      </c>
      <c r="G120" s="338">
        <v>35</v>
      </c>
      <c r="H120" s="341">
        <v>59</v>
      </c>
      <c r="I120" s="347" t="s">
        <v>964</v>
      </c>
      <c r="J120" s="301" t="s">
        <v>762</v>
      </c>
      <c r="K120" s="300">
        <f t="shared" si="131"/>
        <v>9</v>
      </c>
      <c r="L120" s="302">
        <v>100</v>
      </c>
      <c r="M120" s="303">
        <f t="shared" si="132"/>
        <v>2600</v>
      </c>
      <c r="N120" s="300">
        <v>300</v>
      </c>
      <c r="O120" s="301" t="s">
        <v>555</v>
      </c>
      <c r="P120" s="297">
        <v>44813</v>
      </c>
      <c r="Q120" s="1"/>
      <c r="R120" s="6" t="s">
        <v>556</v>
      </c>
      <c r="S120" s="1"/>
      <c r="T120" s="1"/>
      <c r="U120" s="1"/>
      <c r="V120" s="1"/>
      <c r="W120" s="1"/>
      <c r="X120" s="6"/>
      <c r="Y120" s="1"/>
      <c r="Z120" s="1"/>
      <c r="AA120" s="1"/>
      <c r="AB120" s="1"/>
      <c r="AC120" s="1"/>
      <c r="AD120" s="6"/>
      <c r="AE120" s="1"/>
      <c r="AF120" s="1"/>
      <c r="AG120" s="1"/>
      <c r="AH120" s="1"/>
      <c r="AI120" s="1"/>
      <c r="AJ120" s="6"/>
      <c r="AK120" s="1"/>
      <c r="AL120" s="336"/>
    </row>
    <row r="121" spans="1:38" s="337" customFormat="1" ht="12" customHeight="1">
      <c r="A121" s="338">
        <v>12</v>
      </c>
      <c r="B121" s="374">
        <v>44816</v>
      </c>
      <c r="C121" s="339"/>
      <c r="D121" s="340" t="s">
        <v>983</v>
      </c>
      <c r="E121" s="338" t="s">
        <v>557</v>
      </c>
      <c r="F121" s="338">
        <v>5</v>
      </c>
      <c r="G121" s="338">
        <v>1.75</v>
      </c>
      <c r="H121" s="341">
        <v>6.25</v>
      </c>
      <c r="I121" s="418" t="s">
        <v>984</v>
      </c>
      <c r="J121" s="301" t="s">
        <v>1019</v>
      </c>
      <c r="K121" s="300">
        <f t="shared" ref="K121" si="133">H121-F121</f>
        <v>1.25</v>
      </c>
      <c r="L121" s="302">
        <v>100</v>
      </c>
      <c r="M121" s="303">
        <f t="shared" ref="M121" si="134">(K121*N121)-L121</f>
        <v>1775</v>
      </c>
      <c r="N121" s="300">
        <v>1500</v>
      </c>
      <c r="O121" s="301" t="s">
        <v>555</v>
      </c>
      <c r="P121" s="297">
        <v>44813</v>
      </c>
      <c r="Q121" s="1"/>
      <c r="R121" s="6" t="s">
        <v>556</v>
      </c>
      <c r="S121" s="1"/>
      <c r="T121" s="1"/>
      <c r="U121" s="1"/>
      <c r="V121" s="1"/>
      <c r="W121" s="1"/>
      <c r="X121" s="6"/>
      <c r="Y121" s="1"/>
      <c r="Z121" s="1"/>
      <c r="AA121" s="1"/>
      <c r="AB121" s="1"/>
      <c r="AC121" s="1"/>
      <c r="AD121" s="6"/>
      <c r="AE121" s="1"/>
      <c r="AF121" s="1"/>
      <c r="AG121" s="1"/>
      <c r="AH121" s="1"/>
      <c r="AI121" s="1"/>
      <c r="AJ121" s="6"/>
      <c r="AK121" s="1"/>
      <c r="AL121" s="336"/>
    </row>
    <row r="122" spans="1:38" s="337" customFormat="1" ht="12" customHeight="1">
      <c r="A122" s="485">
        <v>13</v>
      </c>
      <c r="B122" s="483">
        <v>44816</v>
      </c>
      <c r="C122" s="359"/>
      <c r="D122" s="360" t="s">
        <v>985</v>
      </c>
      <c r="E122" s="357" t="s">
        <v>557</v>
      </c>
      <c r="F122" s="402" t="s">
        <v>987</v>
      </c>
      <c r="G122" s="357"/>
      <c r="H122" s="361"/>
      <c r="I122" s="362"/>
      <c r="J122" s="481" t="s">
        <v>558</v>
      </c>
      <c r="K122" s="361"/>
      <c r="L122" s="363"/>
      <c r="M122" s="364"/>
      <c r="N122" s="361"/>
      <c r="O122" s="361"/>
      <c r="P122" s="358"/>
      <c r="Q122" s="1"/>
      <c r="R122" s="6" t="s">
        <v>827</v>
      </c>
      <c r="S122" s="1"/>
      <c r="T122" s="1"/>
      <c r="U122" s="1"/>
      <c r="V122" s="1"/>
      <c r="W122" s="1"/>
      <c r="X122" s="6"/>
      <c r="Y122" s="1"/>
      <c r="Z122" s="1"/>
      <c r="AA122" s="1"/>
      <c r="AB122" s="1"/>
      <c r="AC122" s="1"/>
      <c r="AD122" s="6"/>
      <c r="AE122" s="1"/>
      <c r="AF122" s="1"/>
      <c r="AG122" s="1"/>
      <c r="AH122" s="1"/>
      <c r="AI122" s="1"/>
      <c r="AJ122" s="6"/>
      <c r="AK122" s="1"/>
      <c r="AL122" s="336"/>
    </row>
    <row r="123" spans="1:38" s="337" customFormat="1" ht="12" customHeight="1">
      <c r="A123" s="486"/>
      <c r="B123" s="484"/>
      <c r="C123" s="359"/>
      <c r="D123" s="360" t="s">
        <v>986</v>
      </c>
      <c r="E123" s="357" t="s">
        <v>910</v>
      </c>
      <c r="F123" s="357" t="s">
        <v>988</v>
      </c>
      <c r="G123" s="357"/>
      <c r="H123" s="361"/>
      <c r="I123" s="362"/>
      <c r="J123" s="482"/>
      <c r="K123" s="361"/>
      <c r="L123" s="363"/>
      <c r="M123" s="364"/>
      <c r="N123" s="361"/>
      <c r="O123" s="361"/>
      <c r="P123" s="358"/>
      <c r="Q123" s="1"/>
      <c r="R123" s="6"/>
      <c r="S123" s="1"/>
      <c r="T123" s="1"/>
      <c r="U123" s="1"/>
      <c r="V123" s="1"/>
      <c r="W123" s="1"/>
      <c r="X123" s="6"/>
      <c r="Y123" s="1"/>
      <c r="Z123" s="1"/>
      <c r="AA123" s="1"/>
      <c r="AB123" s="1"/>
      <c r="AC123" s="1"/>
      <c r="AD123" s="6"/>
      <c r="AE123" s="1"/>
      <c r="AF123" s="1"/>
      <c r="AG123" s="1"/>
      <c r="AH123" s="1"/>
      <c r="AI123" s="1"/>
      <c r="AJ123" s="6"/>
      <c r="AK123" s="1"/>
      <c r="AL123" s="336"/>
    </row>
    <row r="124" spans="1:38" s="337" customFormat="1" ht="12" customHeight="1">
      <c r="A124" s="415">
        <v>14</v>
      </c>
      <c r="B124" s="414">
        <v>44817</v>
      </c>
      <c r="C124" s="343"/>
      <c r="D124" s="344" t="s">
        <v>1005</v>
      </c>
      <c r="E124" s="342" t="s">
        <v>910</v>
      </c>
      <c r="F124" s="342">
        <v>54</v>
      </c>
      <c r="G124" s="342">
        <v>90</v>
      </c>
      <c r="H124" s="345">
        <v>90</v>
      </c>
      <c r="I124" s="366">
        <v>0.1</v>
      </c>
      <c r="J124" s="325" t="s">
        <v>926</v>
      </c>
      <c r="K124" s="326">
        <f>F124-H124</f>
        <v>-36</v>
      </c>
      <c r="L124" s="327">
        <v>100</v>
      </c>
      <c r="M124" s="328">
        <f t="shared" ref="M124:M128" si="135">(K124*N124)-L124</f>
        <v>-18100</v>
      </c>
      <c r="N124" s="326">
        <v>500</v>
      </c>
      <c r="O124" s="325" t="s">
        <v>567</v>
      </c>
      <c r="P124" s="329">
        <v>44818</v>
      </c>
      <c r="Q124" s="1"/>
      <c r="R124" s="6" t="s">
        <v>556</v>
      </c>
      <c r="S124" s="1"/>
      <c r="T124" s="1"/>
      <c r="U124" s="1"/>
      <c r="V124" s="1"/>
      <c r="W124" s="1"/>
      <c r="X124" s="6"/>
      <c r="Y124" s="1"/>
      <c r="Z124" s="1"/>
      <c r="AA124" s="1"/>
      <c r="AB124" s="1"/>
      <c r="AC124" s="1"/>
      <c r="AD124" s="6"/>
      <c r="AE124" s="1"/>
      <c r="AF124" s="1"/>
      <c r="AG124" s="1"/>
      <c r="AH124" s="1"/>
      <c r="AI124" s="1"/>
      <c r="AJ124" s="6"/>
      <c r="AK124" s="1"/>
      <c r="AL124" s="336"/>
    </row>
    <row r="125" spans="1:38" s="337" customFormat="1" ht="12" customHeight="1">
      <c r="A125" s="415">
        <v>15</v>
      </c>
      <c r="B125" s="414">
        <v>44817</v>
      </c>
      <c r="C125" s="343"/>
      <c r="D125" s="344" t="s">
        <v>963</v>
      </c>
      <c r="E125" s="342" t="s">
        <v>557</v>
      </c>
      <c r="F125" s="342">
        <v>51</v>
      </c>
      <c r="G125" s="342">
        <v>37</v>
      </c>
      <c r="H125" s="345">
        <v>37</v>
      </c>
      <c r="I125" s="366" t="s">
        <v>1006</v>
      </c>
      <c r="J125" s="325" t="s">
        <v>1020</v>
      </c>
      <c r="K125" s="326">
        <f t="shared" ref="K125:K128" si="136">H125-F125</f>
        <v>-14</v>
      </c>
      <c r="L125" s="327">
        <v>100</v>
      </c>
      <c r="M125" s="328">
        <f t="shared" si="135"/>
        <v>-4300</v>
      </c>
      <c r="N125" s="326">
        <v>300</v>
      </c>
      <c r="O125" s="325" t="s">
        <v>567</v>
      </c>
      <c r="P125" s="329">
        <v>44818</v>
      </c>
      <c r="Q125" s="1"/>
      <c r="R125" s="6" t="s">
        <v>556</v>
      </c>
      <c r="S125" s="1"/>
      <c r="T125" s="1"/>
      <c r="U125" s="1"/>
      <c r="V125" s="1"/>
      <c r="W125" s="1"/>
      <c r="X125" s="6"/>
      <c r="Y125" s="1"/>
      <c r="Z125" s="1"/>
      <c r="AA125" s="1"/>
      <c r="AB125" s="1"/>
      <c r="AC125" s="1"/>
      <c r="AD125" s="6"/>
      <c r="AE125" s="1"/>
      <c r="AF125" s="1"/>
      <c r="AG125" s="1"/>
      <c r="AH125" s="1"/>
      <c r="AI125" s="1"/>
      <c r="AJ125" s="6"/>
      <c r="AK125" s="1"/>
      <c r="AL125" s="336"/>
    </row>
    <row r="126" spans="1:38" s="337" customFormat="1" ht="12" customHeight="1">
      <c r="A126" s="416">
        <v>16</v>
      </c>
      <c r="B126" s="417">
        <v>44817</v>
      </c>
      <c r="C126" s="339"/>
      <c r="D126" s="340" t="s">
        <v>1007</v>
      </c>
      <c r="E126" s="338" t="s">
        <v>557</v>
      </c>
      <c r="F126" s="338">
        <v>11.5</v>
      </c>
      <c r="G126" s="338">
        <v>7</v>
      </c>
      <c r="H126" s="341">
        <v>14.75</v>
      </c>
      <c r="I126" s="347" t="s">
        <v>1008</v>
      </c>
      <c r="J126" s="301" t="s">
        <v>1022</v>
      </c>
      <c r="K126" s="300">
        <f t="shared" si="136"/>
        <v>3.25</v>
      </c>
      <c r="L126" s="302">
        <v>100</v>
      </c>
      <c r="M126" s="303">
        <f t="shared" si="135"/>
        <v>3800</v>
      </c>
      <c r="N126" s="300">
        <v>1200</v>
      </c>
      <c r="O126" s="301" t="s">
        <v>555</v>
      </c>
      <c r="P126" s="297">
        <v>44818</v>
      </c>
      <c r="Q126" s="1"/>
      <c r="R126" s="6" t="s">
        <v>827</v>
      </c>
      <c r="S126" s="1"/>
      <c r="T126" s="1"/>
      <c r="U126" s="1"/>
      <c r="V126" s="1"/>
      <c r="W126" s="1"/>
      <c r="X126" s="6"/>
      <c r="Y126" s="1"/>
      <c r="Z126" s="1"/>
      <c r="AA126" s="1"/>
      <c r="AB126" s="1"/>
      <c r="AC126" s="1"/>
      <c r="AD126" s="6"/>
      <c r="AE126" s="1"/>
      <c r="AF126" s="1"/>
      <c r="AG126" s="1"/>
      <c r="AH126" s="1"/>
      <c r="AI126" s="1"/>
      <c r="AJ126" s="6"/>
      <c r="AK126" s="1"/>
      <c r="AL126" s="336"/>
    </row>
    <row r="127" spans="1:38" s="337" customFormat="1" ht="12" customHeight="1">
      <c r="A127" s="416">
        <v>17</v>
      </c>
      <c r="B127" s="417">
        <v>44817</v>
      </c>
      <c r="C127" s="339"/>
      <c r="D127" s="340" t="s">
        <v>1009</v>
      </c>
      <c r="E127" s="338" t="s">
        <v>557</v>
      </c>
      <c r="F127" s="338">
        <v>12.5</v>
      </c>
      <c r="G127" s="338">
        <v>7.5</v>
      </c>
      <c r="H127" s="341">
        <v>14.5</v>
      </c>
      <c r="I127" s="347" t="s">
        <v>1010</v>
      </c>
      <c r="J127" s="301" t="s">
        <v>1021</v>
      </c>
      <c r="K127" s="300">
        <f t="shared" si="136"/>
        <v>2</v>
      </c>
      <c r="L127" s="302">
        <v>100</v>
      </c>
      <c r="M127" s="303">
        <f t="shared" si="135"/>
        <v>1700</v>
      </c>
      <c r="N127" s="300">
        <v>900</v>
      </c>
      <c r="O127" s="301" t="s">
        <v>555</v>
      </c>
      <c r="P127" s="297">
        <v>44818</v>
      </c>
      <c r="Q127" s="1"/>
      <c r="R127" s="6" t="s">
        <v>556</v>
      </c>
      <c r="S127" s="1"/>
      <c r="T127" s="1"/>
      <c r="U127" s="1"/>
      <c r="V127" s="1"/>
      <c r="W127" s="1"/>
      <c r="X127" s="6"/>
      <c r="Y127" s="1"/>
      <c r="Z127" s="1"/>
      <c r="AA127" s="1"/>
      <c r="AB127" s="1"/>
      <c r="AC127" s="1"/>
      <c r="AD127" s="6"/>
      <c r="AE127" s="1"/>
      <c r="AF127" s="1"/>
      <c r="AG127" s="1"/>
      <c r="AH127" s="1"/>
      <c r="AI127" s="1"/>
      <c r="AJ127" s="6"/>
      <c r="AK127" s="1"/>
      <c r="AL127" s="336"/>
    </row>
    <row r="128" spans="1:38" s="337" customFormat="1" ht="12" customHeight="1">
      <c r="A128" s="416">
        <v>18</v>
      </c>
      <c r="B128" s="417">
        <v>44818</v>
      </c>
      <c r="C128" s="339"/>
      <c r="D128" s="340" t="s">
        <v>1009</v>
      </c>
      <c r="E128" s="338" t="s">
        <v>557</v>
      </c>
      <c r="F128" s="338">
        <v>11.5</v>
      </c>
      <c r="G128" s="338">
        <v>6.5</v>
      </c>
      <c r="H128" s="341">
        <v>14</v>
      </c>
      <c r="I128" s="347" t="s">
        <v>1010</v>
      </c>
      <c r="J128" s="301" t="s">
        <v>1053</v>
      </c>
      <c r="K128" s="300">
        <f t="shared" si="136"/>
        <v>2.5</v>
      </c>
      <c r="L128" s="302">
        <v>100</v>
      </c>
      <c r="M128" s="303">
        <f t="shared" si="135"/>
        <v>2150</v>
      </c>
      <c r="N128" s="300">
        <v>900</v>
      </c>
      <c r="O128" s="301" t="s">
        <v>555</v>
      </c>
      <c r="P128" s="297">
        <v>44819</v>
      </c>
      <c r="Q128" s="1"/>
      <c r="R128" s="6" t="s">
        <v>556</v>
      </c>
      <c r="S128" s="1"/>
      <c r="T128" s="1"/>
      <c r="U128" s="1"/>
      <c r="V128" s="1"/>
      <c r="W128" s="1"/>
      <c r="X128" s="6"/>
      <c r="Y128" s="1"/>
      <c r="Z128" s="1"/>
      <c r="AA128" s="1"/>
      <c r="AB128" s="1"/>
      <c r="AC128" s="1"/>
      <c r="AD128" s="6"/>
      <c r="AE128" s="1"/>
      <c r="AF128" s="1"/>
      <c r="AG128" s="1"/>
      <c r="AH128" s="1"/>
      <c r="AI128" s="1"/>
      <c r="AJ128" s="6"/>
      <c r="AK128" s="1"/>
      <c r="AL128" s="336"/>
    </row>
    <row r="129" spans="1:38" s="337" customFormat="1" ht="12" customHeight="1">
      <c r="A129" s="416">
        <v>19</v>
      </c>
      <c r="B129" s="417">
        <v>44818</v>
      </c>
      <c r="C129" s="339"/>
      <c r="D129" s="340" t="s">
        <v>1023</v>
      </c>
      <c r="E129" s="338" t="s">
        <v>557</v>
      </c>
      <c r="F129" s="338">
        <v>17.5</v>
      </c>
      <c r="G129" s="338">
        <v>9.5</v>
      </c>
      <c r="H129" s="341">
        <v>21</v>
      </c>
      <c r="I129" s="347" t="s">
        <v>1024</v>
      </c>
      <c r="J129" s="301" t="s">
        <v>1025</v>
      </c>
      <c r="K129" s="300">
        <f t="shared" ref="K129:K130" si="137">H129-F129</f>
        <v>3.5</v>
      </c>
      <c r="L129" s="302">
        <v>100</v>
      </c>
      <c r="M129" s="303">
        <f t="shared" ref="M129:M130" si="138">(K129*N129)-L129</f>
        <v>2350</v>
      </c>
      <c r="N129" s="300">
        <v>700</v>
      </c>
      <c r="O129" s="301" t="s">
        <v>555</v>
      </c>
      <c r="P129" s="297">
        <v>44818</v>
      </c>
      <c r="Q129" s="1"/>
      <c r="R129" s="6" t="s">
        <v>556</v>
      </c>
      <c r="S129" s="1"/>
      <c r="T129" s="1"/>
      <c r="U129" s="1"/>
      <c r="V129" s="1"/>
      <c r="W129" s="1"/>
      <c r="X129" s="6"/>
      <c r="Y129" s="1"/>
      <c r="Z129" s="1"/>
      <c r="AA129" s="1"/>
      <c r="AB129" s="1"/>
      <c r="AC129" s="1"/>
      <c r="AD129" s="6"/>
      <c r="AE129" s="1"/>
      <c r="AF129" s="1"/>
      <c r="AG129" s="1"/>
      <c r="AH129" s="1"/>
      <c r="AI129" s="1"/>
      <c r="AJ129" s="6"/>
      <c r="AK129" s="1"/>
      <c r="AL129" s="336"/>
    </row>
    <row r="130" spans="1:38" s="337" customFormat="1" ht="12" customHeight="1">
      <c r="A130" s="415">
        <v>20</v>
      </c>
      <c r="B130" s="414">
        <v>44818</v>
      </c>
      <c r="C130" s="343"/>
      <c r="D130" s="344" t="s">
        <v>1026</v>
      </c>
      <c r="E130" s="342" t="s">
        <v>557</v>
      </c>
      <c r="F130" s="342">
        <v>26</v>
      </c>
      <c r="G130" s="342">
        <v>9.5</v>
      </c>
      <c r="H130" s="345">
        <v>9.5</v>
      </c>
      <c r="I130" s="366" t="s">
        <v>1027</v>
      </c>
      <c r="J130" s="325" t="s">
        <v>1071</v>
      </c>
      <c r="K130" s="326">
        <f t="shared" si="137"/>
        <v>-16.5</v>
      </c>
      <c r="L130" s="327">
        <v>100</v>
      </c>
      <c r="M130" s="328">
        <f t="shared" si="138"/>
        <v>-512.5</v>
      </c>
      <c r="N130" s="326">
        <v>25</v>
      </c>
      <c r="O130" s="325" t="s">
        <v>567</v>
      </c>
      <c r="P130" s="329">
        <v>44820</v>
      </c>
      <c r="Q130" s="1"/>
      <c r="R130" s="6" t="s">
        <v>827</v>
      </c>
      <c r="S130" s="1"/>
      <c r="T130" s="1"/>
      <c r="U130" s="1"/>
      <c r="V130" s="1"/>
      <c r="W130" s="1"/>
      <c r="X130" s="6"/>
      <c r="Y130" s="1"/>
      <c r="Z130" s="1"/>
      <c r="AA130" s="1"/>
      <c r="AB130" s="1"/>
      <c r="AC130" s="1"/>
      <c r="AD130" s="6"/>
      <c r="AE130" s="1"/>
      <c r="AF130" s="1"/>
      <c r="AG130" s="1"/>
      <c r="AH130" s="1"/>
      <c r="AI130" s="1"/>
      <c r="AJ130" s="6"/>
      <c r="AK130" s="1"/>
      <c r="AL130" s="336"/>
    </row>
    <row r="131" spans="1:38" s="337" customFormat="1" ht="12" customHeight="1">
      <c r="A131" s="419">
        <v>21</v>
      </c>
      <c r="B131" s="420">
        <v>44818</v>
      </c>
      <c r="C131" s="421"/>
      <c r="D131" s="422" t="s">
        <v>1028</v>
      </c>
      <c r="E131" s="423" t="s">
        <v>557</v>
      </c>
      <c r="F131" s="423">
        <v>72</v>
      </c>
      <c r="G131" s="423">
        <v>30</v>
      </c>
      <c r="H131" s="424">
        <v>72</v>
      </c>
      <c r="I131" s="425" t="s">
        <v>1029</v>
      </c>
      <c r="J131" s="426" t="s">
        <v>1033</v>
      </c>
      <c r="K131" s="427">
        <f t="shared" ref="K131" si="139">H131-F131</f>
        <v>0</v>
      </c>
      <c r="L131" s="428">
        <v>100</v>
      </c>
      <c r="M131" s="429">
        <f t="shared" ref="M131" si="140">(K131*N131)-L131</f>
        <v>-100</v>
      </c>
      <c r="N131" s="427">
        <v>50</v>
      </c>
      <c r="O131" s="393" t="s">
        <v>676</v>
      </c>
      <c r="P131" s="430">
        <v>44818</v>
      </c>
      <c r="Q131" s="1"/>
      <c r="R131" s="6" t="s">
        <v>827</v>
      </c>
      <c r="S131" s="1"/>
      <c r="T131" s="1"/>
      <c r="U131" s="1"/>
      <c r="V131" s="1"/>
      <c r="W131" s="1"/>
      <c r="X131" s="6"/>
      <c r="Y131" s="1"/>
      <c r="Z131" s="1"/>
      <c r="AA131" s="1"/>
      <c r="AB131" s="1"/>
      <c r="AC131" s="1"/>
      <c r="AD131" s="6"/>
      <c r="AE131" s="1"/>
      <c r="AF131" s="1"/>
      <c r="AG131" s="1"/>
      <c r="AH131" s="1"/>
      <c r="AI131" s="1"/>
      <c r="AJ131" s="6"/>
      <c r="AK131" s="1"/>
      <c r="AL131" s="336"/>
    </row>
    <row r="132" spans="1:38" s="337" customFormat="1" ht="12" customHeight="1">
      <c r="A132" s="416">
        <v>22</v>
      </c>
      <c r="B132" s="417">
        <v>44818</v>
      </c>
      <c r="C132" s="339"/>
      <c r="D132" s="340" t="s">
        <v>1030</v>
      </c>
      <c r="E132" s="338" t="s">
        <v>557</v>
      </c>
      <c r="F132" s="338">
        <v>225</v>
      </c>
      <c r="G132" s="338">
        <v>110</v>
      </c>
      <c r="H132" s="341">
        <v>285</v>
      </c>
      <c r="I132" s="347" t="s">
        <v>1031</v>
      </c>
      <c r="J132" s="301" t="s">
        <v>763</v>
      </c>
      <c r="K132" s="300">
        <f t="shared" ref="K132:K133" si="141">H132-F132</f>
        <v>60</v>
      </c>
      <c r="L132" s="302">
        <v>100</v>
      </c>
      <c r="M132" s="303">
        <f t="shared" ref="M132:M133" si="142">(K132*N132)-L132</f>
        <v>1400</v>
      </c>
      <c r="N132" s="300">
        <v>25</v>
      </c>
      <c r="O132" s="301" t="s">
        <v>555</v>
      </c>
      <c r="P132" s="297">
        <v>44818</v>
      </c>
      <c r="Q132" s="1"/>
      <c r="R132" s="6" t="s">
        <v>556</v>
      </c>
      <c r="S132" s="1"/>
      <c r="T132" s="1"/>
      <c r="U132" s="1"/>
      <c r="V132" s="1"/>
      <c r="W132" s="1"/>
      <c r="X132" s="6"/>
      <c r="Y132" s="1"/>
      <c r="Z132" s="1"/>
      <c r="AA132" s="1"/>
      <c r="AB132" s="1"/>
      <c r="AC132" s="1"/>
      <c r="AD132" s="6"/>
      <c r="AE132" s="1"/>
      <c r="AF132" s="1"/>
      <c r="AG132" s="1"/>
      <c r="AH132" s="1"/>
      <c r="AI132" s="1"/>
      <c r="AJ132" s="6"/>
      <c r="AK132" s="1"/>
      <c r="AL132" s="336"/>
    </row>
    <row r="133" spans="1:38" s="337" customFormat="1" ht="12" customHeight="1">
      <c r="A133" s="415">
        <v>23</v>
      </c>
      <c r="B133" s="414">
        <v>44818</v>
      </c>
      <c r="C133" s="343"/>
      <c r="D133" s="344" t="s">
        <v>1030</v>
      </c>
      <c r="E133" s="342" t="s">
        <v>557</v>
      </c>
      <c r="F133" s="342">
        <v>225</v>
      </c>
      <c r="G133" s="342">
        <v>110</v>
      </c>
      <c r="H133" s="345">
        <v>165</v>
      </c>
      <c r="I133" s="366" t="s">
        <v>1031</v>
      </c>
      <c r="J133" s="325" t="s">
        <v>1032</v>
      </c>
      <c r="K133" s="326">
        <f t="shared" si="141"/>
        <v>-60</v>
      </c>
      <c r="L133" s="327">
        <v>100</v>
      </c>
      <c r="M133" s="328">
        <f t="shared" si="142"/>
        <v>-1600</v>
      </c>
      <c r="N133" s="326">
        <v>25</v>
      </c>
      <c r="O133" s="325" t="s">
        <v>567</v>
      </c>
      <c r="P133" s="329">
        <v>44818</v>
      </c>
      <c r="Q133" s="1"/>
      <c r="R133" s="6" t="s">
        <v>556</v>
      </c>
      <c r="S133" s="1"/>
      <c r="T133" s="1"/>
      <c r="U133" s="1"/>
      <c r="V133" s="1"/>
      <c r="W133" s="1"/>
      <c r="X133" s="6"/>
      <c r="Y133" s="1"/>
      <c r="Z133" s="1"/>
      <c r="AA133" s="1"/>
      <c r="AB133" s="1"/>
      <c r="AC133" s="1"/>
      <c r="AD133" s="6"/>
      <c r="AE133" s="1"/>
      <c r="AF133" s="1"/>
      <c r="AG133" s="1"/>
      <c r="AH133" s="1"/>
      <c r="AI133" s="1"/>
      <c r="AJ133" s="6"/>
      <c r="AK133" s="1"/>
      <c r="AL133" s="336"/>
    </row>
    <row r="134" spans="1:38" s="337" customFormat="1" ht="11.25" customHeight="1">
      <c r="A134" s="416">
        <v>24</v>
      </c>
      <c r="B134" s="417">
        <v>44819</v>
      </c>
      <c r="C134" s="339"/>
      <c r="D134" s="340" t="s">
        <v>1046</v>
      </c>
      <c r="E134" s="338" t="s">
        <v>557</v>
      </c>
      <c r="F134" s="338">
        <v>45</v>
      </c>
      <c r="G134" s="338">
        <v>10</v>
      </c>
      <c r="H134" s="341">
        <v>76</v>
      </c>
      <c r="I134" s="347" t="s">
        <v>1047</v>
      </c>
      <c r="J134" s="301" t="s">
        <v>982</v>
      </c>
      <c r="K134" s="300">
        <f t="shared" ref="K134:K135" si="143">H134-F134</f>
        <v>31</v>
      </c>
      <c r="L134" s="302">
        <v>100</v>
      </c>
      <c r="M134" s="303">
        <f t="shared" ref="M134:M135" si="144">(K134*N134)-L134</f>
        <v>1450</v>
      </c>
      <c r="N134" s="300">
        <v>50</v>
      </c>
      <c r="O134" s="301" t="s">
        <v>555</v>
      </c>
      <c r="P134" s="297">
        <v>44819</v>
      </c>
      <c r="Q134" s="1"/>
      <c r="R134" s="6" t="s">
        <v>556</v>
      </c>
      <c r="S134" s="1"/>
      <c r="T134" s="1"/>
      <c r="U134" s="1"/>
      <c r="V134" s="1"/>
      <c r="W134" s="1"/>
      <c r="X134" s="6"/>
      <c r="Y134" s="1"/>
      <c r="Z134" s="1"/>
      <c r="AA134" s="1"/>
      <c r="AB134" s="1"/>
      <c r="AC134" s="1"/>
      <c r="AD134" s="6"/>
      <c r="AE134" s="1"/>
      <c r="AF134" s="1"/>
      <c r="AG134" s="1"/>
      <c r="AH134" s="1"/>
      <c r="AI134" s="1"/>
      <c r="AJ134" s="6"/>
      <c r="AK134" s="1"/>
      <c r="AL134" s="336"/>
    </row>
    <row r="135" spans="1:38" s="337" customFormat="1" ht="11.25" customHeight="1">
      <c r="A135" s="416">
        <v>25</v>
      </c>
      <c r="B135" s="417">
        <v>44819</v>
      </c>
      <c r="C135" s="339"/>
      <c r="D135" s="340" t="s">
        <v>1046</v>
      </c>
      <c r="E135" s="338" t="s">
        <v>557</v>
      </c>
      <c r="F135" s="338">
        <v>57</v>
      </c>
      <c r="G135" s="338">
        <v>14</v>
      </c>
      <c r="H135" s="341">
        <v>96</v>
      </c>
      <c r="I135" s="347" t="s">
        <v>1047</v>
      </c>
      <c r="J135" s="301" t="s">
        <v>1054</v>
      </c>
      <c r="K135" s="300">
        <f t="shared" si="143"/>
        <v>39</v>
      </c>
      <c r="L135" s="302">
        <v>100</v>
      </c>
      <c r="M135" s="303">
        <f t="shared" si="144"/>
        <v>1850</v>
      </c>
      <c r="N135" s="300">
        <v>50</v>
      </c>
      <c r="O135" s="301" t="s">
        <v>555</v>
      </c>
      <c r="P135" s="297">
        <v>44819</v>
      </c>
      <c r="Q135" s="1"/>
      <c r="R135" s="6" t="s">
        <v>556</v>
      </c>
      <c r="S135" s="1"/>
      <c r="T135" s="1"/>
      <c r="U135" s="1"/>
      <c r="V135" s="1"/>
      <c r="W135" s="1"/>
      <c r="X135" s="6"/>
      <c r="Y135" s="1"/>
      <c r="Z135" s="1"/>
      <c r="AA135" s="1"/>
      <c r="AB135" s="1"/>
      <c r="AC135" s="1"/>
      <c r="AD135" s="6"/>
      <c r="AE135" s="1"/>
      <c r="AF135" s="1"/>
      <c r="AG135" s="1"/>
      <c r="AH135" s="1"/>
      <c r="AI135" s="1"/>
      <c r="AJ135" s="6"/>
      <c r="AK135" s="1"/>
      <c r="AL135" s="336"/>
    </row>
    <row r="136" spans="1:38" s="337" customFormat="1" ht="11.25" customHeight="1">
      <c r="A136" s="416">
        <v>26</v>
      </c>
      <c r="B136" s="417">
        <v>44819</v>
      </c>
      <c r="C136" s="339"/>
      <c r="D136" s="340" t="s">
        <v>1048</v>
      </c>
      <c r="E136" s="338" t="s">
        <v>557</v>
      </c>
      <c r="F136" s="338">
        <v>135</v>
      </c>
      <c r="G136" s="338">
        <v>30</v>
      </c>
      <c r="H136" s="341">
        <v>185</v>
      </c>
      <c r="I136" s="347" t="s">
        <v>1049</v>
      </c>
      <c r="J136" s="301" t="s">
        <v>1050</v>
      </c>
      <c r="K136" s="300">
        <f t="shared" ref="K136" si="145">H136-F136</f>
        <v>50</v>
      </c>
      <c r="L136" s="302">
        <v>100</v>
      </c>
      <c r="M136" s="303">
        <f t="shared" ref="M136" si="146">(K136*N136)-L136</f>
        <v>1150</v>
      </c>
      <c r="N136" s="300">
        <v>25</v>
      </c>
      <c r="O136" s="301" t="s">
        <v>555</v>
      </c>
      <c r="P136" s="297">
        <v>44819</v>
      </c>
      <c r="Q136" s="1"/>
      <c r="R136" s="6" t="s">
        <v>827</v>
      </c>
      <c r="S136" s="1"/>
      <c r="T136" s="1"/>
      <c r="U136" s="1"/>
      <c r="V136" s="1"/>
      <c r="W136" s="1"/>
      <c r="X136" s="6"/>
      <c r="Y136" s="1"/>
      <c r="Z136" s="1"/>
      <c r="AA136" s="1"/>
      <c r="AB136" s="1"/>
      <c r="AC136" s="1"/>
      <c r="AD136" s="6"/>
      <c r="AE136" s="1"/>
      <c r="AF136" s="1"/>
      <c r="AG136" s="1"/>
      <c r="AH136" s="1"/>
      <c r="AI136" s="1"/>
      <c r="AJ136" s="6"/>
      <c r="AK136" s="1"/>
      <c r="AL136" s="336"/>
    </row>
    <row r="137" spans="1:38" s="337" customFormat="1" ht="11.25" customHeight="1">
      <c r="A137" s="416">
        <v>27</v>
      </c>
      <c r="B137" s="417">
        <v>44819</v>
      </c>
      <c r="C137" s="339"/>
      <c r="D137" s="340" t="s">
        <v>963</v>
      </c>
      <c r="E137" s="338" t="s">
        <v>557</v>
      </c>
      <c r="F137" s="338">
        <v>53.5</v>
      </c>
      <c r="G137" s="338">
        <v>37</v>
      </c>
      <c r="H137" s="341">
        <v>65</v>
      </c>
      <c r="I137" s="347" t="s">
        <v>1051</v>
      </c>
      <c r="J137" s="301" t="s">
        <v>1052</v>
      </c>
      <c r="K137" s="300">
        <f t="shared" ref="K137" si="147">H137-F137</f>
        <v>11.5</v>
      </c>
      <c r="L137" s="302">
        <v>100</v>
      </c>
      <c r="M137" s="303">
        <f t="shared" ref="M137" si="148">(K137*N137)-L137</f>
        <v>3350</v>
      </c>
      <c r="N137" s="300">
        <v>300</v>
      </c>
      <c r="O137" s="301" t="s">
        <v>555</v>
      </c>
      <c r="P137" s="297">
        <v>44819</v>
      </c>
      <c r="Q137" s="1"/>
      <c r="R137" s="6" t="s">
        <v>556</v>
      </c>
      <c r="S137" s="1"/>
      <c r="T137" s="1"/>
      <c r="U137" s="1"/>
      <c r="V137" s="1"/>
      <c r="W137" s="1"/>
      <c r="X137" s="6"/>
      <c r="Y137" s="1"/>
      <c r="Z137" s="1"/>
      <c r="AA137" s="1"/>
      <c r="AB137" s="1"/>
      <c r="AC137" s="1"/>
      <c r="AD137" s="6"/>
      <c r="AE137" s="1"/>
      <c r="AF137" s="1"/>
      <c r="AG137" s="1"/>
      <c r="AH137" s="1"/>
      <c r="AI137" s="1"/>
      <c r="AJ137" s="6"/>
      <c r="AK137" s="1"/>
      <c r="AL137" s="336"/>
    </row>
    <row r="138" spans="1:38" s="337" customFormat="1" ht="11.25" customHeight="1">
      <c r="A138" s="433">
        <v>28</v>
      </c>
      <c r="B138" s="432">
        <v>44824</v>
      </c>
      <c r="C138" s="359"/>
      <c r="D138" s="360" t="s">
        <v>1127</v>
      </c>
      <c r="E138" s="357" t="s">
        <v>557</v>
      </c>
      <c r="F138" s="357" t="s">
        <v>1128</v>
      </c>
      <c r="G138" s="357">
        <v>34</v>
      </c>
      <c r="H138" s="361"/>
      <c r="I138" s="362" t="s">
        <v>1129</v>
      </c>
      <c r="J138" s="465" t="s">
        <v>558</v>
      </c>
      <c r="K138" s="361"/>
      <c r="L138" s="363"/>
      <c r="M138" s="364"/>
      <c r="N138" s="361"/>
      <c r="O138" s="361"/>
      <c r="P138" s="358"/>
      <c r="Q138" s="1"/>
      <c r="R138" s="6"/>
      <c r="S138" s="1"/>
      <c r="T138" s="1"/>
      <c r="U138" s="1"/>
      <c r="V138" s="1"/>
      <c r="W138" s="1"/>
      <c r="X138" s="6"/>
      <c r="Y138" s="1"/>
      <c r="Z138" s="1"/>
      <c r="AA138" s="1"/>
      <c r="AB138" s="1"/>
      <c r="AC138" s="1"/>
      <c r="AD138" s="6"/>
      <c r="AE138" s="1"/>
      <c r="AF138" s="1"/>
      <c r="AG138" s="1"/>
      <c r="AH138" s="1"/>
      <c r="AI138" s="1"/>
      <c r="AJ138" s="6"/>
      <c r="AK138" s="1"/>
      <c r="AL138" s="336"/>
    </row>
    <row r="139" spans="1:38" s="337" customFormat="1" ht="11.25" customHeight="1">
      <c r="A139" s="467">
        <v>29</v>
      </c>
      <c r="B139" s="466">
        <v>44824</v>
      </c>
      <c r="C139" s="359"/>
      <c r="D139" s="360" t="s">
        <v>1142</v>
      </c>
      <c r="E139" s="357" t="s">
        <v>557</v>
      </c>
      <c r="F139" s="357" t="s">
        <v>1143</v>
      </c>
      <c r="G139" s="357">
        <v>10</v>
      </c>
      <c r="H139" s="361"/>
      <c r="I139" s="362" t="s">
        <v>1027</v>
      </c>
      <c r="J139" s="465" t="s">
        <v>558</v>
      </c>
      <c r="K139" s="361"/>
      <c r="L139" s="363"/>
      <c r="M139" s="364"/>
      <c r="N139" s="361"/>
      <c r="O139" s="361"/>
      <c r="P139" s="358"/>
      <c r="Q139" s="1"/>
      <c r="R139" s="6"/>
      <c r="S139" s="1"/>
      <c r="T139" s="1"/>
      <c r="U139" s="1"/>
      <c r="V139" s="1"/>
      <c r="W139" s="1"/>
      <c r="X139" s="6"/>
      <c r="Y139" s="1"/>
      <c r="Z139" s="1"/>
      <c r="AA139" s="1"/>
      <c r="AB139" s="1"/>
      <c r="AC139" s="1"/>
      <c r="AD139" s="6"/>
      <c r="AE139" s="1"/>
      <c r="AF139" s="1"/>
      <c r="AG139" s="1"/>
      <c r="AH139" s="1"/>
      <c r="AI139" s="1"/>
      <c r="AJ139" s="6"/>
      <c r="AK139" s="1"/>
      <c r="AL139" s="336"/>
    </row>
    <row r="140" spans="1:38" s="337" customFormat="1" ht="11.25" customHeight="1">
      <c r="A140" s="467"/>
      <c r="B140" s="466"/>
      <c r="C140" s="359"/>
      <c r="D140" s="360"/>
      <c r="E140" s="357"/>
      <c r="F140" s="357"/>
      <c r="G140" s="357"/>
      <c r="H140" s="361"/>
      <c r="I140" s="362"/>
      <c r="J140" s="465"/>
      <c r="K140" s="361"/>
      <c r="L140" s="363"/>
      <c r="M140" s="364"/>
      <c r="N140" s="361"/>
      <c r="O140" s="361"/>
      <c r="P140" s="358"/>
      <c r="Q140" s="1"/>
      <c r="R140" s="6"/>
      <c r="S140" s="1"/>
      <c r="T140" s="1"/>
      <c r="U140" s="1"/>
      <c r="V140" s="1"/>
      <c r="W140" s="1"/>
      <c r="X140" s="6"/>
      <c r="Y140" s="1"/>
      <c r="Z140" s="1"/>
      <c r="AA140" s="1"/>
      <c r="AB140" s="1"/>
      <c r="AC140" s="1"/>
      <c r="AD140" s="6"/>
      <c r="AE140" s="1"/>
      <c r="AF140" s="1"/>
      <c r="AG140" s="1"/>
      <c r="AH140" s="1"/>
      <c r="AI140" s="1"/>
      <c r="AJ140" s="6"/>
      <c r="AK140" s="1"/>
      <c r="AL140" s="336"/>
    </row>
    <row r="141" spans="1:38" s="337" customFormat="1" ht="11.25" customHeight="1">
      <c r="A141" s="433"/>
      <c r="B141" s="432"/>
      <c r="C141" s="359"/>
      <c r="D141" s="360"/>
      <c r="E141" s="357"/>
      <c r="F141" s="357"/>
      <c r="G141" s="357"/>
      <c r="H141" s="361"/>
      <c r="I141" s="362"/>
      <c r="J141" s="431"/>
      <c r="K141" s="361"/>
      <c r="L141" s="363"/>
      <c r="M141" s="364"/>
      <c r="N141" s="361"/>
      <c r="O141" s="361"/>
      <c r="P141" s="358"/>
      <c r="Q141" s="1"/>
      <c r="R141" s="6"/>
      <c r="S141" s="1"/>
      <c r="T141" s="1"/>
      <c r="U141" s="1"/>
      <c r="V141" s="1"/>
      <c r="W141" s="1"/>
      <c r="X141" s="6"/>
      <c r="Y141" s="1"/>
      <c r="Z141" s="1"/>
      <c r="AA141" s="1"/>
      <c r="AB141" s="1"/>
      <c r="AC141" s="1"/>
      <c r="AD141" s="6"/>
      <c r="AE141" s="1"/>
      <c r="AF141" s="1"/>
      <c r="AG141" s="1"/>
      <c r="AH141" s="1"/>
      <c r="AI141" s="1"/>
      <c r="AJ141" s="6"/>
      <c r="AK141" s="1"/>
      <c r="AL141" s="336"/>
    </row>
    <row r="142" spans="1:38" ht="15" customHeight="1">
      <c r="A142" s="286"/>
      <c r="B142" s="330"/>
      <c r="C142" s="287"/>
      <c r="D142" s="288"/>
      <c r="E142" s="286"/>
      <c r="F142" s="286"/>
      <c r="G142" s="286"/>
      <c r="H142" s="289"/>
      <c r="I142" s="290"/>
      <c r="J142" s="252"/>
      <c r="K142" s="222"/>
      <c r="L142" s="241"/>
      <c r="M142" s="242"/>
      <c r="N142" s="222"/>
      <c r="O142" s="252"/>
      <c r="P142" s="219"/>
      <c r="Q142" s="1"/>
      <c r="R142" s="6"/>
      <c r="S142" s="1"/>
      <c r="T142" s="1"/>
      <c r="U142" s="1"/>
      <c r="V142" s="1"/>
      <c r="W142" s="1"/>
      <c r="X142" s="6"/>
      <c r="Y142" s="1"/>
      <c r="Z142" s="1"/>
      <c r="AA142" s="1"/>
      <c r="AB142" s="1"/>
      <c r="AC142" s="1"/>
      <c r="AD142" s="6"/>
      <c r="AE142" s="1"/>
      <c r="AF142" s="1"/>
      <c r="AG142" s="1"/>
      <c r="AH142" s="1"/>
      <c r="AI142" s="1"/>
      <c r="AJ142" s="6"/>
      <c r="AK142" s="1"/>
      <c r="AL142" s="1"/>
    </row>
    <row r="143" spans="1:38" ht="12.75" customHeight="1">
      <c r="A143" s="140"/>
      <c r="B143" s="145"/>
      <c r="C143" s="145"/>
      <c r="D143" s="146"/>
      <c r="E143" s="140"/>
      <c r="F143" s="147"/>
      <c r="G143" s="140"/>
      <c r="H143" s="140"/>
      <c r="I143" s="140"/>
      <c r="J143" s="145"/>
      <c r="K143" s="148"/>
      <c r="L143" s="140"/>
      <c r="M143" s="140"/>
      <c r="N143" s="140"/>
      <c r="O143" s="149"/>
      <c r="P143" s="1"/>
      <c r="Q143" s="1"/>
      <c r="R143" s="6"/>
      <c r="S143" s="1"/>
      <c r="T143" s="1"/>
      <c r="U143" s="1"/>
      <c r="V143" s="1"/>
      <c r="W143" s="1"/>
      <c r="X143" s="6"/>
      <c r="Y143" s="1"/>
      <c r="Z143" s="1"/>
      <c r="AA143" s="1"/>
      <c r="AB143" s="1"/>
      <c r="AC143" s="1"/>
      <c r="AD143" s="6"/>
      <c r="AE143" s="1"/>
      <c r="AF143" s="1"/>
      <c r="AG143" s="1"/>
      <c r="AH143" s="1"/>
      <c r="AI143" s="1"/>
      <c r="AJ143" s="6"/>
      <c r="AK143" s="1"/>
    </row>
    <row r="144" spans="1:38" ht="38.25" customHeight="1">
      <c r="A144" s="92" t="s">
        <v>579</v>
      </c>
      <c r="B144" s="150"/>
      <c r="C144" s="150"/>
      <c r="D144" s="151"/>
      <c r="E144" s="125"/>
      <c r="F144" s="6"/>
      <c r="G144" s="6"/>
      <c r="H144" s="126"/>
      <c r="I144" s="152"/>
      <c r="J144" s="1"/>
      <c r="K144" s="6"/>
      <c r="L144" s="6"/>
      <c r="M144" s="6"/>
      <c r="N144" s="1"/>
      <c r="O144" s="1"/>
      <c r="Q144" s="1"/>
      <c r="R144" s="6"/>
      <c r="S144" s="1"/>
      <c r="T144" s="1"/>
      <c r="U144" s="1"/>
      <c r="V144" s="1"/>
      <c r="W144" s="1"/>
      <c r="X144" s="6"/>
      <c r="Y144" s="1"/>
      <c r="Z144" s="1"/>
      <c r="AA144" s="1"/>
      <c r="AB144" s="1"/>
      <c r="AC144" s="1"/>
      <c r="AD144" s="6"/>
      <c r="AE144" s="1"/>
      <c r="AF144" s="1"/>
      <c r="AG144" s="1"/>
      <c r="AH144" s="1"/>
      <c r="AI144" s="1"/>
      <c r="AJ144" s="6"/>
      <c r="AK144" s="1"/>
    </row>
    <row r="145" spans="1:38" s="218" customFormat="1" ht="14.25" customHeight="1">
      <c r="A145" s="93" t="s">
        <v>16</v>
      </c>
      <c r="B145" s="94" t="s">
        <v>532</v>
      </c>
      <c r="C145" s="94"/>
      <c r="D145" s="95" t="s">
        <v>543</v>
      </c>
      <c r="E145" s="94" t="s">
        <v>544</v>
      </c>
      <c r="F145" s="94" t="s">
        <v>545</v>
      </c>
      <c r="G145" s="94" t="s">
        <v>546</v>
      </c>
      <c r="H145" s="94" t="s">
        <v>547</v>
      </c>
      <c r="I145" s="94" t="s">
        <v>548</v>
      </c>
      <c r="J145" s="93" t="s">
        <v>549</v>
      </c>
      <c r="K145" s="129" t="s">
        <v>566</v>
      </c>
      <c r="L145" s="130" t="s">
        <v>551</v>
      </c>
      <c r="M145" s="96" t="s">
        <v>552</v>
      </c>
      <c r="N145" s="94" t="s">
        <v>553</v>
      </c>
      <c r="O145" s="95" t="s">
        <v>554</v>
      </c>
      <c r="P145" s="94" t="s">
        <v>784</v>
      </c>
      <c r="Q145" s="217"/>
      <c r="R145" s="6"/>
      <c r="S145" s="217"/>
      <c r="T145" s="217"/>
      <c r="U145" s="217"/>
      <c r="V145" s="217"/>
      <c r="W145" s="217"/>
      <c r="X145" s="217"/>
      <c r="Y145" s="217"/>
      <c r="Z145" s="217"/>
      <c r="AA145" s="217"/>
      <c r="AB145" s="217"/>
      <c r="AC145" s="217"/>
      <c r="AD145" s="217"/>
      <c r="AE145" s="217"/>
      <c r="AF145" s="217"/>
      <c r="AG145" s="217"/>
      <c r="AH145" s="217"/>
      <c r="AI145" s="217"/>
      <c r="AJ145" s="217"/>
      <c r="AK145" s="217"/>
      <c r="AL145" s="217"/>
    </row>
    <row r="146" spans="1:38" s="218" customFormat="1" ht="12.75" customHeight="1">
      <c r="A146" s="330"/>
      <c r="B146" s="330"/>
      <c r="C146" s="330"/>
      <c r="D146" s="330"/>
      <c r="E146" s="333"/>
      <c r="F146" s="333"/>
      <c r="G146" s="333"/>
      <c r="H146" s="333"/>
      <c r="I146" s="333"/>
      <c r="J146" s="252"/>
      <c r="K146" s="222"/>
      <c r="L146" s="241"/>
      <c r="M146" s="242"/>
      <c r="N146" s="222"/>
      <c r="O146" s="252"/>
      <c r="P146" s="219"/>
      <c r="Q146" s="217"/>
      <c r="R146" s="1"/>
      <c r="S146" s="217"/>
      <c r="T146" s="217"/>
      <c r="U146" s="217"/>
      <c r="V146" s="217"/>
      <c r="W146" s="217"/>
      <c r="X146" s="217"/>
      <c r="Y146" s="217"/>
      <c r="Z146" s="217"/>
      <c r="AA146" s="217"/>
      <c r="AB146" s="217"/>
      <c r="AC146" s="217"/>
      <c r="AD146" s="217"/>
      <c r="AE146" s="217"/>
      <c r="AF146" s="217"/>
      <c r="AG146" s="217"/>
      <c r="AH146" s="217"/>
      <c r="AI146" s="217"/>
      <c r="AJ146" s="217"/>
      <c r="AK146" s="217"/>
      <c r="AL146" s="217"/>
    </row>
    <row r="147" spans="1:38" ht="14.25" customHeight="1">
      <c r="A147" s="333"/>
      <c r="B147" s="331"/>
      <c r="C147" s="332"/>
      <c r="D147" s="332"/>
      <c r="E147" s="333"/>
      <c r="F147" s="333"/>
      <c r="G147" s="333"/>
      <c r="H147" s="333"/>
      <c r="I147" s="333"/>
      <c r="J147" s="252"/>
      <c r="K147" s="222"/>
      <c r="L147" s="241"/>
      <c r="M147" s="242"/>
      <c r="N147" s="222"/>
      <c r="O147" s="252"/>
      <c r="P147" s="219"/>
      <c r="R147" s="217"/>
      <c r="S147" s="41"/>
      <c r="T147" s="1"/>
      <c r="U147" s="1"/>
      <c r="V147" s="1"/>
      <c r="W147" s="1"/>
      <c r="X147" s="1"/>
      <c r="Y147" s="1"/>
      <c r="Z147" s="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</row>
    <row r="148" spans="1:38" ht="12.75" customHeight="1">
      <c r="A148" s="333"/>
      <c r="B148" s="331"/>
      <c r="C148" s="332"/>
      <c r="D148" s="332"/>
      <c r="E148" s="333"/>
      <c r="F148" s="333"/>
      <c r="G148" s="333"/>
      <c r="H148" s="333"/>
      <c r="I148" s="333"/>
      <c r="J148" s="252"/>
      <c r="K148" s="222"/>
      <c r="L148" s="241"/>
      <c r="M148" s="242"/>
      <c r="N148" s="222"/>
      <c r="O148" s="252"/>
      <c r="P148" s="219"/>
      <c r="R148" s="6"/>
      <c r="S148" s="1"/>
      <c r="T148" s="1"/>
      <c r="U148" s="1"/>
      <c r="V148" s="1"/>
      <c r="W148" s="1"/>
      <c r="X148" s="1"/>
      <c r="Y148" s="1"/>
    </row>
    <row r="149" spans="1:38" ht="12.75" customHeight="1">
      <c r="A149" s="109" t="s">
        <v>559</v>
      </c>
      <c r="B149" s="109"/>
      <c r="C149" s="109"/>
      <c r="D149" s="109"/>
      <c r="E149" s="41"/>
      <c r="F149" s="117" t="s">
        <v>561</v>
      </c>
      <c r="G149" s="54"/>
      <c r="H149" s="54"/>
      <c r="I149" s="54"/>
      <c r="J149" s="6"/>
      <c r="K149" s="134"/>
      <c r="L149" s="135"/>
      <c r="M149" s="6"/>
      <c r="N149" s="99"/>
      <c r="O149" s="153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38" ht="12.75" customHeight="1">
      <c r="A150" s="116" t="s">
        <v>560</v>
      </c>
      <c r="B150" s="109"/>
      <c r="C150" s="109"/>
      <c r="D150" s="109"/>
      <c r="E150" s="6"/>
      <c r="F150" s="117" t="s">
        <v>563</v>
      </c>
      <c r="G150" s="6"/>
      <c r="H150" s="6" t="s">
        <v>780</v>
      </c>
      <c r="I150" s="6"/>
      <c r="J150" s="1"/>
      <c r="K150" s="6"/>
      <c r="L150" s="6"/>
      <c r="M150" s="6"/>
      <c r="N150" s="1"/>
      <c r="O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38" ht="12.75" customHeight="1">
      <c r="A151" s="116"/>
      <c r="B151" s="109"/>
      <c r="C151" s="109"/>
      <c r="D151" s="109"/>
      <c r="E151" s="6"/>
      <c r="F151" s="117"/>
      <c r="G151" s="6"/>
      <c r="H151" s="6"/>
      <c r="I151" s="6"/>
      <c r="J151" s="1"/>
      <c r="K151" s="6"/>
      <c r="L151" s="6"/>
      <c r="M151" s="6"/>
      <c r="N151" s="1"/>
      <c r="O151" s="1"/>
      <c r="Q151" s="1"/>
      <c r="R151" s="54"/>
      <c r="S151" s="1"/>
      <c r="T151" s="1"/>
      <c r="U151" s="1"/>
      <c r="V151" s="1"/>
      <c r="W151" s="1"/>
      <c r="X151" s="1"/>
      <c r="Y151" s="1"/>
      <c r="Z151" s="1"/>
    </row>
    <row r="152" spans="1:38" ht="12.75" customHeight="1">
      <c r="A152" s="116"/>
      <c r="B152" s="109"/>
      <c r="C152" s="109"/>
      <c r="D152" s="109"/>
      <c r="E152" s="6"/>
      <c r="F152" s="117"/>
      <c r="G152" s="54"/>
      <c r="H152" s="41"/>
      <c r="I152" s="54"/>
      <c r="J152" s="6"/>
      <c r="K152" s="134"/>
      <c r="L152" s="135"/>
      <c r="M152" s="6"/>
      <c r="N152" s="99"/>
      <c r="O152" s="136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38" ht="12.75" customHeight="1">
      <c r="A153" s="54"/>
      <c r="B153" s="98"/>
      <c r="C153" s="98"/>
      <c r="D153" s="41"/>
      <c r="E153" s="54"/>
      <c r="F153" s="54"/>
      <c r="G153" s="54"/>
      <c r="H153" s="41"/>
      <c r="I153" s="54"/>
      <c r="J153" s="6"/>
      <c r="K153" s="134"/>
      <c r="L153" s="135"/>
      <c r="M153" s="6"/>
      <c r="N153" s="99"/>
      <c r="O153" s="136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38" ht="38.25" customHeight="1">
      <c r="A154" s="41"/>
      <c r="B154" s="154" t="s">
        <v>580</v>
      </c>
      <c r="C154" s="154"/>
      <c r="D154" s="154"/>
      <c r="E154" s="154"/>
      <c r="F154" s="6"/>
      <c r="G154" s="6"/>
      <c r="H154" s="127"/>
      <c r="I154" s="6"/>
      <c r="J154" s="127"/>
      <c r="K154" s="128"/>
      <c r="L154" s="6"/>
      <c r="M154" s="6"/>
      <c r="N154" s="1"/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38" ht="12.75" customHeight="1">
      <c r="A155" s="93" t="s">
        <v>16</v>
      </c>
      <c r="B155" s="94" t="s">
        <v>532</v>
      </c>
      <c r="C155" s="94"/>
      <c r="D155" s="95" t="s">
        <v>543</v>
      </c>
      <c r="E155" s="94" t="s">
        <v>544</v>
      </c>
      <c r="F155" s="94" t="s">
        <v>545</v>
      </c>
      <c r="G155" s="94" t="s">
        <v>581</v>
      </c>
      <c r="H155" s="94" t="s">
        <v>582</v>
      </c>
      <c r="I155" s="94" t="s">
        <v>548</v>
      </c>
      <c r="J155" s="155" t="s">
        <v>549</v>
      </c>
      <c r="K155" s="94" t="s">
        <v>550</v>
      </c>
      <c r="L155" s="94" t="s">
        <v>583</v>
      </c>
      <c r="M155" s="94" t="s">
        <v>553</v>
      </c>
      <c r="N155" s="95" t="s">
        <v>554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38" ht="12.75" customHeight="1">
      <c r="A156" s="156">
        <v>1</v>
      </c>
      <c r="B156" s="157">
        <v>41579</v>
      </c>
      <c r="C156" s="157"/>
      <c r="D156" s="158" t="s">
        <v>584</v>
      </c>
      <c r="E156" s="159" t="s">
        <v>585</v>
      </c>
      <c r="F156" s="160">
        <v>82</v>
      </c>
      <c r="G156" s="159" t="s">
        <v>586</v>
      </c>
      <c r="H156" s="159">
        <v>100</v>
      </c>
      <c r="I156" s="161">
        <v>100</v>
      </c>
      <c r="J156" s="162" t="s">
        <v>587</v>
      </c>
      <c r="K156" s="163">
        <f t="shared" ref="K156:K208" si="149">H156-F156</f>
        <v>18</v>
      </c>
      <c r="L156" s="164">
        <f t="shared" ref="L156:L208" si="150">K156/F156</f>
        <v>0.21951219512195122</v>
      </c>
      <c r="M156" s="159" t="s">
        <v>555</v>
      </c>
      <c r="N156" s="165">
        <v>42657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38" ht="12.75" customHeight="1">
      <c r="A157" s="156">
        <v>2</v>
      </c>
      <c r="B157" s="157">
        <v>41794</v>
      </c>
      <c r="C157" s="157"/>
      <c r="D157" s="158" t="s">
        <v>588</v>
      </c>
      <c r="E157" s="159" t="s">
        <v>557</v>
      </c>
      <c r="F157" s="160">
        <v>257</v>
      </c>
      <c r="G157" s="159" t="s">
        <v>586</v>
      </c>
      <c r="H157" s="159">
        <v>300</v>
      </c>
      <c r="I157" s="161">
        <v>300</v>
      </c>
      <c r="J157" s="162" t="s">
        <v>587</v>
      </c>
      <c r="K157" s="163">
        <f t="shared" si="149"/>
        <v>43</v>
      </c>
      <c r="L157" s="164">
        <f t="shared" si="150"/>
        <v>0.16731517509727625</v>
      </c>
      <c r="M157" s="159" t="s">
        <v>555</v>
      </c>
      <c r="N157" s="165">
        <v>41822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38" ht="12.75" customHeight="1">
      <c r="A158" s="156">
        <v>3</v>
      </c>
      <c r="B158" s="157">
        <v>41828</v>
      </c>
      <c r="C158" s="157"/>
      <c r="D158" s="158" t="s">
        <v>589</v>
      </c>
      <c r="E158" s="159" t="s">
        <v>557</v>
      </c>
      <c r="F158" s="160">
        <v>393</v>
      </c>
      <c r="G158" s="159" t="s">
        <v>586</v>
      </c>
      <c r="H158" s="159">
        <v>468</v>
      </c>
      <c r="I158" s="161">
        <v>468</v>
      </c>
      <c r="J158" s="162" t="s">
        <v>587</v>
      </c>
      <c r="K158" s="163">
        <f t="shared" si="149"/>
        <v>75</v>
      </c>
      <c r="L158" s="164">
        <f t="shared" si="150"/>
        <v>0.19083969465648856</v>
      </c>
      <c r="M158" s="159" t="s">
        <v>555</v>
      </c>
      <c r="N158" s="165">
        <v>41863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38" ht="12.75" customHeight="1">
      <c r="A159" s="156">
        <v>4</v>
      </c>
      <c r="B159" s="157">
        <v>41857</v>
      </c>
      <c r="C159" s="157"/>
      <c r="D159" s="158" t="s">
        <v>590</v>
      </c>
      <c r="E159" s="159" t="s">
        <v>557</v>
      </c>
      <c r="F159" s="160">
        <v>205</v>
      </c>
      <c r="G159" s="159" t="s">
        <v>586</v>
      </c>
      <c r="H159" s="159">
        <v>275</v>
      </c>
      <c r="I159" s="161">
        <v>250</v>
      </c>
      <c r="J159" s="162" t="s">
        <v>587</v>
      </c>
      <c r="K159" s="163">
        <f t="shared" si="149"/>
        <v>70</v>
      </c>
      <c r="L159" s="164">
        <f t="shared" si="150"/>
        <v>0.34146341463414637</v>
      </c>
      <c r="M159" s="159" t="s">
        <v>555</v>
      </c>
      <c r="N159" s="165">
        <v>41962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38" ht="12.75" customHeight="1">
      <c r="A160" s="156">
        <v>5</v>
      </c>
      <c r="B160" s="157">
        <v>41886</v>
      </c>
      <c r="C160" s="157"/>
      <c r="D160" s="158" t="s">
        <v>591</v>
      </c>
      <c r="E160" s="159" t="s">
        <v>557</v>
      </c>
      <c r="F160" s="160">
        <v>162</v>
      </c>
      <c r="G160" s="159" t="s">
        <v>586</v>
      </c>
      <c r="H160" s="159">
        <v>190</v>
      </c>
      <c r="I160" s="161">
        <v>190</v>
      </c>
      <c r="J160" s="162" t="s">
        <v>587</v>
      </c>
      <c r="K160" s="163">
        <f t="shared" si="149"/>
        <v>28</v>
      </c>
      <c r="L160" s="164">
        <f t="shared" si="150"/>
        <v>0.1728395061728395</v>
      </c>
      <c r="M160" s="159" t="s">
        <v>555</v>
      </c>
      <c r="N160" s="165">
        <v>42006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6">
        <v>6</v>
      </c>
      <c r="B161" s="157">
        <v>41886</v>
      </c>
      <c r="C161" s="157"/>
      <c r="D161" s="158" t="s">
        <v>592</v>
      </c>
      <c r="E161" s="159" t="s">
        <v>557</v>
      </c>
      <c r="F161" s="160">
        <v>75</v>
      </c>
      <c r="G161" s="159" t="s">
        <v>586</v>
      </c>
      <c r="H161" s="159">
        <v>91.5</v>
      </c>
      <c r="I161" s="161" t="s">
        <v>593</v>
      </c>
      <c r="J161" s="162" t="s">
        <v>594</v>
      </c>
      <c r="K161" s="163">
        <f t="shared" si="149"/>
        <v>16.5</v>
      </c>
      <c r="L161" s="164">
        <f t="shared" si="150"/>
        <v>0.22</v>
      </c>
      <c r="M161" s="159" t="s">
        <v>555</v>
      </c>
      <c r="N161" s="165">
        <v>41954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6">
        <v>7</v>
      </c>
      <c r="B162" s="157">
        <v>41913</v>
      </c>
      <c r="C162" s="157"/>
      <c r="D162" s="158" t="s">
        <v>595</v>
      </c>
      <c r="E162" s="159" t="s">
        <v>557</v>
      </c>
      <c r="F162" s="160">
        <v>850</v>
      </c>
      <c r="G162" s="159" t="s">
        <v>586</v>
      </c>
      <c r="H162" s="159">
        <v>982.5</v>
      </c>
      <c r="I162" s="161">
        <v>1050</v>
      </c>
      <c r="J162" s="162" t="s">
        <v>596</v>
      </c>
      <c r="K162" s="163">
        <f t="shared" si="149"/>
        <v>132.5</v>
      </c>
      <c r="L162" s="164">
        <f t="shared" si="150"/>
        <v>0.15588235294117647</v>
      </c>
      <c r="M162" s="159" t="s">
        <v>555</v>
      </c>
      <c r="N162" s="165">
        <v>42039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6">
        <v>8</v>
      </c>
      <c r="B163" s="157">
        <v>41913</v>
      </c>
      <c r="C163" s="157"/>
      <c r="D163" s="158" t="s">
        <v>597</v>
      </c>
      <c r="E163" s="159" t="s">
        <v>557</v>
      </c>
      <c r="F163" s="160">
        <v>475</v>
      </c>
      <c r="G163" s="159" t="s">
        <v>586</v>
      </c>
      <c r="H163" s="159">
        <v>515</v>
      </c>
      <c r="I163" s="161">
        <v>600</v>
      </c>
      <c r="J163" s="162" t="s">
        <v>598</v>
      </c>
      <c r="K163" s="163">
        <f t="shared" si="149"/>
        <v>40</v>
      </c>
      <c r="L163" s="164">
        <f t="shared" si="150"/>
        <v>8.4210526315789472E-2</v>
      </c>
      <c r="M163" s="159" t="s">
        <v>555</v>
      </c>
      <c r="N163" s="165">
        <v>41939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6">
        <v>9</v>
      </c>
      <c r="B164" s="157">
        <v>41913</v>
      </c>
      <c r="C164" s="157"/>
      <c r="D164" s="158" t="s">
        <v>599</v>
      </c>
      <c r="E164" s="159" t="s">
        <v>557</v>
      </c>
      <c r="F164" s="160">
        <v>86</v>
      </c>
      <c r="G164" s="159" t="s">
        <v>586</v>
      </c>
      <c r="H164" s="159">
        <v>99</v>
      </c>
      <c r="I164" s="161">
        <v>140</v>
      </c>
      <c r="J164" s="162" t="s">
        <v>600</v>
      </c>
      <c r="K164" s="163">
        <f t="shared" si="149"/>
        <v>13</v>
      </c>
      <c r="L164" s="164">
        <f t="shared" si="150"/>
        <v>0.15116279069767441</v>
      </c>
      <c r="M164" s="159" t="s">
        <v>555</v>
      </c>
      <c r="N164" s="165">
        <v>41939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6">
        <v>10</v>
      </c>
      <c r="B165" s="157">
        <v>41926</v>
      </c>
      <c r="C165" s="157"/>
      <c r="D165" s="158" t="s">
        <v>601</v>
      </c>
      <c r="E165" s="159" t="s">
        <v>557</v>
      </c>
      <c r="F165" s="160">
        <v>496.6</v>
      </c>
      <c r="G165" s="159" t="s">
        <v>586</v>
      </c>
      <c r="H165" s="159">
        <v>621</v>
      </c>
      <c r="I165" s="161">
        <v>580</v>
      </c>
      <c r="J165" s="162" t="s">
        <v>587</v>
      </c>
      <c r="K165" s="163">
        <f t="shared" si="149"/>
        <v>124.39999999999998</v>
      </c>
      <c r="L165" s="164">
        <f t="shared" si="150"/>
        <v>0.25050342327829234</v>
      </c>
      <c r="M165" s="159" t="s">
        <v>555</v>
      </c>
      <c r="N165" s="165">
        <v>42605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6">
        <v>11</v>
      </c>
      <c r="B166" s="157">
        <v>41926</v>
      </c>
      <c r="C166" s="157"/>
      <c r="D166" s="158" t="s">
        <v>602</v>
      </c>
      <c r="E166" s="159" t="s">
        <v>557</v>
      </c>
      <c r="F166" s="160">
        <v>2481.9</v>
      </c>
      <c r="G166" s="159" t="s">
        <v>586</v>
      </c>
      <c r="H166" s="159">
        <v>2840</v>
      </c>
      <c r="I166" s="161">
        <v>2870</v>
      </c>
      <c r="J166" s="162" t="s">
        <v>603</v>
      </c>
      <c r="K166" s="163">
        <f t="shared" si="149"/>
        <v>358.09999999999991</v>
      </c>
      <c r="L166" s="164">
        <f t="shared" si="150"/>
        <v>0.14428462065353154</v>
      </c>
      <c r="M166" s="159" t="s">
        <v>555</v>
      </c>
      <c r="N166" s="165">
        <v>42017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6">
        <v>12</v>
      </c>
      <c r="B167" s="157">
        <v>41928</v>
      </c>
      <c r="C167" s="157"/>
      <c r="D167" s="158" t="s">
        <v>604</v>
      </c>
      <c r="E167" s="159" t="s">
        <v>557</v>
      </c>
      <c r="F167" s="160">
        <v>84.5</v>
      </c>
      <c r="G167" s="159" t="s">
        <v>586</v>
      </c>
      <c r="H167" s="159">
        <v>93</v>
      </c>
      <c r="I167" s="161">
        <v>110</v>
      </c>
      <c r="J167" s="162" t="s">
        <v>605</v>
      </c>
      <c r="K167" s="163">
        <f t="shared" si="149"/>
        <v>8.5</v>
      </c>
      <c r="L167" s="164">
        <f t="shared" si="150"/>
        <v>0.10059171597633136</v>
      </c>
      <c r="M167" s="159" t="s">
        <v>555</v>
      </c>
      <c r="N167" s="165">
        <v>41939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6">
        <v>13</v>
      </c>
      <c r="B168" s="157">
        <v>41928</v>
      </c>
      <c r="C168" s="157"/>
      <c r="D168" s="158" t="s">
        <v>606</v>
      </c>
      <c r="E168" s="159" t="s">
        <v>557</v>
      </c>
      <c r="F168" s="160">
        <v>401</v>
      </c>
      <c r="G168" s="159" t="s">
        <v>586</v>
      </c>
      <c r="H168" s="159">
        <v>428</v>
      </c>
      <c r="I168" s="161">
        <v>450</v>
      </c>
      <c r="J168" s="162" t="s">
        <v>607</v>
      </c>
      <c r="K168" s="163">
        <f t="shared" si="149"/>
        <v>27</v>
      </c>
      <c r="L168" s="164">
        <f t="shared" si="150"/>
        <v>6.7331670822942641E-2</v>
      </c>
      <c r="M168" s="159" t="s">
        <v>555</v>
      </c>
      <c r="N168" s="165">
        <v>42020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6">
        <v>14</v>
      </c>
      <c r="B169" s="157">
        <v>41928</v>
      </c>
      <c r="C169" s="157"/>
      <c r="D169" s="158" t="s">
        <v>608</v>
      </c>
      <c r="E169" s="159" t="s">
        <v>557</v>
      </c>
      <c r="F169" s="160">
        <v>101</v>
      </c>
      <c r="G169" s="159" t="s">
        <v>586</v>
      </c>
      <c r="H169" s="159">
        <v>112</v>
      </c>
      <c r="I169" s="161">
        <v>120</v>
      </c>
      <c r="J169" s="162" t="s">
        <v>609</v>
      </c>
      <c r="K169" s="163">
        <f t="shared" si="149"/>
        <v>11</v>
      </c>
      <c r="L169" s="164">
        <f t="shared" si="150"/>
        <v>0.10891089108910891</v>
      </c>
      <c r="M169" s="159" t="s">
        <v>555</v>
      </c>
      <c r="N169" s="165">
        <v>41939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6">
        <v>15</v>
      </c>
      <c r="B170" s="157">
        <v>41954</v>
      </c>
      <c r="C170" s="157"/>
      <c r="D170" s="158" t="s">
        <v>610</v>
      </c>
      <c r="E170" s="159" t="s">
        <v>557</v>
      </c>
      <c r="F170" s="160">
        <v>59</v>
      </c>
      <c r="G170" s="159" t="s">
        <v>586</v>
      </c>
      <c r="H170" s="159">
        <v>76</v>
      </c>
      <c r="I170" s="161">
        <v>76</v>
      </c>
      <c r="J170" s="162" t="s">
        <v>587</v>
      </c>
      <c r="K170" s="163">
        <f t="shared" si="149"/>
        <v>17</v>
      </c>
      <c r="L170" s="164">
        <f t="shared" si="150"/>
        <v>0.28813559322033899</v>
      </c>
      <c r="M170" s="159" t="s">
        <v>555</v>
      </c>
      <c r="N170" s="165">
        <v>43032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6">
        <v>16</v>
      </c>
      <c r="B171" s="157">
        <v>41954</v>
      </c>
      <c r="C171" s="157"/>
      <c r="D171" s="158" t="s">
        <v>599</v>
      </c>
      <c r="E171" s="159" t="s">
        <v>557</v>
      </c>
      <c r="F171" s="160">
        <v>99</v>
      </c>
      <c r="G171" s="159" t="s">
        <v>586</v>
      </c>
      <c r="H171" s="159">
        <v>120</v>
      </c>
      <c r="I171" s="161">
        <v>120</v>
      </c>
      <c r="J171" s="162" t="s">
        <v>568</v>
      </c>
      <c r="K171" s="163">
        <f t="shared" si="149"/>
        <v>21</v>
      </c>
      <c r="L171" s="164">
        <f t="shared" si="150"/>
        <v>0.21212121212121213</v>
      </c>
      <c r="M171" s="159" t="s">
        <v>555</v>
      </c>
      <c r="N171" s="165">
        <v>41960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6">
        <v>17</v>
      </c>
      <c r="B172" s="157">
        <v>41956</v>
      </c>
      <c r="C172" s="157"/>
      <c r="D172" s="158" t="s">
        <v>611</v>
      </c>
      <c r="E172" s="159" t="s">
        <v>557</v>
      </c>
      <c r="F172" s="160">
        <v>22</v>
      </c>
      <c r="G172" s="159" t="s">
        <v>586</v>
      </c>
      <c r="H172" s="159">
        <v>33.549999999999997</v>
      </c>
      <c r="I172" s="161">
        <v>32</v>
      </c>
      <c r="J172" s="162" t="s">
        <v>612</v>
      </c>
      <c r="K172" s="163">
        <f t="shared" si="149"/>
        <v>11.549999999999997</v>
      </c>
      <c r="L172" s="164">
        <f t="shared" si="150"/>
        <v>0.52499999999999991</v>
      </c>
      <c r="M172" s="159" t="s">
        <v>555</v>
      </c>
      <c r="N172" s="165">
        <v>42188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6">
        <v>18</v>
      </c>
      <c r="B173" s="157">
        <v>41976</v>
      </c>
      <c r="C173" s="157"/>
      <c r="D173" s="158" t="s">
        <v>613</v>
      </c>
      <c r="E173" s="159" t="s">
        <v>557</v>
      </c>
      <c r="F173" s="160">
        <v>440</v>
      </c>
      <c r="G173" s="159" t="s">
        <v>586</v>
      </c>
      <c r="H173" s="159">
        <v>520</v>
      </c>
      <c r="I173" s="161">
        <v>520</v>
      </c>
      <c r="J173" s="162" t="s">
        <v>614</v>
      </c>
      <c r="K173" s="163">
        <f t="shared" si="149"/>
        <v>80</v>
      </c>
      <c r="L173" s="164">
        <f t="shared" si="150"/>
        <v>0.18181818181818182</v>
      </c>
      <c r="M173" s="159" t="s">
        <v>555</v>
      </c>
      <c r="N173" s="165">
        <v>42208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6">
        <v>19</v>
      </c>
      <c r="B174" s="157">
        <v>41976</v>
      </c>
      <c r="C174" s="157"/>
      <c r="D174" s="158" t="s">
        <v>615</v>
      </c>
      <c r="E174" s="159" t="s">
        <v>557</v>
      </c>
      <c r="F174" s="160">
        <v>360</v>
      </c>
      <c r="G174" s="159" t="s">
        <v>586</v>
      </c>
      <c r="H174" s="159">
        <v>427</v>
      </c>
      <c r="I174" s="161">
        <v>425</v>
      </c>
      <c r="J174" s="162" t="s">
        <v>616</v>
      </c>
      <c r="K174" s="163">
        <f t="shared" si="149"/>
        <v>67</v>
      </c>
      <c r="L174" s="164">
        <f t="shared" si="150"/>
        <v>0.18611111111111112</v>
      </c>
      <c r="M174" s="159" t="s">
        <v>555</v>
      </c>
      <c r="N174" s="165">
        <v>42058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6">
        <v>20</v>
      </c>
      <c r="B175" s="157">
        <v>42012</v>
      </c>
      <c r="C175" s="157"/>
      <c r="D175" s="158" t="s">
        <v>617</v>
      </c>
      <c r="E175" s="159" t="s">
        <v>557</v>
      </c>
      <c r="F175" s="160">
        <v>360</v>
      </c>
      <c r="G175" s="159" t="s">
        <v>586</v>
      </c>
      <c r="H175" s="159">
        <v>455</v>
      </c>
      <c r="I175" s="161">
        <v>420</v>
      </c>
      <c r="J175" s="162" t="s">
        <v>618</v>
      </c>
      <c r="K175" s="163">
        <f t="shared" si="149"/>
        <v>95</v>
      </c>
      <c r="L175" s="164">
        <f t="shared" si="150"/>
        <v>0.2638888888888889</v>
      </c>
      <c r="M175" s="159" t="s">
        <v>555</v>
      </c>
      <c r="N175" s="165">
        <v>42024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6">
        <v>21</v>
      </c>
      <c r="B176" s="157">
        <v>42012</v>
      </c>
      <c r="C176" s="157"/>
      <c r="D176" s="158" t="s">
        <v>619</v>
      </c>
      <c r="E176" s="159" t="s">
        <v>557</v>
      </c>
      <c r="F176" s="160">
        <v>130</v>
      </c>
      <c r="G176" s="159"/>
      <c r="H176" s="159">
        <v>175.5</v>
      </c>
      <c r="I176" s="161">
        <v>165</v>
      </c>
      <c r="J176" s="162" t="s">
        <v>620</v>
      </c>
      <c r="K176" s="163">
        <f t="shared" si="149"/>
        <v>45.5</v>
      </c>
      <c r="L176" s="164">
        <f t="shared" si="150"/>
        <v>0.35</v>
      </c>
      <c r="M176" s="159" t="s">
        <v>555</v>
      </c>
      <c r="N176" s="165">
        <v>43088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6">
        <v>22</v>
      </c>
      <c r="B177" s="157">
        <v>42040</v>
      </c>
      <c r="C177" s="157"/>
      <c r="D177" s="158" t="s">
        <v>371</v>
      </c>
      <c r="E177" s="159" t="s">
        <v>585</v>
      </c>
      <c r="F177" s="160">
        <v>98</v>
      </c>
      <c r="G177" s="159"/>
      <c r="H177" s="159">
        <v>120</v>
      </c>
      <c r="I177" s="161">
        <v>120</v>
      </c>
      <c r="J177" s="162" t="s">
        <v>587</v>
      </c>
      <c r="K177" s="163">
        <f t="shared" si="149"/>
        <v>22</v>
      </c>
      <c r="L177" s="164">
        <f t="shared" si="150"/>
        <v>0.22448979591836735</v>
      </c>
      <c r="M177" s="159" t="s">
        <v>555</v>
      </c>
      <c r="N177" s="165">
        <v>42753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6">
        <v>23</v>
      </c>
      <c r="B178" s="157">
        <v>42040</v>
      </c>
      <c r="C178" s="157"/>
      <c r="D178" s="158" t="s">
        <v>621</v>
      </c>
      <c r="E178" s="159" t="s">
        <v>585</v>
      </c>
      <c r="F178" s="160">
        <v>196</v>
      </c>
      <c r="G178" s="159"/>
      <c r="H178" s="159">
        <v>262</v>
      </c>
      <c r="I178" s="161">
        <v>255</v>
      </c>
      <c r="J178" s="162" t="s">
        <v>587</v>
      </c>
      <c r="K178" s="163">
        <f t="shared" si="149"/>
        <v>66</v>
      </c>
      <c r="L178" s="164">
        <f t="shared" si="150"/>
        <v>0.33673469387755101</v>
      </c>
      <c r="M178" s="159" t="s">
        <v>555</v>
      </c>
      <c r="N178" s="165">
        <v>42599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66">
        <v>24</v>
      </c>
      <c r="B179" s="167">
        <v>42067</v>
      </c>
      <c r="C179" s="167"/>
      <c r="D179" s="168" t="s">
        <v>370</v>
      </c>
      <c r="E179" s="169" t="s">
        <v>585</v>
      </c>
      <c r="F179" s="170">
        <v>235</v>
      </c>
      <c r="G179" s="170"/>
      <c r="H179" s="171">
        <v>77</v>
      </c>
      <c r="I179" s="171" t="s">
        <v>622</v>
      </c>
      <c r="J179" s="172" t="s">
        <v>623</v>
      </c>
      <c r="K179" s="173">
        <f t="shared" si="149"/>
        <v>-158</v>
      </c>
      <c r="L179" s="174">
        <f t="shared" si="150"/>
        <v>-0.67234042553191486</v>
      </c>
      <c r="M179" s="170" t="s">
        <v>567</v>
      </c>
      <c r="N179" s="167">
        <v>43522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6">
        <v>25</v>
      </c>
      <c r="B180" s="157">
        <v>42067</v>
      </c>
      <c r="C180" s="157"/>
      <c r="D180" s="158" t="s">
        <v>624</v>
      </c>
      <c r="E180" s="159" t="s">
        <v>585</v>
      </c>
      <c r="F180" s="160">
        <v>185</v>
      </c>
      <c r="G180" s="159"/>
      <c r="H180" s="159">
        <v>224</v>
      </c>
      <c r="I180" s="161" t="s">
        <v>625</v>
      </c>
      <c r="J180" s="162" t="s">
        <v>587</v>
      </c>
      <c r="K180" s="163">
        <f t="shared" si="149"/>
        <v>39</v>
      </c>
      <c r="L180" s="164">
        <f t="shared" si="150"/>
        <v>0.21081081081081082</v>
      </c>
      <c r="M180" s="159" t="s">
        <v>555</v>
      </c>
      <c r="N180" s="165">
        <v>42647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66">
        <v>26</v>
      </c>
      <c r="B181" s="167">
        <v>42090</v>
      </c>
      <c r="C181" s="167"/>
      <c r="D181" s="175" t="s">
        <v>626</v>
      </c>
      <c r="E181" s="170" t="s">
        <v>585</v>
      </c>
      <c r="F181" s="170">
        <v>49.5</v>
      </c>
      <c r="G181" s="171"/>
      <c r="H181" s="171">
        <v>15.85</v>
      </c>
      <c r="I181" s="171">
        <v>67</v>
      </c>
      <c r="J181" s="172" t="s">
        <v>627</v>
      </c>
      <c r="K181" s="171">
        <f t="shared" si="149"/>
        <v>-33.65</v>
      </c>
      <c r="L181" s="176">
        <f t="shared" si="150"/>
        <v>-0.67979797979797973</v>
      </c>
      <c r="M181" s="170" t="s">
        <v>567</v>
      </c>
      <c r="N181" s="177">
        <v>43627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6">
        <v>27</v>
      </c>
      <c r="B182" s="157">
        <v>42093</v>
      </c>
      <c r="C182" s="157"/>
      <c r="D182" s="158" t="s">
        <v>628</v>
      </c>
      <c r="E182" s="159" t="s">
        <v>585</v>
      </c>
      <c r="F182" s="160">
        <v>183.5</v>
      </c>
      <c r="G182" s="159"/>
      <c r="H182" s="159">
        <v>219</v>
      </c>
      <c r="I182" s="161">
        <v>218</v>
      </c>
      <c r="J182" s="162" t="s">
        <v>629</v>
      </c>
      <c r="K182" s="163">
        <f t="shared" si="149"/>
        <v>35.5</v>
      </c>
      <c r="L182" s="164">
        <f t="shared" si="150"/>
        <v>0.19346049046321526</v>
      </c>
      <c r="M182" s="159" t="s">
        <v>555</v>
      </c>
      <c r="N182" s="165">
        <v>42103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6">
        <v>28</v>
      </c>
      <c r="B183" s="157">
        <v>42114</v>
      </c>
      <c r="C183" s="157"/>
      <c r="D183" s="158" t="s">
        <v>630</v>
      </c>
      <c r="E183" s="159" t="s">
        <v>585</v>
      </c>
      <c r="F183" s="160">
        <f>(227+237)/2</f>
        <v>232</v>
      </c>
      <c r="G183" s="159"/>
      <c r="H183" s="159">
        <v>298</v>
      </c>
      <c r="I183" s="161">
        <v>298</v>
      </c>
      <c r="J183" s="162" t="s">
        <v>587</v>
      </c>
      <c r="K183" s="163">
        <f t="shared" si="149"/>
        <v>66</v>
      </c>
      <c r="L183" s="164">
        <f t="shared" si="150"/>
        <v>0.28448275862068967</v>
      </c>
      <c r="M183" s="159" t="s">
        <v>555</v>
      </c>
      <c r="N183" s="165">
        <v>42823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6">
        <v>29</v>
      </c>
      <c r="B184" s="157">
        <v>42128</v>
      </c>
      <c r="C184" s="157"/>
      <c r="D184" s="158" t="s">
        <v>631</v>
      </c>
      <c r="E184" s="159" t="s">
        <v>557</v>
      </c>
      <c r="F184" s="160">
        <v>385</v>
      </c>
      <c r="G184" s="159"/>
      <c r="H184" s="159">
        <f>212.5+331</f>
        <v>543.5</v>
      </c>
      <c r="I184" s="161">
        <v>510</v>
      </c>
      <c r="J184" s="162" t="s">
        <v>632</v>
      </c>
      <c r="K184" s="163">
        <f t="shared" si="149"/>
        <v>158.5</v>
      </c>
      <c r="L184" s="164">
        <f t="shared" si="150"/>
        <v>0.41168831168831171</v>
      </c>
      <c r="M184" s="159" t="s">
        <v>555</v>
      </c>
      <c r="N184" s="165">
        <v>42235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6">
        <v>30</v>
      </c>
      <c r="B185" s="157">
        <v>42128</v>
      </c>
      <c r="C185" s="157"/>
      <c r="D185" s="158" t="s">
        <v>633</v>
      </c>
      <c r="E185" s="159" t="s">
        <v>557</v>
      </c>
      <c r="F185" s="160">
        <v>115.5</v>
      </c>
      <c r="G185" s="159"/>
      <c r="H185" s="159">
        <v>146</v>
      </c>
      <c r="I185" s="161">
        <v>142</v>
      </c>
      <c r="J185" s="162" t="s">
        <v>634</v>
      </c>
      <c r="K185" s="163">
        <f t="shared" si="149"/>
        <v>30.5</v>
      </c>
      <c r="L185" s="164">
        <f t="shared" si="150"/>
        <v>0.26406926406926406</v>
      </c>
      <c r="M185" s="159" t="s">
        <v>555</v>
      </c>
      <c r="N185" s="165">
        <v>42202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6">
        <v>31</v>
      </c>
      <c r="B186" s="157">
        <v>42151</v>
      </c>
      <c r="C186" s="157"/>
      <c r="D186" s="158" t="s">
        <v>635</v>
      </c>
      <c r="E186" s="159" t="s">
        <v>557</v>
      </c>
      <c r="F186" s="160">
        <v>237.5</v>
      </c>
      <c r="G186" s="159"/>
      <c r="H186" s="159">
        <v>279.5</v>
      </c>
      <c r="I186" s="161">
        <v>278</v>
      </c>
      <c r="J186" s="162" t="s">
        <v>587</v>
      </c>
      <c r="K186" s="163">
        <f t="shared" si="149"/>
        <v>42</v>
      </c>
      <c r="L186" s="164">
        <f t="shared" si="150"/>
        <v>0.17684210526315788</v>
      </c>
      <c r="M186" s="159" t="s">
        <v>555</v>
      </c>
      <c r="N186" s="165">
        <v>42222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6">
        <v>32</v>
      </c>
      <c r="B187" s="157">
        <v>42174</v>
      </c>
      <c r="C187" s="157"/>
      <c r="D187" s="158" t="s">
        <v>606</v>
      </c>
      <c r="E187" s="159" t="s">
        <v>585</v>
      </c>
      <c r="F187" s="160">
        <v>340</v>
      </c>
      <c r="G187" s="159"/>
      <c r="H187" s="159">
        <v>448</v>
      </c>
      <c r="I187" s="161">
        <v>448</v>
      </c>
      <c r="J187" s="162" t="s">
        <v>587</v>
      </c>
      <c r="K187" s="163">
        <f t="shared" si="149"/>
        <v>108</v>
      </c>
      <c r="L187" s="164">
        <f t="shared" si="150"/>
        <v>0.31764705882352939</v>
      </c>
      <c r="M187" s="159" t="s">
        <v>555</v>
      </c>
      <c r="N187" s="165">
        <v>43018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6">
        <v>33</v>
      </c>
      <c r="B188" s="157">
        <v>42191</v>
      </c>
      <c r="C188" s="157"/>
      <c r="D188" s="158" t="s">
        <v>636</v>
      </c>
      <c r="E188" s="159" t="s">
        <v>585</v>
      </c>
      <c r="F188" s="160">
        <v>390</v>
      </c>
      <c r="G188" s="159"/>
      <c r="H188" s="159">
        <v>460</v>
      </c>
      <c r="I188" s="161">
        <v>460</v>
      </c>
      <c r="J188" s="162" t="s">
        <v>587</v>
      </c>
      <c r="K188" s="163">
        <f t="shared" si="149"/>
        <v>70</v>
      </c>
      <c r="L188" s="164">
        <f t="shared" si="150"/>
        <v>0.17948717948717949</v>
      </c>
      <c r="M188" s="159" t="s">
        <v>555</v>
      </c>
      <c r="N188" s="165">
        <v>42478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66">
        <v>34</v>
      </c>
      <c r="B189" s="167">
        <v>42195</v>
      </c>
      <c r="C189" s="167"/>
      <c r="D189" s="168" t="s">
        <v>637</v>
      </c>
      <c r="E189" s="169" t="s">
        <v>585</v>
      </c>
      <c r="F189" s="170">
        <v>122.5</v>
      </c>
      <c r="G189" s="170"/>
      <c r="H189" s="171">
        <v>61</v>
      </c>
      <c r="I189" s="171">
        <v>172</v>
      </c>
      <c r="J189" s="172" t="s">
        <v>638</v>
      </c>
      <c r="K189" s="173">
        <f t="shared" si="149"/>
        <v>-61.5</v>
      </c>
      <c r="L189" s="174">
        <f t="shared" si="150"/>
        <v>-0.50204081632653064</v>
      </c>
      <c r="M189" s="170" t="s">
        <v>567</v>
      </c>
      <c r="N189" s="167">
        <v>43333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6">
        <v>35</v>
      </c>
      <c r="B190" s="157">
        <v>42219</v>
      </c>
      <c r="C190" s="157"/>
      <c r="D190" s="158" t="s">
        <v>639</v>
      </c>
      <c r="E190" s="159" t="s">
        <v>585</v>
      </c>
      <c r="F190" s="160">
        <v>297.5</v>
      </c>
      <c r="G190" s="159"/>
      <c r="H190" s="159">
        <v>350</v>
      </c>
      <c r="I190" s="161">
        <v>360</v>
      </c>
      <c r="J190" s="162" t="s">
        <v>640</v>
      </c>
      <c r="K190" s="163">
        <f t="shared" si="149"/>
        <v>52.5</v>
      </c>
      <c r="L190" s="164">
        <f t="shared" si="150"/>
        <v>0.17647058823529413</v>
      </c>
      <c r="M190" s="159" t="s">
        <v>555</v>
      </c>
      <c r="N190" s="165">
        <v>42232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6">
        <v>36</v>
      </c>
      <c r="B191" s="157">
        <v>42219</v>
      </c>
      <c r="C191" s="157"/>
      <c r="D191" s="158" t="s">
        <v>641</v>
      </c>
      <c r="E191" s="159" t="s">
        <v>585</v>
      </c>
      <c r="F191" s="160">
        <v>115.5</v>
      </c>
      <c r="G191" s="159"/>
      <c r="H191" s="159">
        <v>149</v>
      </c>
      <c r="I191" s="161">
        <v>140</v>
      </c>
      <c r="J191" s="162" t="s">
        <v>642</v>
      </c>
      <c r="K191" s="163">
        <f t="shared" si="149"/>
        <v>33.5</v>
      </c>
      <c r="L191" s="164">
        <f t="shared" si="150"/>
        <v>0.29004329004329005</v>
      </c>
      <c r="M191" s="159" t="s">
        <v>555</v>
      </c>
      <c r="N191" s="165">
        <v>42740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6">
        <v>37</v>
      </c>
      <c r="B192" s="157">
        <v>42251</v>
      </c>
      <c r="C192" s="157"/>
      <c r="D192" s="158" t="s">
        <v>635</v>
      </c>
      <c r="E192" s="159" t="s">
        <v>585</v>
      </c>
      <c r="F192" s="160">
        <v>226</v>
      </c>
      <c r="G192" s="159"/>
      <c r="H192" s="159">
        <v>292</v>
      </c>
      <c r="I192" s="161">
        <v>292</v>
      </c>
      <c r="J192" s="162" t="s">
        <v>643</v>
      </c>
      <c r="K192" s="163">
        <f t="shared" si="149"/>
        <v>66</v>
      </c>
      <c r="L192" s="164">
        <f t="shared" si="150"/>
        <v>0.29203539823008851</v>
      </c>
      <c r="M192" s="159" t="s">
        <v>555</v>
      </c>
      <c r="N192" s="165">
        <v>42286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6">
        <v>38</v>
      </c>
      <c r="B193" s="157">
        <v>42254</v>
      </c>
      <c r="C193" s="157"/>
      <c r="D193" s="158" t="s">
        <v>630</v>
      </c>
      <c r="E193" s="159" t="s">
        <v>585</v>
      </c>
      <c r="F193" s="160">
        <v>232.5</v>
      </c>
      <c r="G193" s="159"/>
      <c r="H193" s="159">
        <v>312.5</v>
      </c>
      <c r="I193" s="161">
        <v>310</v>
      </c>
      <c r="J193" s="162" t="s">
        <v>587</v>
      </c>
      <c r="K193" s="163">
        <f t="shared" si="149"/>
        <v>80</v>
      </c>
      <c r="L193" s="164">
        <f t="shared" si="150"/>
        <v>0.34408602150537637</v>
      </c>
      <c r="M193" s="159" t="s">
        <v>555</v>
      </c>
      <c r="N193" s="165">
        <v>42823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6">
        <v>39</v>
      </c>
      <c r="B194" s="157">
        <v>42268</v>
      </c>
      <c r="C194" s="157"/>
      <c r="D194" s="158" t="s">
        <v>644</v>
      </c>
      <c r="E194" s="159" t="s">
        <v>585</v>
      </c>
      <c r="F194" s="160">
        <v>196.5</v>
      </c>
      <c r="G194" s="159"/>
      <c r="H194" s="159">
        <v>238</v>
      </c>
      <c r="I194" s="161">
        <v>238</v>
      </c>
      <c r="J194" s="162" t="s">
        <v>643</v>
      </c>
      <c r="K194" s="163">
        <f t="shared" si="149"/>
        <v>41.5</v>
      </c>
      <c r="L194" s="164">
        <f t="shared" si="150"/>
        <v>0.21119592875318066</v>
      </c>
      <c r="M194" s="159" t="s">
        <v>555</v>
      </c>
      <c r="N194" s="165">
        <v>42291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6">
        <v>40</v>
      </c>
      <c r="B195" s="157">
        <v>42271</v>
      </c>
      <c r="C195" s="157"/>
      <c r="D195" s="158" t="s">
        <v>584</v>
      </c>
      <c r="E195" s="159" t="s">
        <v>585</v>
      </c>
      <c r="F195" s="160">
        <v>65</v>
      </c>
      <c r="G195" s="159"/>
      <c r="H195" s="159">
        <v>82</v>
      </c>
      <c r="I195" s="161">
        <v>82</v>
      </c>
      <c r="J195" s="162" t="s">
        <v>643</v>
      </c>
      <c r="K195" s="163">
        <f t="shared" si="149"/>
        <v>17</v>
      </c>
      <c r="L195" s="164">
        <f t="shared" si="150"/>
        <v>0.26153846153846155</v>
      </c>
      <c r="M195" s="159" t="s">
        <v>555</v>
      </c>
      <c r="N195" s="165">
        <v>42578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6">
        <v>41</v>
      </c>
      <c r="B196" s="157">
        <v>42291</v>
      </c>
      <c r="C196" s="157"/>
      <c r="D196" s="158" t="s">
        <v>645</v>
      </c>
      <c r="E196" s="159" t="s">
        <v>585</v>
      </c>
      <c r="F196" s="160">
        <v>144</v>
      </c>
      <c r="G196" s="159"/>
      <c r="H196" s="159">
        <v>182.5</v>
      </c>
      <c r="I196" s="161">
        <v>181</v>
      </c>
      <c r="J196" s="162" t="s">
        <v>643</v>
      </c>
      <c r="K196" s="163">
        <f t="shared" si="149"/>
        <v>38.5</v>
      </c>
      <c r="L196" s="164">
        <f t="shared" si="150"/>
        <v>0.2673611111111111</v>
      </c>
      <c r="M196" s="159" t="s">
        <v>555</v>
      </c>
      <c r="N196" s="165">
        <v>42817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6">
        <v>42</v>
      </c>
      <c r="B197" s="157">
        <v>42291</v>
      </c>
      <c r="C197" s="157"/>
      <c r="D197" s="158" t="s">
        <v>646</v>
      </c>
      <c r="E197" s="159" t="s">
        <v>585</v>
      </c>
      <c r="F197" s="160">
        <v>264</v>
      </c>
      <c r="G197" s="159"/>
      <c r="H197" s="159">
        <v>311</v>
      </c>
      <c r="I197" s="161">
        <v>311</v>
      </c>
      <c r="J197" s="162" t="s">
        <v>643</v>
      </c>
      <c r="K197" s="163">
        <f t="shared" si="149"/>
        <v>47</v>
      </c>
      <c r="L197" s="164">
        <f t="shared" si="150"/>
        <v>0.17803030303030304</v>
      </c>
      <c r="M197" s="159" t="s">
        <v>555</v>
      </c>
      <c r="N197" s="165">
        <v>42604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6">
        <v>43</v>
      </c>
      <c r="B198" s="157">
        <v>42318</v>
      </c>
      <c r="C198" s="157"/>
      <c r="D198" s="158" t="s">
        <v>647</v>
      </c>
      <c r="E198" s="159" t="s">
        <v>557</v>
      </c>
      <c r="F198" s="160">
        <v>549.5</v>
      </c>
      <c r="G198" s="159"/>
      <c r="H198" s="159">
        <v>630</v>
      </c>
      <c r="I198" s="161">
        <v>630</v>
      </c>
      <c r="J198" s="162" t="s">
        <v>643</v>
      </c>
      <c r="K198" s="163">
        <f t="shared" si="149"/>
        <v>80.5</v>
      </c>
      <c r="L198" s="164">
        <f t="shared" si="150"/>
        <v>0.1464968152866242</v>
      </c>
      <c r="M198" s="159" t="s">
        <v>555</v>
      </c>
      <c r="N198" s="165">
        <v>42419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6">
        <v>44</v>
      </c>
      <c r="B199" s="157">
        <v>42342</v>
      </c>
      <c r="C199" s="157"/>
      <c r="D199" s="158" t="s">
        <v>648</v>
      </c>
      <c r="E199" s="159" t="s">
        <v>585</v>
      </c>
      <c r="F199" s="160">
        <v>1027.5</v>
      </c>
      <c r="G199" s="159"/>
      <c r="H199" s="159">
        <v>1315</v>
      </c>
      <c r="I199" s="161">
        <v>1250</v>
      </c>
      <c r="J199" s="162" t="s">
        <v>643</v>
      </c>
      <c r="K199" s="163">
        <f t="shared" si="149"/>
        <v>287.5</v>
      </c>
      <c r="L199" s="164">
        <f t="shared" si="150"/>
        <v>0.27980535279805352</v>
      </c>
      <c r="M199" s="159" t="s">
        <v>555</v>
      </c>
      <c r="N199" s="165">
        <v>43244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6">
        <v>45</v>
      </c>
      <c r="B200" s="157">
        <v>42367</v>
      </c>
      <c r="C200" s="157"/>
      <c r="D200" s="158" t="s">
        <v>649</v>
      </c>
      <c r="E200" s="159" t="s">
        <v>585</v>
      </c>
      <c r="F200" s="160">
        <v>465</v>
      </c>
      <c r="G200" s="159"/>
      <c r="H200" s="159">
        <v>540</v>
      </c>
      <c r="I200" s="161">
        <v>540</v>
      </c>
      <c r="J200" s="162" t="s">
        <v>643</v>
      </c>
      <c r="K200" s="163">
        <f t="shared" si="149"/>
        <v>75</v>
      </c>
      <c r="L200" s="164">
        <f t="shared" si="150"/>
        <v>0.16129032258064516</v>
      </c>
      <c r="M200" s="159" t="s">
        <v>555</v>
      </c>
      <c r="N200" s="165">
        <v>42530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6">
        <v>46</v>
      </c>
      <c r="B201" s="157">
        <v>42380</v>
      </c>
      <c r="C201" s="157"/>
      <c r="D201" s="158" t="s">
        <v>371</v>
      </c>
      <c r="E201" s="159" t="s">
        <v>557</v>
      </c>
      <c r="F201" s="160">
        <v>81</v>
      </c>
      <c r="G201" s="159"/>
      <c r="H201" s="159">
        <v>110</v>
      </c>
      <c r="I201" s="161">
        <v>110</v>
      </c>
      <c r="J201" s="162" t="s">
        <v>643</v>
      </c>
      <c r="K201" s="163">
        <f t="shared" si="149"/>
        <v>29</v>
      </c>
      <c r="L201" s="164">
        <f t="shared" si="150"/>
        <v>0.35802469135802467</v>
      </c>
      <c r="M201" s="159" t="s">
        <v>555</v>
      </c>
      <c r="N201" s="165">
        <v>42745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6">
        <v>47</v>
      </c>
      <c r="B202" s="157">
        <v>42382</v>
      </c>
      <c r="C202" s="157"/>
      <c r="D202" s="158" t="s">
        <v>650</v>
      </c>
      <c r="E202" s="159" t="s">
        <v>557</v>
      </c>
      <c r="F202" s="160">
        <v>417.5</v>
      </c>
      <c r="G202" s="159"/>
      <c r="H202" s="159">
        <v>547</v>
      </c>
      <c r="I202" s="161">
        <v>535</v>
      </c>
      <c r="J202" s="162" t="s">
        <v>643</v>
      </c>
      <c r="K202" s="163">
        <f t="shared" si="149"/>
        <v>129.5</v>
      </c>
      <c r="L202" s="164">
        <f t="shared" si="150"/>
        <v>0.31017964071856285</v>
      </c>
      <c r="M202" s="159" t="s">
        <v>555</v>
      </c>
      <c r="N202" s="165">
        <v>42578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6">
        <v>48</v>
      </c>
      <c r="B203" s="157">
        <v>42408</v>
      </c>
      <c r="C203" s="157"/>
      <c r="D203" s="158" t="s">
        <v>651</v>
      </c>
      <c r="E203" s="159" t="s">
        <v>585</v>
      </c>
      <c r="F203" s="160">
        <v>650</v>
      </c>
      <c r="G203" s="159"/>
      <c r="H203" s="159">
        <v>800</v>
      </c>
      <c r="I203" s="161">
        <v>800</v>
      </c>
      <c r="J203" s="162" t="s">
        <v>643</v>
      </c>
      <c r="K203" s="163">
        <f t="shared" si="149"/>
        <v>150</v>
      </c>
      <c r="L203" s="164">
        <f t="shared" si="150"/>
        <v>0.23076923076923078</v>
      </c>
      <c r="M203" s="159" t="s">
        <v>555</v>
      </c>
      <c r="N203" s="165">
        <v>43154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6">
        <v>49</v>
      </c>
      <c r="B204" s="157">
        <v>42433</v>
      </c>
      <c r="C204" s="157"/>
      <c r="D204" s="158" t="s">
        <v>209</v>
      </c>
      <c r="E204" s="159" t="s">
        <v>585</v>
      </c>
      <c r="F204" s="160">
        <v>437.5</v>
      </c>
      <c r="G204" s="159"/>
      <c r="H204" s="159">
        <v>504.5</v>
      </c>
      <c r="I204" s="161">
        <v>522</v>
      </c>
      <c r="J204" s="162" t="s">
        <v>652</v>
      </c>
      <c r="K204" s="163">
        <f t="shared" si="149"/>
        <v>67</v>
      </c>
      <c r="L204" s="164">
        <f t="shared" si="150"/>
        <v>0.15314285714285714</v>
      </c>
      <c r="M204" s="159" t="s">
        <v>555</v>
      </c>
      <c r="N204" s="165">
        <v>42480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6">
        <v>50</v>
      </c>
      <c r="B205" s="157">
        <v>42438</v>
      </c>
      <c r="C205" s="157"/>
      <c r="D205" s="158" t="s">
        <v>653</v>
      </c>
      <c r="E205" s="159" t="s">
        <v>585</v>
      </c>
      <c r="F205" s="160">
        <v>189.5</v>
      </c>
      <c r="G205" s="159"/>
      <c r="H205" s="159">
        <v>218</v>
      </c>
      <c r="I205" s="161">
        <v>218</v>
      </c>
      <c r="J205" s="162" t="s">
        <v>643</v>
      </c>
      <c r="K205" s="163">
        <f t="shared" si="149"/>
        <v>28.5</v>
      </c>
      <c r="L205" s="164">
        <f t="shared" si="150"/>
        <v>0.15039577836411611</v>
      </c>
      <c r="M205" s="159" t="s">
        <v>555</v>
      </c>
      <c r="N205" s="165">
        <v>43034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66">
        <v>51</v>
      </c>
      <c r="B206" s="167">
        <v>42471</v>
      </c>
      <c r="C206" s="167"/>
      <c r="D206" s="175" t="s">
        <v>654</v>
      </c>
      <c r="E206" s="170" t="s">
        <v>585</v>
      </c>
      <c r="F206" s="170">
        <v>36.5</v>
      </c>
      <c r="G206" s="171"/>
      <c r="H206" s="171">
        <v>15.85</v>
      </c>
      <c r="I206" s="171">
        <v>60</v>
      </c>
      <c r="J206" s="172" t="s">
        <v>655</v>
      </c>
      <c r="K206" s="173">
        <f t="shared" si="149"/>
        <v>-20.65</v>
      </c>
      <c r="L206" s="174">
        <f t="shared" si="150"/>
        <v>-0.5657534246575342</v>
      </c>
      <c r="M206" s="170" t="s">
        <v>567</v>
      </c>
      <c r="N206" s="178">
        <v>43627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6">
        <v>52</v>
      </c>
      <c r="B207" s="157">
        <v>42472</v>
      </c>
      <c r="C207" s="157"/>
      <c r="D207" s="158" t="s">
        <v>656</v>
      </c>
      <c r="E207" s="159" t="s">
        <v>585</v>
      </c>
      <c r="F207" s="160">
        <v>93</v>
      </c>
      <c r="G207" s="159"/>
      <c r="H207" s="159">
        <v>149</v>
      </c>
      <c r="I207" s="161">
        <v>140</v>
      </c>
      <c r="J207" s="162" t="s">
        <v>657</v>
      </c>
      <c r="K207" s="163">
        <f t="shared" si="149"/>
        <v>56</v>
      </c>
      <c r="L207" s="164">
        <f t="shared" si="150"/>
        <v>0.60215053763440862</v>
      </c>
      <c r="M207" s="159" t="s">
        <v>555</v>
      </c>
      <c r="N207" s="165">
        <v>42740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6">
        <v>53</v>
      </c>
      <c r="B208" s="157">
        <v>42472</v>
      </c>
      <c r="C208" s="157"/>
      <c r="D208" s="158" t="s">
        <v>658</v>
      </c>
      <c r="E208" s="159" t="s">
        <v>585</v>
      </c>
      <c r="F208" s="160">
        <v>130</v>
      </c>
      <c r="G208" s="159"/>
      <c r="H208" s="159">
        <v>150</v>
      </c>
      <c r="I208" s="161" t="s">
        <v>659</v>
      </c>
      <c r="J208" s="162" t="s">
        <v>643</v>
      </c>
      <c r="K208" s="163">
        <f t="shared" si="149"/>
        <v>20</v>
      </c>
      <c r="L208" s="164">
        <f t="shared" si="150"/>
        <v>0.15384615384615385</v>
      </c>
      <c r="M208" s="159" t="s">
        <v>555</v>
      </c>
      <c r="N208" s="165">
        <v>42564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6">
        <v>54</v>
      </c>
      <c r="B209" s="157">
        <v>42473</v>
      </c>
      <c r="C209" s="157"/>
      <c r="D209" s="158" t="s">
        <v>660</v>
      </c>
      <c r="E209" s="159" t="s">
        <v>585</v>
      </c>
      <c r="F209" s="160">
        <v>196</v>
      </c>
      <c r="G209" s="159"/>
      <c r="H209" s="159">
        <v>299</v>
      </c>
      <c r="I209" s="161">
        <v>299</v>
      </c>
      <c r="J209" s="162" t="s">
        <v>643</v>
      </c>
      <c r="K209" s="163">
        <v>103</v>
      </c>
      <c r="L209" s="164">
        <v>0.52551020408163296</v>
      </c>
      <c r="M209" s="159" t="s">
        <v>555</v>
      </c>
      <c r="N209" s="165">
        <v>42620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6">
        <v>55</v>
      </c>
      <c r="B210" s="157">
        <v>42473</v>
      </c>
      <c r="C210" s="157"/>
      <c r="D210" s="158" t="s">
        <v>661</v>
      </c>
      <c r="E210" s="159" t="s">
        <v>585</v>
      </c>
      <c r="F210" s="160">
        <v>88</v>
      </c>
      <c r="G210" s="159"/>
      <c r="H210" s="159">
        <v>103</v>
      </c>
      <c r="I210" s="161">
        <v>103</v>
      </c>
      <c r="J210" s="162" t="s">
        <v>643</v>
      </c>
      <c r="K210" s="163">
        <v>15</v>
      </c>
      <c r="L210" s="164">
        <v>0.170454545454545</v>
      </c>
      <c r="M210" s="159" t="s">
        <v>555</v>
      </c>
      <c r="N210" s="165">
        <v>42530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56">
        <v>56</v>
      </c>
      <c r="B211" s="157">
        <v>42492</v>
      </c>
      <c r="C211" s="157"/>
      <c r="D211" s="158" t="s">
        <v>662</v>
      </c>
      <c r="E211" s="159" t="s">
        <v>585</v>
      </c>
      <c r="F211" s="160">
        <v>127.5</v>
      </c>
      <c r="G211" s="159"/>
      <c r="H211" s="159">
        <v>148</v>
      </c>
      <c r="I211" s="161" t="s">
        <v>663</v>
      </c>
      <c r="J211" s="162" t="s">
        <v>643</v>
      </c>
      <c r="K211" s="163">
        <f>H211-F211</f>
        <v>20.5</v>
      </c>
      <c r="L211" s="164">
        <f>K211/F211</f>
        <v>0.16078431372549021</v>
      </c>
      <c r="M211" s="159" t="s">
        <v>555</v>
      </c>
      <c r="N211" s="165">
        <v>42564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56">
        <v>57</v>
      </c>
      <c r="B212" s="157">
        <v>42493</v>
      </c>
      <c r="C212" s="157"/>
      <c r="D212" s="158" t="s">
        <v>664</v>
      </c>
      <c r="E212" s="159" t="s">
        <v>585</v>
      </c>
      <c r="F212" s="160">
        <v>675</v>
      </c>
      <c r="G212" s="159"/>
      <c r="H212" s="159">
        <v>815</v>
      </c>
      <c r="I212" s="161" t="s">
        <v>665</v>
      </c>
      <c r="J212" s="162" t="s">
        <v>643</v>
      </c>
      <c r="K212" s="163">
        <f>H212-F212</f>
        <v>140</v>
      </c>
      <c r="L212" s="164">
        <f>K212/F212</f>
        <v>0.2074074074074074</v>
      </c>
      <c r="M212" s="159" t="s">
        <v>555</v>
      </c>
      <c r="N212" s="165">
        <v>43154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66">
        <v>58</v>
      </c>
      <c r="B213" s="167">
        <v>42522</v>
      </c>
      <c r="C213" s="167"/>
      <c r="D213" s="168" t="s">
        <v>666</v>
      </c>
      <c r="E213" s="169" t="s">
        <v>585</v>
      </c>
      <c r="F213" s="170">
        <v>500</v>
      </c>
      <c r="G213" s="170"/>
      <c r="H213" s="171">
        <v>232.5</v>
      </c>
      <c r="I213" s="171" t="s">
        <v>667</v>
      </c>
      <c r="J213" s="172" t="s">
        <v>668</v>
      </c>
      <c r="K213" s="173">
        <f>H213-F213</f>
        <v>-267.5</v>
      </c>
      <c r="L213" s="174">
        <f>K213/F213</f>
        <v>-0.53500000000000003</v>
      </c>
      <c r="M213" s="170" t="s">
        <v>567</v>
      </c>
      <c r="N213" s="167">
        <v>43735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6">
        <v>59</v>
      </c>
      <c r="B214" s="157">
        <v>42527</v>
      </c>
      <c r="C214" s="157"/>
      <c r="D214" s="158" t="s">
        <v>510</v>
      </c>
      <c r="E214" s="159" t="s">
        <v>585</v>
      </c>
      <c r="F214" s="160">
        <v>110</v>
      </c>
      <c r="G214" s="159"/>
      <c r="H214" s="159">
        <v>126.5</v>
      </c>
      <c r="I214" s="161">
        <v>125</v>
      </c>
      <c r="J214" s="162" t="s">
        <v>594</v>
      </c>
      <c r="K214" s="163">
        <f>H214-F214</f>
        <v>16.5</v>
      </c>
      <c r="L214" s="164">
        <f>K214/F214</f>
        <v>0.15</v>
      </c>
      <c r="M214" s="159" t="s">
        <v>555</v>
      </c>
      <c r="N214" s="165">
        <v>42552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56">
        <v>60</v>
      </c>
      <c r="B215" s="157">
        <v>42538</v>
      </c>
      <c r="C215" s="157"/>
      <c r="D215" s="158" t="s">
        <v>669</v>
      </c>
      <c r="E215" s="159" t="s">
        <v>585</v>
      </c>
      <c r="F215" s="160">
        <v>44</v>
      </c>
      <c r="G215" s="159"/>
      <c r="H215" s="159">
        <v>69.5</v>
      </c>
      <c r="I215" s="161">
        <v>69.5</v>
      </c>
      <c r="J215" s="162" t="s">
        <v>670</v>
      </c>
      <c r="K215" s="163">
        <f>H215-F215</f>
        <v>25.5</v>
      </c>
      <c r="L215" s="164">
        <f>K215/F215</f>
        <v>0.57954545454545459</v>
      </c>
      <c r="M215" s="159" t="s">
        <v>555</v>
      </c>
      <c r="N215" s="165">
        <v>42977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6">
        <v>61</v>
      </c>
      <c r="B216" s="157">
        <v>42549</v>
      </c>
      <c r="C216" s="157"/>
      <c r="D216" s="158" t="s">
        <v>671</v>
      </c>
      <c r="E216" s="159" t="s">
        <v>585</v>
      </c>
      <c r="F216" s="160">
        <v>262.5</v>
      </c>
      <c r="G216" s="159"/>
      <c r="H216" s="159">
        <v>340</v>
      </c>
      <c r="I216" s="161">
        <v>333</v>
      </c>
      <c r="J216" s="162" t="s">
        <v>672</v>
      </c>
      <c r="K216" s="163">
        <v>77.5</v>
      </c>
      <c r="L216" s="164">
        <v>0.29523809523809502</v>
      </c>
      <c r="M216" s="159" t="s">
        <v>555</v>
      </c>
      <c r="N216" s="165">
        <v>43017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56">
        <v>62</v>
      </c>
      <c r="B217" s="157">
        <v>42549</v>
      </c>
      <c r="C217" s="157"/>
      <c r="D217" s="158" t="s">
        <v>673</v>
      </c>
      <c r="E217" s="159" t="s">
        <v>585</v>
      </c>
      <c r="F217" s="160">
        <v>840</v>
      </c>
      <c r="G217" s="159"/>
      <c r="H217" s="159">
        <v>1230</v>
      </c>
      <c r="I217" s="161">
        <v>1230</v>
      </c>
      <c r="J217" s="162" t="s">
        <v>643</v>
      </c>
      <c r="K217" s="163">
        <v>390</v>
      </c>
      <c r="L217" s="164">
        <v>0.46428571428571402</v>
      </c>
      <c r="M217" s="159" t="s">
        <v>555</v>
      </c>
      <c r="N217" s="165">
        <v>42649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9">
        <v>63</v>
      </c>
      <c r="B218" s="180">
        <v>42556</v>
      </c>
      <c r="C218" s="180"/>
      <c r="D218" s="181" t="s">
        <v>674</v>
      </c>
      <c r="E218" s="182" t="s">
        <v>585</v>
      </c>
      <c r="F218" s="182">
        <v>395</v>
      </c>
      <c r="G218" s="183"/>
      <c r="H218" s="183">
        <f>(468.5+342.5)/2</f>
        <v>405.5</v>
      </c>
      <c r="I218" s="183">
        <v>510</v>
      </c>
      <c r="J218" s="184" t="s">
        <v>675</v>
      </c>
      <c r="K218" s="185">
        <f t="shared" ref="K218:K224" si="151">H218-F218</f>
        <v>10.5</v>
      </c>
      <c r="L218" s="186">
        <f t="shared" ref="L218:L224" si="152">K218/F218</f>
        <v>2.6582278481012658E-2</v>
      </c>
      <c r="M218" s="182" t="s">
        <v>676</v>
      </c>
      <c r="N218" s="180">
        <v>43606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66">
        <v>64</v>
      </c>
      <c r="B219" s="167">
        <v>42584</v>
      </c>
      <c r="C219" s="167"/>
      <c r="D219" s="168" t="s">
        <v>677</v>
      </c>
      <c r="E219" s="169" t="s">
        <v>557</v>
      </c>
      <c r="F219" s="170">
        <f>169.5-12.8</f>
        <v>156.69999999999999</v>
      </c>
      <c r="G219" s="170"/>
      <c r="H219" s="171">
        <v>77</v>
      </c>
      <c r="I219" s="171" t="s">
        <v>678</v>
      </c>
      <c r="J219" s="172" t="s">
        <v>679</v>
      </c>
      <c r="K219" s="173">
        <f t="shared" si="151"/>
        <v>-79.699999999999989</v>
      </c>
      <c r="L219" s="174">
        <f t="shared" si="152"/>
        <v>-0.50861518825781749</v>
      </c>
      <c r="M219" s="170" t="s">
        <v>567</v>
      </c>
      <c r="N219" s="167">
        <v>43522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66">
        <v>65</v>
      </c>
      <c r="B220" s="167">
        <v>42586</v>
      </c>
      <c r="C220" s="167"/>
      <c r="D220" s="168" t="s">
        <v>680</v>
      </c>
      <c r="E220" s="169" t="s">
        <v>585</v>
      </c>
      <c r="F220" s="170">
        <v>400</v>
      </c>
      <c r="G220" s="170"/>
      <c r="H220" s="171">
        <v>305</v>
      </c>
      <c r="I220" s="171">
        <v>475</v>
      </c>
      <c r="J220" s="172" t="s">
        <v>681</v>
      </c>
      <c r="K220" s="173">
        <f t="shared" si="151"/>
        <v>-95</v>
      </c>
      <c r="L220" s="174">
        <f t="shared" si="152"/>
        <v>-0.23749999999999999</v>
      </c>
      <c r="M220" s="170" t="s">
        <v>567</v>
      </c>
      <c r="N220" s="167">
        <v>43606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56">
        <v>66</v>
      </c>
      <c r="B221" s="157">
        <v>42593</v>
      </c>
      <c r="C221" s="157"/>
      <c r="D221" s="158" t="s">
        <v>682</v>
      </c>
      <c r="E221" s="159" t="s">
        <v>585</v>
      </c>
      <c r="F221" s="160">
        <v>86.5</v>
      </c>
      <c r="G221" s="159"/>
      <c r="H221" s="159">
        <v>130</v>
      </c>
      <c r="I221" s="161">
        <v>130</v>
      </c>
      <c r="J221" s="162" t="s">
        <v>683</v>
      </c>
      <c r="K221" s="163">
        <f t="shared" si="151"/>
        <v>43.5</v>
      </c>
      <c r="L221" s="164">
        <f t="shared" si="152"/>
        <v>0.50289017341040465</v>
      </c>
      <c r="M221" s="159" t="s">
        <v>555</v>
      </c>
      <c r="N221" s="165">
        <v>43091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66">
        <v>67</v>
      </c>
      <c r="B222" s="167">
        <v>42600</v>
      </c>
      <c r="C222" s="167"/>
      <c r="D222" s="168" t="s">
        <v>109</v>
      </c>
      <c r="E222" s="169" t="s">
        <v>585</v>
      </c>
      <c r="F222" s="170">
        <v>133.5</v>
      </c>
      <c r="G222" s="170"/>
      <c r="H222" s="171">
        <v>126.5</v>
      </c>
      <c r="I222" s="171">
        <v>178</v>
      </c>
      <c r="J222" s="172" t="s">
        <v>684</v>
      </c>
      <c r="K222" s="173">
        <f t="shared" si="151"/>
        <v>-7</v>
      </c>
      <c r="L222" s="174">
        <f t="shared" si="152"/>
        <v>-5.2434456928838954E-2</v>
      </c>
      <c r="M222" s="170" t="s">
        <v>567</v>
      </c>
      <c r="N222" s="167">
        <v>42615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56">
        <v>68</v>
      </c>
      <c r="B223" s="157">
        <v>42613</v>
      </c>
      <c r="C223" s="157"/>
      <c r="D223" s="158" t="s">
        <v>685</v>
      </c>
      <c r="E223" s="159" t="s">
        <v>585</v>
      </c>
      <c r="F223" s="160">
        <v>560</v>
      </c>
      <c r="G223" s="159"/>
      <c r="H223" s="159">
        <v>725</v>
      </c>
      <c r="I223" s="161">
        <v>725</v>
      </c>
      <c r="J223" s="162" t="s">
        <v>587</v>
      </c>
      <c r="K223" s="163">
        <f t="shared" si="151"/>
        <v>165</v>
      </c>
      <c r="L223" s="164">
        <f t="shared" si="152"/>
        <v>0.29464285714285715</v>
      </c>
      <c r="M223" s="159" t="s">
        <v>555</v>
      </c>
      <c r="N223" s="165">
        <v>42456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56">
        <v>69</v>
      </c>
      <c r="B224" s="157">
        <v>42614</v>
      </c>
      <c r="C224" s="157"/>
      <c r="D224" s="158" t="s">
        <v>686</v>
      </c>
      <c r="E224" s="159" t="s">
        <v>585</v>
      </c>
      <c r="F224" s="160">
        <v>160.5</v>
      </c>
      <c r="G224" s="159"/>
      <c r="H224" s="159">
        <v>210</v>
      </c>
      <c r="I224" s="161">
        <v>210</v>
      </c>
      <c r="J224" s="162" t="s">
        <v>587</v>
      </c>
      <c r="K224" s="163">
        <f t="shared" si="151"/>
        <v>49.5</v>
      </c>
      <c r="L224" s="164">
        <f t="shared" si="152"/>
        <v>0.30841121495327101</v>
      </c>
      <c r="M224" s="159" t="s">
        <v>555</v>
      </c>
      <c r="N224" s="165">
        <v>42871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56">
        <v>70</v>
      </c>
      <c r="B225" s="157">
        <v>42646</v>
      </c>
      <c r="C225" s="157"/>
      <c r="D225" s="158" t="s">
        <v>385</v>
      </c>
      <c r="E225" s="159" t="s">
        <v>585</v>
      </c>
      <c r="F225" s="160">
        <v>430</v>
      </c>
      <c r="G225" s="159"/>
      <c r="H225" s="159">
        <v>596</v>
      </c>
      <c r="I225" s="161">
        <v>575</v>
      </c>
      <c r="J225" s="162" t="s">
        <v>687</v>
      </c>
      <c r="K225" s="163">
        <v>166</v>
      </c>
      <c r="L225" s="164">
        <v>0.38604651162790699</v>
      </c>
      <c r="M225" s="159" t="s">
        <v>555</v>
      </c>
      <c r="N225" s="165">
        <v>42769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56">
        <v>71</v>
      </c>
      <c r="B226" s="157">
        <v>42657</v>
      </c>
      <c r="C226" s="157"/>
      <c r="D226" s="158" t="s">
        <v>688</v>
      </c>
      <c r="E226" s="159" t="s">
        <v>585</v>
      </c>
      <c r="F226" s="160">
        <v>280</v>
      </c>
      <c r="G226" s="159"/>
      <c r="H226" s="159">
        <v>345</v>
      </c>
      <c r="I226" s="161">
        <v>345</v>
      </c>
      <c r="J226" s="162" t="s">
        <v>587</v>
      </c>
      <c r="K226" s="163">
        <f t="shared" ref="K226:K231" si="153">H226-F226</f>
        <v>65</v>
      </c>
      <c r="L226" s="164">
        <f>K226/F226</f>
        <v>0.23214285714285715</v>
      </c>
      <c r="M226" s="159" t="s">
        <v>555</v>
      </c>
      <c r="N226" s="165">
        <v>42814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56">
        <v>72</v>
      </c>
      <c r="B227" s="157">
        <v>42657</v>
      </c>
      <c r="C227" s="157"/>
      <c r="D227" s="158" t="s">
        <v>689</v>
      </c>
      <c r="E227" s="159" t="s">
        <v>585</v>
      </c>
      <c r="F227" s="160">
        <v>245</v>
      </c>
      <c r="G227" s="159"/>
      <c r="H227" s="159">
        <v>325.5</v>
      </c>
      <c r="I227" s="161">
        <v>330</v>
      </c>
      <c r="J227" s="162" t="s">
        <v>690</v>
      </c>
      <c r="K227" s="163">
        <f t="shared" si="153"/>
        <v>80.5</v>
      </c>
      <c r="L227" s="164">
        <f>K227/F227</f>
        <v>0.32857142857142857</v>
      </c>
      <c r="M227" s="159" t="s">
        <v>555</v>
      </c>
      <c r="N227" s="165">
        <v>42769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56">
        <v>73</v>
      </c>
      <c r="B228" s="157">
        <v>42660</v>
      </c>
      <c r="C228" s="157"/>
      <c r="D228" s="158" t="s">
        <v>338</v>
      </c>
      <c r="E228" s="159" t="s">
        <v>585</v>
      </c>
      <c r="F228" s="160">
        <v>125</v>
      </c>
      <c r="G228" s="159"/>
      <c r="H228" s="159">
        <v>160</v>
      </c>
      <c r="I228" s="161">
        <v>160</v>
      </c>
      <c r="J228" s="162" t="s">
        <v>643</v>
      </c>
      <c r="K228" s="163">
        <f t="shared" si="153"/>
        <v>35</v>
      </c>
      <c r="L228" s="164">
        <v>0.28000000000000003</v>
      </c>
      <c r="M228" s="159" t="s">
        <v>555</v>
      </c>
      <c r="N228" s="165">
        <v>42803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56">
        <v>74</v>
      </c>
      <c r="B229" s="157">
        <v>42660</v>
      </c>
      <c r="C229" s="157"/>
      <c r="D229" s="158" t="s">
        <v>444</v>
      </c>
      <c r="E229" s="159" t="s">
        <v>585</v>
      </c>
      <c r="F229" s="160">
        <v>114</v>
      </c>
      <c r="G229" s="159"/>
      <c r="H229" s="159">
        <v>145</v>
      </c>
      <c r="I229" s="161">
        <v>145</v>
      </c>
      <c r="J229" s="162" t="s">
        <v>643</v>
      </c>
      <c r="K229" s="163">
        <f t="shared" si="153"/>
        <v>31</v>
      </c>
      <c r="L229" s="164">
        <f>K229/F229</f>
        <v>0.27192982456140352</v>
      </c>
      <c r="M229" s="159" t="s">
        <v>555</v>
      </c>
      <c r="N229" s="165">
        <v>42859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56">
        <v>75</v>
      </c>
      <c r="B230" s="157">
        <v>42660</v>
      </c>
      <c r="C230" s="157"/>
      <c r="D230" s="158" t="s">
        <v>691</v>
      </c>
      <c r="E230" s="159" t="s">
        <v>585</v>
      </c>
      <c r="F230" s="160">
        <v>212</v>
      </c>
      <c r="G230" s="159"/>
      <c r="H230" s="159">
        <v>280</v>
      </c>
      <c r="I230" s="161">
        <v>276</v>
      </c>
      <c r="J230" s="162" t="s">
        <v>692</v>
      </c>
      <c r="K230" s="163">
        <f t="shared" si="153"/>
        <v>68</v>
      </c>
      <c r="L230" s="164">
        <f>K230/F230</f>
        <v>0.32075471698113206</v>
      </c>
      <c r="M230" s="159" t="s">
        <v>555</v>
      </c>
      <c r="N230" s="165">
        <v>42858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56">
        <v>76</v>
      </c>
      <c r="B231" s="157">
        <v>42678</v>
      </c>
      <c r="C231" s="157"/>
      <c r="D231" s="158" t="s">
        <v>434</v>
      </c>
      <c r="E231" s="159" t="s">
        <v>585</v>
      </c>
      <c r="F231" s="160">
        <v>155</v>
      </c>
      <c r="G231" s="159"/>
      <c r="H231" s="159">
        <v>210</v>
      </c>
      <c r="I231" s="161">
        <v>210</v>
      </c>
      <c r="J231" s="162" t="s">
        <v>693</v>
      </c>
      <c r="K231" s="163">
        <f t="shared" si="153"/>
        <v>55</v>
      </c>
      <c r="L231" s="164">
        <f>K231/F231</f>
        <v>0.35483870967741937</v>
      </c>
      <c r="M231" s="159" t="s">
        <v>555</v>
      </c>
      <c r="N231" s="165">
        <v>42944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66">
        <v>77</v>
      </c>
      <c r="B232" s="167">
        <v>42710</v>
      </c>
      <c r="C232" s="167"/>
      <c r="D232" s="168" t="s">
        <v>694</v>
      </c>
      <c r="E232" s="169" t="s">
        <v>585</v>
      </c>
      <c r="F232" s="170">
        <v>150.5</v>
      </c>
      <c r="G232" s="170"/>
      <c r="H232" s="171">
        <v>72.5</v>
      </c>
      <c r="I232" s="171">
        <v>174</v>
      </c>
      <c r="J232" s="172" t="s">
        <v>695</v>
      </c>
      <c r="K232" s="173">
        <v>-78</v>
      </c>
      <c r="L232" s="174">
        <v>-0.51827242524916906</v>
      </c>
      <c r="M232" s="170" t="s">
        <v>567</v>
      </c>
      <c r="N232" s="167">
        <v>43333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56">
        <v>78</v>
      </c>
      <c r="B233" s="157">
        <v>42712</v>
      </c>
      <c r="C233" s="157"/>
      <c r="D233" s="158" t="s">
        <v>696</v>
      </c>
      <c r="E233" s="159" t="s">
        <v>585</v>
      </c>
      <c r="F233" s="160">
        <v>380</v>
      </c>
      <c r="G233" s="159"/>
      <c r="H233" s="159">
        <v>478</v>
      </c>
      <c r="I233" s="161">
        <v>468</v>
      </c>
      <c r="J233" s="162" t="s">
        <v>643</v>
      </c>
      <c r="K233" s="163">
        <f>H233-F233</f>
        <v>98</v>
      </c>
      <c r="L233" s="164">
        <f>K233/F233</f>
        <v>0.25789473684210529</v>
      </c>
      <c r="M233" s="159" t="s">
        <v>555</v>
      </c>
      <c r="N233" s="165">
        <v>43025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56">
        <v>79</v>
      </c>
      <c r="B234" s="157">
        <v>42734</v>
      </c>
      <c r="C234" s="157"/>
      <c r="D234" s="158" t="s">
        <v>108</v>
      </c>
      <c r="E234" s="159" t="s">
        <v>585</v>
      </c>
      <c r="F234" s="160">
        <v>305</v>
      </c>
      <c r="G234" s="159"/>
      <c r="H234" s="159">
        <v>375</v>
      </c>
      <c r="I234" s="161">
        <v>375</v>
      </c>
      <c r="J234" s="162" t="s">
        <v>643</v>
      </c>
      <c r="K234" s="163">
        <f>H234-F234</f>
        <v>70</v>
      </c>
      <c r="L234" s="164">
        <f>K234/F234</f>
        <v>0.22950819672131148</v>
      </c>
      <c r="M234" s="159" t="s">
        <v>555</v>
      </c>
      <c r="N234" s="165">
        <v>42768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56">
        <v>80</v>
      </c>
      <c r="B235" s="157">
        <v>42739</v>
      </c>
      <c r="C235" s="157"/>
      <c r="D235" s="158" t="s">
        <v>94</v>
      </c>
      <c r="E235" s="159" t="s">
        <v>585</v>
      </c>
      <c r="F235" s="160">
        <v>99.5</v>
      </c>
      <c r="G235" s="159"/>
      <c r="H235" s="159">
        <v>158</v>
      </c>
      <c r="I235" s="161">
        <v>158</v>
      </c>
      <c r="J235" s="162" t="s">
        <v>643</v>
      </c>
      <c r="K235" s="163">
        <f>H235-F235</f>
        <v>58.5</v>
      </c>
      <c r="L235" s="164">
        <f>K235/F235</f>
        <v>0.5879396984924623</v>
      </c>
      <c r="M235" s="159" t="s">
        <v>555</v>
      </c>
      <c r="N235" s="165">
        <v>42898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56">
        <v>81</v>
      </c>
      <c r="B236" s="157">
        <v>42739</v>
      </c>
      <c r="C236" s="157"/>
      <c r="D236" s="158" t="s">
        <v>94</v>
      </c>
      <c r="E236" s="159" t="s">
        <v>585</v>
      </c>
      <c r="F236" s="160">
        <v>99.5</v>
      </c>
      <c r="G236" s="159"/>
      <c r="H236" s="159">
        <v>158</v>
      </c>
      <c r="I236" s="161">
        <v>158</v>
      </c>
      <c r="J236" s="162" t="s">
        <v>643</v>
      </c>
      <c r="K236" s="163">
        <v>58.5</v>
      </c>
      <c r="L236" s="164">
        <v>0.58793969849246197</v>
      </c>
      <c r="M236" s="159" t="s">
        <v>555</v>
      </c>
      <c r="N236" s="165">
        <v>42898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56">
        <v>82</v>
      </c>
      <c r="B237" s="157">
        <v>42786</v>
      </c>
      <c r="C237" s="157"/>
      <c r="D237" s="158" t="s">
        <v>184</v>
      </c>
      <c r="E237" s="159" t="s">
        <v>585</v>
      </c>
      <c r="F237" s="160">
        <v>140.5</v>
      </c>
      <c r="G237" s="159"/>
      <c r="H237" s="159">
        <v>220</v>
      </c>
      <c r="I237" s="161">
        <v>220</v>
      </c>
      <c r="J237" s="162" t="s">
        <v>643</v>
      </c>
      <c r="K237" s="163">
        <f>H237-F237</f>
        <v>79.5</v>
      </c>
      <c r="L237" s="164">
        <f>K237/F237</f>
        <v>0.5658362989323843</v>
      </c>
      <c r="M237" s="159" t="s">
        <v>555</v>
      </c>
      <c r="N237" s="165">
        <v>42864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56">
        <v>83</v>
      </c>
      <c r="B238" s="157">
        <v>42786</v>
      </c>
      <c r="C238" s="157"/>
      <c r="D238" s="158" t="s">
        <v>697</v>
      </c>
      <c r="E238" s="159" t="s">
        <v>585</v>
      </c>
      <c r="F238" s="160">
        <v>202.5</v>
      </c>
      <c r="G238" s="159"/>
      <c r="H238" s="159">
        <v>234</v>
      </c>
      <c r="I238" s="161">
        <v>234</v>
      </c>
      <c r="J238" s="162" t="s">
        <v>643</v>
      </c>
      <c r="K238" s="163">
        <v>31.5</v>
      </c>
      <c r="L238" s="164">
        <v>0.155555555555556</v>
      </c>
      <c r="M238" s="159" t="s">
        <v>555</v>
      </c>
      <c r="N238" s="165">
        <v>42836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56">
        <v>84</v>
      </c>
      <c r="B239" s="157">
        <v>42818</v>
      </c>
      <c r="C239" s="157"/>
      <c r="D239" s="158" t="s">
        <v>698</v>
      </c>
      <c r="E239" s="159" t="s">
        <v>585</v>
      </c>
      <c r="F239" s="160">
        <v>300.5</v>
      </c>
      <c r="G239" s="159"/>
      <c r="H239" s="159">
        <v>417.5</v>
      </c>
      <c r="I239" s="161">
        <v>420</v>
      </c>
      <c r="J239" s="162" t="s">
        <v>699</v>
      </c>
      <c r="K239" s="163">
        <f>H239-F239</f>
        <v>117</v>
      </c>
      <c r="L239" s="164">
        <f>K239/F239</f>
        <v>0.38935108153078202</v>
      </c>
      <c r="M239" s="159" t="s">
        <v>555</v>
      </c>
      <c r="N239" s="165">
        <v>43070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56">
        <v>85</v>
      </c>
      <c r="B240" s="157">
        <v>42818</v>
      </c>
      <c r="C240" s="157"/>
      <c r="D240" s="158" t="s">
        <v>673</v>
      </c>
      <c r="E240" s="159" t="s">
        <v>585</v>
      </c>
      <c r="F240" s="160">
        <v>850</v>
      </c>
      <c r="G240" s="159"/>
      <c r="H240" s="159">
        <v>1042.5</v>
      </c>
      <c r="I240" s="161">
        <v>1023</v>
      </c>
      <c r="J240" s="162" t="s">
        <v>700</v>
      </c>
      <c r="K240" s="163">
        <v>192.5</v>
      </c>
      <c r="L240" s="164">
        <v>0.22647058823529401</v>
      </c>
      <c r="M240" s="159" t="s">
        <v>555</v>
      </c>
      <c r="N240" s="165">
        <v>42830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56">
        <v>86</v>
      </c>
      <c r="B241" s="157">
        <v>42830</v>
      </c>
      <c r="C241" s="157"/>
      <c r="D241" s="158" t="s">
        <v>463</v>
      </c>
      <c r="E241" s="159" t="s">
        <v>585</v>
      </c>
      <c r="F241" s="160">
        <v>785</v>
      </c>
      <c r="G241" s="159"/>
      <c r="H241" s="159">
        <v>930</v>
      </c>
      <c r="I241" s="161">
        <v>920</v>
      </c>
      <c r="J241" s="162" t="s">
        <v>701</v>
      </c>
      <c r="K241" s="163">
        <f>H241-F241</f>
        <v>145</v>
      </c>
      <c r="L241" s="164">
        <f>K241/F241</f>
        <v>0.18471337579617833</v>
      </c>
      <c r="M241" s="159" t="s">
        <v>555</v>
      </c>
      <c r="N241" s="165">
        <v>42976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66">
        <v>87</v>
      </c>
      <c r="B242" s="167">
        <v>42831</v>
      </c>
      <c r="C242" s="167"/>
      <c r="D242" s="168" t="s">
        <v>702</v>
      </c>
      <c r="E242" s="169" t="s">
        <v>585</v>
      </c>
      <c r="F242" s="170">
        <v>40</v>
      </c>
      <c r="G242" s="170"/>
      <c r="H242" s="171">
        <v>13.1</v>
      </c>
      <c r="I242" s="171">
        <v>60</v>
      </c>
      <c r="J242" s="172" t="s">
        <v>703</v>
      </c>
      <c r="K242" s="173">
        <v>-26.9</v>
      </c>
      <c r="L242" s="174">
        <v>-0.67249999999999999</v>
      </c>
      <c r="M242" s="170" t="s">
        <v>567</v>
      </c>
      <c r="N242" s="167">
        <v>43138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56">
        <v>88</v>
      </c>
      <c r="B243" s="157">
        <v>42837</v>
      </c>
      <c r="C243" s="157"/>
      <c r="D243" s="158" t="s">
        <v>93</v>
      </c>
      <c r="E243" s="159" t="s">
        <v>585</v>
      </c>
      <c r="F243" s="160">
        <v>289.5</v>
      </c>
      <c r="G243" s="159"/>
      <c r="H243" s="159">
        <v>354</v>
      </c>
      <c r="I243" s="161">
        <v>360</v>
      </c>
      <c r="J243" s="162" t="s">
        <v>704</v>
      </c>
      <c r="K243" s="163">
        <f t="shared" ref="K243:K251" si="154">H243-F243</f>
        <v>64.5</v>
      </c>
      <c r="L243" s="164">
        <f t="shared" ref="L243:L251" si="155">K243/F243</f>
        <v>0.22279792746113988</v>
      </c>
      <c r="M243" s="159" t="s">
        <v>555</v>
      </c>
      <c r="N243" s="165">
        <v>43040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56">
        <v>89</v>
      </c>
      <c r="B244" s="157">
        <v>42845</v>
      </c>
      <c r="C244" s="157"/>
      <c r="D244" s="158" t="s">
        <v>410</v>
      </c>
      <c r="E244" s="159" t="s">
        <v>585</v>
      </c>
      <c r="F244" s="160">
        <v>700</v>
      </c>
      <c r="G244" s="159"/>
      <c r="H244" s="159">
        <v>840</v>
      </c>
      <c r="I244" s="161">
        <v>840</v>
      </c>
      <c r="J244" s="162" t="s">
        <v>705</v>
      </c>
      <c r="K244" s="163">
        <f t="shared" si="154"/>
        <v>140</v>
      </c>
      <c r="L244" s="164">
        <f t="shared" si="155"/>
        <v>0.2</v>
      </c>
      <c r="M244" s="159" t="s">
        <v>555</v>
      </c>
      <c r="N244" s="165">
        <v>42893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56">
        <v>90</v>
      </c>
      <c r="B245" s="157">
        <v>42887</v>
      </c>
      <c r="C245" s="157"/>
      <c r="D245" s="158" t="s">
        <v>706</v>
      </c>
      <c r="E245" s="159" t="s">
        <v>585</v>
      </c>
      <c r="F245" s="160">
        <v>130</v>
      </c>
      <c r="G245" s="159"/>
      <c r="H245" s="159">
        <v>144.25</v>
      </c>
      <c r="I245" s="161">
        <v>170</v>
      </c>
      <c r="J245" s="162" t="s">
        <v>707</v>
      </c>
      <c r="K245" s="163">
        <f t="shared" si="154"/>
        <v>14.25</v>
      </c>
      <c r="L245" s="164">
        <f t="shared" si="155"/>
        <v>0.10961538461538461</v>
      </c>
      <c r="M245" s="159" t="s">
        <v>555</v>
      </c>
      <c r="N245" s="165">
        <v>43675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56">
        <v>91</v>
      </c>
      <c r="B246" s="157">
        <v>42901</v>
      </c>
      <c r="C246" s="157"/>
      <c r="D246" s="158" t="s">
        <v>708</v>
      </c>
      <c r="E246" s="159" t="s">
        <v>585</v>
      </c>
      <c r="F246" s="160">
        <v>214.5</v>
      </c>
      <c r="G246" s="159"/>
      <c r="H246" s="159">
        <v>262</v>
      </c>
      <c r="I246" s="161">
        <v>262</v>
      </c>
      <c r="J246" s="162" t="s">
        <v>709</v>
      </c>
      <c r="K246" s="163">
        <f t="shared" si="154"/>
        <v>47.5</v>
      </c>
      <c r="L246" s="164">
        <f t="shared" si="155"/>
        <v>0.22144522144522144</v>
      </c>
      <c r="M246" s="159" t="s">
        <v>555</v>
      </c>
      <c r="N246" s="165">
        <v>42977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7">
        <v>92</v>
      </c>
      <c r="B247" s="188">
        <v>42933</v>
      </c>
      <c r="C247" s="188"/>
      <c r="D247" s="189" t="s">
        <v>710</v>
      </c>
      <c r="E247" s="190" t="s">
        <v>585</v>
      </c>
      <c r="F247" s="191">
        <v>370</v>
      </c>
      <c r="G247" s="190"/>
      <c r="H247" s="190">
        <v>447.5</v>
      </c>
      <c r="I247" s="192">
        <v>450</v>
      </c>
      <c r="J247" s="193" t="s">
        <v>643</v>
      </c>
      <c r="K247" s="163">
        <f t="shared" si="154"/>
        <v>77.5</v>
      </c>
      <c r="L247" s="194">
        <f t="shared" si="155"/>
        <v>0.20945945945945946</v>
      </c>
      <c r="M247" s="190" t="s">
        <v>555</v>
      </c>
      <c r="N247" s="195">
        <v>43035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7">
        <v>93</v>
      </c>
      <c r="B248" s="188">
        <v>42943</v>
      </c>
      <c r="C248" s="188"/>
      <c r="D248" s="189" t="s">
        <v>182</v>
      </c>
      <c r="E248" s="190" t="s">
        <v>585</v>
      </c>
      <c r="F248" s="191">
        <v>657.5</v>
      </c>
      <c r="G248" s="190"/>
      <c r="H248" s="190">
        <v>825</v>
      </c>
      <c r="I248" s="192">
        <v>820</v>
      </c>
      <c r="J248" s="193" t="s">
        <v>643</v>
      </c>
      <c r="K248" s="163">
        <f t="shared" si="154"/>
        <v>167.5</v>
      </c>
      <c r="L248" s="194">
        <f t="shared" si="155"/>
        <v>0.25475285171102663</v>
      </c>
      <c r="M248" s="190" t="s">
        <v>555</v>
      </c>
      <c r="N248" s="195">
        <v>43090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56">
        <v>94</v>
      </c>
      <c r="B249" s="157">
        <v>42964</v>
      </c>
      <c r="C249" s="157"/>
      <c r="D249" s="158" t="s">
        <v>353</v>
      </c>
      <c r="E249" s="159" t="s">
        <v>585</v>
      </c>
      <c r="F249" s="160">
        <v>605</v>
      </c>
      <c r="G249" s="159"/>
      <c r="H249" s="159">
        <v>750</v>
      </c>
      <c r="I249" s="161">
        <v>750</v>
      </c>
      <c r="J249" s="162" t="s">
        <v>701</v>
      </c>
      <c r="K249" s="163">
        <f t="shared" si="154"/>
        <v>145</v>
      </c>
      <c r="L249" s="164">
        <f t="shared" si="155"/>
        <v>0.23966942148760331</v>
      </c>
      <c r="M249" s="159" t="s">
        <v>555</v>
      </c>
      <c r="N249" s="165">
        <v>43027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66">
        <v>95</v>
      </c>
      <c r="B250" s="167">
        <v>42979</v>
      </c>
      <c r="C250" s="167"/>
      <c r="D250" s="175" t="s">
        <v>711</v>
      </c>
      <c r="E250" s="170" t="s">
        <v>585</v>
      </c>
      <c r="F250" s="170">
        <v>255</v>
      </c>
      <c r="G250" s="171"/>
      <c r="H250" s="171">
        <v>217.25</v>
      </c>
      <c r="I250" s="171">
        <v>320</v>
      </c>
      <c r="J250" s="172" t="s">
        <v>712</v>
      </c>
      <c r="K250" s="173">
        <f t="shared" si="154"/>
        <v>-37.75</v>
      </c>
      <c r="L250" s="176">
        <f t="shared" si="155"/>
        <v>-0.14803921568627451</v>
      </c>
      <c r="M250" s="170" t="s">
        <v>567</v>
      </c>
      <c r="N250" s="167">
        <v>43661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56">
        <v>96</v>
      </c>
      <c r="B251" s="157">
        <v>42997</v>
      </c>
      <c r="C251" s="157"/>
      <c r="D251" s="158" t="s">
        <v>713</v>
      </c>
      <c r="E251" s="159" t="s">
        <v>585</v>
      </c>
      <c r="F251" s="160">
        <v>215</v>
      </c>
      <c r="G251" s="159"/>
      <c r="H251" s="159">
        <v>258</v>
      </c>
      <c r="I251" s="161">
        <v>258</v>
      </c>
      <c r="J251" s="162" t="s">
        <v>643</v>
      </c>
      <c r="K251" s="163">
        <f t="shared" si="154"/>
        <v>43</v>
      </c>
      <c r="L251" s="164">
        <f t="shared" si="155"/>
        <v>0.2</v>
      </c>
      <c r="M251" s="159" t="s">
        <v>555</v>
      </c>
      <c r="N251" s="165">
        <v>43040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56">
        <v>97</v>
      </c>
      <c r="B252" s="157">
        <v>42997</v>
      </c>
      <c r="C252" s="157"/>
      <c r="D252" s="158" t="s">
        <v>713</v>
      </c>
      <c r="E252" s="159" t="s">
        <v>585</v>
      </c>
      <c r="F252" s="160">
        <v>215</v>
      </c>
      <c r="G252" s="159"/>
      <c r="H252" s="159">
        <v>258</v>
      </c>
      <c r="I252" s="161">
        <v>258</v>
      </c>
      <c r="J252" s="193" t="s">
        <v>643</v>
      </c>
      <c r="K252" s="163">
        <v>43</v>
      </c>
      <c r="L252" s="164">
        <v>0.2</v>
      </c>
      <c r="M252" s="159" t="s">
        <v>555</v>
      </c>
      <c r="N252" s="165">
        <v>43040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7">
        <v>98</v>
      </c>
      <c r="B253" s="188">
        <v>42998</v>
      </c>
      <c r="C253" s="188"/>
      <c r="D253" s="189" t="s">
        <v>714</v>
      </c>
      <c r="E253" s="190" t="s">
        <v>585</v>
      </c>
      <c r="F253" s="160">
        <v>75</v>
      </c>
      <c r="G253" s="190"/>
      <c r="H253" s="190">
        <v>90</v>
      </c>
      <c r="I253" s="192">
        <v>90</v>
      </c>
      <c r="J253" s="162" t="s">
        <v>715</v>
      </c>
      <c r="K253" s="163">
        <f t="shared" ref="K253:K258" si="156">H253-F253</f>
        <v>15</v>
      </c>
      <c r="L253" s="164">
        <f t="shared" ref="L253:L258" si="157">K253/F253</f>
        <v>0.2</v>
      </c>
      <c r="M253" s="159" t="s">
        <v>555</v>
      </c>
      <c r="N253" s="165">
        <v>43019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7">
        <v>99</v>
      </c>
      <c r="B254" s="188">
        <v>43011</v>
      </c>
      <c r="C254" s="188"/>
      <c r="D254" s="189" t="s">
        <v>569</v>
      </c>
      <c r="E254" s="190" t="s">
        <v>585</v>
      </c>
      <c r="F254" s="191">
        <v>315</v>
      </c>
      <c r="G254" s="190"/>
      <c r="H254" s="190">
        <v>392</v>
      </c>
      <c r="I254" s="192">
        <v>384</v>
      </c>
      <c r="J254" s="193" t="s">
        <v>716</v>
      </c>
      <c r="K254" s="163">
        <f t="shared" si="156"/>
        <v>77</v>
      </c>
      <c r="L254" s="194">
        <f t="shared" si="157"/>
        <v>0.24444444444444444</v>
      </c>
      <c r="M254" s="190" t="s">
        <v>555</v>
      </c>
      <c r="N254" s="195">
        <v>43017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7">
        <v>100</v>
      </c>
      <c r="B255" s="188">
        <v>43013</v>
      </c>
      <c r="C255" s="188"/>
      <c r="D255" s="189" t="s">
        <v>439</v>
      </c>
      <c r="E255" s="190" t="s">
        <v>585</v>
      </c>
      <c r="F255" s="191">
        <v>145</v>
      </c>
      <c r="G255" s="190"/>
      <c r="H255" s="190">
        <v>179</v>
      </c>
      <c r="I255" s="192">
        <v>180</v>
      </c>
      <c r="J255" s="193" t="s">
        <v>717</v>
      </c>
      <c r="K255" s="163">
        <f t="shared" si="156"/>
        <v>34</v>
      </c>
      <c r="L255" s="194">
        <f t="shared" si="157"/>
        <v>0.23448275862068965</v>
      </c>
      <c r="M255" s="190" t="s">
        <v>555</v>
      </c>
      <c r="N255" s="195">
        <v>43025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7">
        <v>101</v>
      </c>
      <c r="B256" s="188">
        <v>43014</v>
      </c>
      <c r="C256" s="188"/>
      <c r="D256" s="189" t="s">
        <v>328</v>
      </c>
      <c r="E256" s="190" t="s">
        <v>585</v>
      </c>
      <c r="F256" s="191">
        <v>256</v>
      </c>
      <c r="G256" s="190"/>
      <c r="H256" s="190">
        <v>323</v>
      </c>
      <c r="I256" s="192">
        <v>320</v>
      </c>
      <c r="J256" s="193" t="s">
        <v>643</v>
      </c>
      <c r="K256" s="163">
        <f t="shared" si="156"/>
        <v>67</v>
      </c>
      <c r="L256" s="194">
        <f t="shared" si="157"/>
        <v>0.26171875</v>
      </c>
      <c r="M256" s="190" t="s">
        <v>555</v>
      </c>
      <c r="N256" s="195">
        <v>43067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7">
        <v>102</v>
      </c>
      <c r="B257" s="188">
        <v>43017</v>
      </c>
      <c r="C257" s="188"/>
      <c r="D257" s="189" t="s">
        <v>343</v>
      </c>
      <c r="E257" s="190" t="s">
        <v>585</v>
      </c>
      <c r="F257" s="191">
        <v>137.5</v>
      </c>
      <c r="G257" s="190"/>
      <c r="H257" s="190">
        <v>184</v>
      </c>
      <c r="I257" s="192">
        <v>183</v>
      </c>
      <c r="J257" s="193" t="s">
        <v>718</v>
      </c>
      <c r="K257" s="163">
        <f t="shared" si="156"/>
        <v>46.5</v>
      </c>
      <c r="L257" s="194">
        <f t="shared" si="157"/>
        <v>0.33818181818181819</v>
      </c>
      <c r="M257" s="190" t="s">
        <v>555</v>
      </c>
      <c r="N257" s="195">
        <v>43108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7">
        <v>103</v>
      </c>
      <c r="B258" s="188">
        <v>43018</v>
      </c>
      <c r="C258" s="188"/>
      <c r="D258" s="189" t="s">
        <v>719</v>
      </c>
      <c r="E258" s="190" t="s">
        <v>585</v>
      </c>
      <c r="F258" s="191">
        <v>125.5</v>
      </c>
      <c r="G258" s="190"/>
      <c r="H258" s="190">
        <v>158</v>
      </c>
      <c r="I258" s="192">
        <v>155</v>
      </c>
      <c r="J258" s="193" t="s">
        <v>720</v>
      </c>
      <c r="K258" s="163">
        <f t="shared" si="156"/>
        <v>32.5</v>
      </c>
      <c r="L258" s="194">
        <f t="shared" si="157"/>
        <v>0.25896414342629481</v>
      </c>
      <c r="M258" s="190" t="s">
        <v>555</v>
      </c>
      <c r="N258" s="195">
        <v>43067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7">
        <v>104</v>
      </c>
      <c r="B259" s="188">
        <v>43018</v>
      </c>
      <c r="C259" s="188"/>
      <c r="D259" s="189" t="s">
        <v>721</v>
      </c>
      <c r="E259" s="190" t="s">
        <v>585</v>
      </c>
      <c r="F259" s="191">
        <v>895</v>
      </c>
      <c r="G259" s="190"/>
      <c r="H259" s="190">
        <v>1122.5</v>
      </c>
      <c r="I259" s="192">
        <v>1078</v>
      </c>
      <c r="J259" s="193" t="s">
        <v>722</v>
      </c>
      <c r="K259" s="163">
        <v>227.5</v>
      </c>
      <c r="L259" s="194">
        <v>0.25418994413407803</v>
      </c>
      <c r="M259" s="190" t="s">
        <v>555</v>
      </c>
      <c r="N259" s="195">
        <v>43117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7">
        <v>105</v>
      </c>
      <c r="B260" s="188">
        <v>43020</v>
      </c>
      <c r="C260" s="188"/>
      <c r="D260" s="189" t="s">
        <v>337</v>
      </c>
      <c r="E260" s="190" t="s">
        <v>585</v>
      </c>
      <c r="F260" s="191">
        <v>525</v>
      </c>
      <c r="G260" s="190"/>
      <c r="H260" s="190">
        <v>629</v>
      </c>
      <c r="I260" s="192">
        <v>629</v>
      </c>
      <c r="J260" s="193" t="s">
        <v>643</v>
      </c>
      <c r="K260" s="163">
        <v>104</v>
      </c>
      <c r="L260" s="194">
        <v>0.19809523809523799</v>
      </c>
      <c r="M260" s="190" t="s">
        <v>555</v>
      </c>
      <c r="N260" s="195">
        <v>43119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7">
        <v>106</v>
      </c>
      <c r="B261" s="188">
        <v>43046</v>
      </c>
      <c r="C261" s="188"/>
      <c r="D261" s="189" t="s">
        <v>376</v>
      </c>
      <c r="E261" s="190" t="s">
        <v>585</v>
      </c>
      <c r="F261" s="191">
        <v>740</v>
      </c>
      <c r="G261" s="190"/>
      <c r="H261" s="190">
        <v>892.5</v>
      </c>
      <c r="I261" s="192">
        <v>900</v>
      </c>
      <c r="J261" s="193" t="s">
        <v>723</v>
      </c>
      <c r="K261" s="163">
        <f>H261-F261</f>
        <v>152.5</v>
      </c>
      <c r="L261" s="194">
        <f>K261/F261</f>
        <v>0.20608108108108109</v>
      </c>
      <c r="M261" s="190" t="s">
        <v>555</v>
      </c>
      <c r="N261" s="195">
        <v>43052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56">
        <v>107</v>
      </c>
      <c r="B262" s="157">
        <v>43073</v>
      </c>
      <c r="C262" s="157"/>
      <c r="D262" s="158" t="s">
        <v>724</v>
      </c>
      <c r="E262" s="159" t="s">
        <v>585</v>
      </c>
      <c r="F262" s="160">
        <v>118.5</v>
      </c>
      <c r="G262" s="159"/>
      <c r="H262" s="159">
        <v>143.5</v>
      </c>
      <c r="I262" s="161">
        <v>145</v>
      </c>
      <c r="J262" s="162" t="s">
        <v>576</v>
      </c>
      <c r="K262" s="163">
        <f>H262-F262</f>
        <v>25</v>
      </c>
      <c r="L262" s="164">
        <f>K262/F262</f>
        <v>0.2109704641350211</v>
      </c>
      <c r="M262" s="159" t="s">
        <v>555</v>
      </c>
      <c r="N262" s="165">
        <v>43097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66">
        <v>108</v>
      </c>
      <c r="B263" s="167">
        <v>43090</v>
      </c>
      <c r="C263" s="167"/>
      <c r="D263" s="168" t="s">
        <v>415</v>
      </c>
      <c r="E263" s="169" t="s">
        <v>585</v>
      </c>
      <c r="F263" s="170">
        <v>715</v>
      </c>
      <c r="G263" s="170"/>
      <c r="H263" s="171">
        <v>500</v>
      </c>
      <c r="I263" s="171">
        <v>872</v>
      </c>
      <c r="J263" s="172" t="s">
        <v>725</v>
      </c>
      <c r="K263" s="173">
        <f>H263-F263</f>
        <v>-215</v>
      </c>
      <c r="L263" s="174">
        <f>K263/F263</f>
        <v>-0.30069930069930068</v>
      </c>
      <c r="M263" s="170" t="s">
        <v>567</v>
      </c>
      <c r="N263" s="167">
        <v>43670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56">
        <v>109</v>
      </c>
      <c r="B264" s="157">
        <v>43098</v>
      </c>
      <c r="C264" s="157"/>
      <c r="D264" s="158" t="s">
        <v>569</v>
      </c>
      <c r="E264" s="159" t="s">
        <v>585</v>
      </c>
      <c r="F264" s="160">
        <v>435</v>
      </c>
      <c r="G264" s="159"/>
      <c r="H264" s="159">
        <v>542.5</v>
      </c>
      <c r="I264" s="161">
        <v>539</v>
      </c>
      <c r="J264" s="162" t="s">
        <v>643</v>
      </c>
      <c r="K264" s="163">
        <v>107.5</v>
      </c>
      <c r="L264" s="164">
        <v>0.247126436781609</v>
      </c>
      <c r="M264" s="159" t="s">
        <v>555</v>
      </c>
      <c r="N264" s="165">
        <v>43206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56">
        <v>110</v>
      </c>
      <c r="B265" s="157">
        <v>43098</v>
      </c>
      <c r="C265" s="157"/>
      <c r="D265" s="158" t="s">
        <v>527</v>
      </c>
      <c r="E265" s="159" t="s">
        <v>585</v>
      </c>
      <c r="F265" s="160">
        <v>885</v>
      </c>
      <c r="G265" s="159"/>
      <c r="H265" s="159">
        <v>1090</v>
      </c>
      <c r="I265" s="161">
        <v>1084</v>
      </c>
      <c r="J265" s="162" t="s">
        <v>643</v>
      </c>
      <c r="K265" s="163">
        <v>205</v>
      </c>
      <c r="L265" s="164">
        <v>0.23163841807909599</v>
      </c>
      <c r="M265" s="159" t="s">
        <v>555</v>
      </c>
      <c r="N265" s="165">
        <v>43213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96">
        <v>111</v>
      </c>
      <c r="B266" s="197">
        <v>43192</v>
      </c>
      <c r="C266" s="197"/>
      <c r="D266" s="175" t="s">
        <v>726</v>
      </c>
      <c r="E266" s="170" t="s">
        <v>585</v>
      </c>
      <c r="F266" s="198">
        <v>478.5</v>
      </c>
      <c r="G266" s="170"/>
      <c r="H266" s="170">
        <v>442</v>
      </c>
      <c r="I266" s="171">
        <v>613</v>
      </c>
      <c r="J266" s="172" t="s">
        <v>727</v>
      </c>
      <c r="K266" s="173">
        <f>H266-F266</f>
        <v>-36.5</v>
      </c>
      <c r="L266" s="174">
        <f>K266/F266</f>
        <v>-7.6280041797283177E-2</v>
      </c>
      <c r="M266" s="170" t="s">
        <v>567</v>
      </c>
      <c r="N266" s="167">
        <v>43762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66">
        <v>112</v>
      </c>
      <c r="B267" s="167">
        <v>43194</v>
      </c>
      <c r="C267" s="167"/>
      <c r="D267" s="168" t="s">
        <v>728</v>
      </c>
      <c r="E267" s="169" t="s">
        <v>585</v>
      </c>
      <c r="F267" s="170">
        <f>141.5-7.3</f>
        <v>134.19999999999999</v>
      </c>
      <c r="G267" s="170"/>
      <c r="H267" s="171">
        <v>77</v>
      </c>
      <c r="I267" s="171">
        <v>180</v>
      </c>
      <c r="J267" s="172" t="s">
        <v>729</v>
      </c>
      <c r="K267" s="173">
        <f>H267-F267</f>
        <v>-57.199999999999989</v>
      </c>
      <c r="L267" s="174">
        <f>K267/F267</f>
        <v>-0.42622950819672129</v>
      </c>
      <c r="M267" s="170" t="s">
        <v>567</v>
      </c>
      <c r="N267" s="167">
        <v>43522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66">
        <v>113</v>
      </c>
      <c r="B268" s="167">
        <v>43209</v>
      </c>
      <c r="C268" s="167"/>
      <c r="D268" s="168" t="s">
        <v>730</v>
      </c>
      <c r="E268" s="169" t="s">
        <v>585</v>
      </c>
      <c r="F268" s="170">
        <v>430</v>
      </c>
      <c r="G268" s="170"/>
      <c r="H268" s="171">
        <v>220</v>
      </c>
      <c r="I268" s="171">
        <v>537</v>
      </c>
      <c r="J268" s="172" t="s">
        <v>731</v>
      </c>
      <c r="K268" s="173">
        <f>H268-F268</f>
        <v>-210</v>
      </c>
      <c r="L268" s="174">
        <f>K268/F268</f>
        <v>-0.48837209302325579</v>
      </c>
      <c r="M268" s="170" t="s">
        <v>567</v>
      </c>
      <c r="N268" s="167">
        <v>43252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7">
        <v>114</v>
      </c>
      <c r="B269" s="188">
        <v>43220</v>
      </c>
      <c r="C269" s="188"/>
      <c r="D269" s="189" t="s">
        <v>377</v>
      </c>
      <c r="E269" s="190" t="s">
        <v>585</v>
      </c>
      <c r="F269" s="190">
        <v>153.5</v>
      </c>
      <c r="G269" s="190"/>
      <c r="H269" s="190">
        <v>196</v>
      </c>
      <c r="I269" s="192">
        <v>196</v>
      </c>
      <c r="J269" s="162" t="s">
        <v>732</v>
      </c>
      <c r="K269" s="163">
        <f>H269-F269</f>
        <v>42.5</v>
      </c>
      <c r="L269" s="164">
        <f>K269/F269</f>
        <v>0.27687296416938112</v>
      </c>
      <c r="M269" s="159" t="s">
        <v>555</v>
      </c>
      <c r="N269" s="165">
        <v>43605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66">
        <v>115</v>
      </c>
      <c r="B270" s="167">
        <v>43306</v>
      </c>
      <c r="C270" s="167"/>
      <c r="D270" s="168" t="s">
        <v>702</v>
      </c>
      <c r="E270" s="169" t="s">
        <v>585</v>
      </c>
      <c r="F270" s="170">
        <v>27.5</v>
      </c>
      <c r="G270" s="170"/>
      <c r="H270" s="171">
        <v>13.1</v>
      </c>
      <c r="I270" s="171">
        <v>60</v>
      </c>
      <c r="J270" s="172" t="s">
        <v>733</v>
      </c>
      <c r="K270" s="173">
        <v>-14.4</v>
      </c>
      <c r="L270" s="174">
        <v>-0.52363636363636401</v>
      </c>
      <c r="M270" s="170" t="s">
        <v>567</v>
      </c>
      <c r="N270" s="167">
        <v>43138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96">
        <v>116</v>
      </c>
      <c r="B271" s="197">
        <v>43318</v>
      </c>
      <c r="C271" s="197"/>
      <c r="D271" s="175" t="s">
        <v>734</v>
      </c>
      <c r="E271" s="170" t="s">
        <v>585</v>
      </c>
      <c r="F271" s="170">
        <v>148.5</v>
      </c>
      <c r="G271" s="170"/>
      <c r="H271" s="170">
        <v>102</v>
      </c>
      <c r="I271" s="171">
        <v>182</v>
      </c>
      <c r="J271" s="172" t="s">
        <v>735</v>
      </c>
      <c r="K271" s="173">
        <f>H271-F271</f>
        <v>-46.5</v>
      </c>
      <c r="L271" s="174">
        <f>K271/F271</f>
        <v>-0.31313131313131315</v>
      </c>
      <c r="M271" s="170" t="s">
        <v>567</v>
      </c>
      <c r="N271" s="167">
        <v>43661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56">
        <v>117</v>
      </c>
      <c r="B272" s="157">
        <v>43335</v>
      </c>
      <c r="C272" s="157"/>
      <c r="D272" s="158" t="s">
        <v>736</v>
      </c>
      <c r="E272" s="159" t="s">
        <v>585</v>
      </c>
      <c r="F272" s="190">
        <v>285</v>
      </c>
      <c r="G272" s="159"/>
      <c r="H272" s="159">
        <v>355</v>
      </c>
      <c r="I272" s="161">
        <v>364</v>
      </c>
      <c r="J272" s="162" t="s">
        <v>737</v>
      </c>
      <c r="K272" s="163">
        <v>70</v>
      </c>
      <c r="L272" s="164">
        <v>0.24561403508771901</v>
      </c>
      <c r="M272" s="159" t="s">
        <v>555</v>
      </c>
      <c r="N272" s="165">
        <v>43455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56">
        <v>118</v>
      </c>
      <c r="B273" s="157">
        <v>43341</v>
      </c>
      <c r="C273" s="157"/>
      <c r="D273" s="158" t="s">
        <v>365</v>
      </c>
      <c r="E273" s="159" t="s">
        <v>585</v>
      </c>
      <c r="F273" s="190">
        <v>525</v>
      </c>
      <c r="G273" s="159"/>
      <c r="H273" s="159">
        <v>585</v>
      </c>
      <c r="I273" s="161">
        <v>635</v>
      </c>
      <c r="J273" s="162" t="s">
        <v>738</v>
      </c>
      <c r="K273" s="163">
        <f t="shared" ref="K273:K290" si="158">H273-F273</f>
        <v>60</v>
      </c>
      <c r="L273" s="164">
        <f t="shared" ref="L273:L290" si="159">K273/F273</f>
        <v>0.11428571428571428</v>
      </c>
      <c r="M273" s="159" t="s">
        <v>555</v>
      </c>
      <c r="N273" s="165">
        <v>43662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56">
        <v>119</v>
      </c>
      <c r="B274" s="157">
        <v>43395</v>
      </c>
      <c r="C274" s="157"/>
      <c r="D274" s="158" t="s">
        <v>353</v>
      </c>
      <c r="E274" s="159" t="s">
        <v>585</v>
      </c>
      <c r="F274" s="190">
        <v>475</v>
      </c>
      <c r="G274" s="159"/>
      <c r="H274" s="159">
        <v>574</v>
      </c>
      <c r="I274" s="161">
        <v>570</v>
      </c>
      <c r="J274" s="162" t="s">
        <v>643</v>
      </c>
      <c r="K274" s="163">
        <f t="shared" si="158"/>
        <v>99</v>
      </c>
      <c r="L274" s="164">
        <f t="shared" si="159"/>
        <v>0.20842105263157895</v>
      </c>
      <c r="M274" s="159" t="s">
        <v>555</v>
      </c>
      <c r="N274" s="165">
        <v>43403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7">
        <v>120</v>
      </c>
      <c r="B275" s="188">
        <v>43397</v>
      </c>
      <c r="C275" s="188"/>
      <c r="D275" s="189" t="s">
        <v>372</v>
      </c>
      <c r="E275" s="190" t="s">
        <v>585</v>
      </c>
      <c r="F275" s="190">
        <v>707.5</v>
      </c>
      <c r="G275" s="190"/>
      <c r="H275" s="190">
        <v>872</v>
      </c>
      <c r="I275" s="192">
        <v>872</v>
      </c>
      <c r="J275" s="193" t="s">
        <v>643</v>
      </c>
      <c r="K275" s="163">
        <f t="shared" si="158"/>
        <v>164.5</v>
      </c>
      <c r="L275" s="194">
        <f t="shared" si="159"/>
        <v>0.23250883392226149</v>
      </c>
      <c r="M275" s="190" t="s">
        <v>555</v>
      </c>
      <c r="N275" s="195">
        <v>43482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87">
        <v>121</v>
      </c>
      <c r="B276" s="188">
        <v>43398</v>
      </c>
      <c r="C276" s="188"/>
      <c r="D276" s="189" t="s">
        <v>739</v>
      </c>
      <c r="E276" s="190" t="s">
        <v>585</v>
      </c>
      <c r="F276" s="190">
        <v>162</v>
      </c>
      <c r="G276" s="190"/>
      <c r="H276" s="190">
        <v>204</v>
      </c>
      <c r="I276" s="192">
        <v>209</v>
      </c>
      <c r="J276" s="193" t="s">
        <v>740</v>
      </c>
      <c r="K276" s="163">
        <f t="shared" si="158"/>
        <v>42</v>
      </c>
      <c r="L276" s="194">
        <f t="shared" si="159"/>
        <v>0.25925925925925924</v>
      </c>
      <c r="M276" s="190" t="s">
        <v>555</v>
      </c>
      <c r="N276" s="195">
        <v>43539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87">
        <v>122</v>
      </c>
      <c r="B277" s="188">
        <v>43399</v>
      </c>
      <c r="C277" s="188"/>
      <c r="D277" s="189" t="s">
        <v>456</v>
      </c>
      <c r="E277" s="190" t="s">
        <v>585</v>
      </c>
      <c r="F277" s="190">
        <v>240</v>
      </c>
      <c r="G277" s="190"/>
      <c r="H277" s="190">
        <v>297</v>
      </c>
      <c r="I277" s="192">
        <v>297</v>
      </c>
      <c r="J277" s="193" t="s">
        <v>643</v>
      </c>
      <c r="K277" s="199">
        <f t="shared" si="158"/>
        <v>57</v>
      </c>
      <c r="L277" s="194">
        <f t="shared" si="159"/>
        <v>0.23749999999999999</v>
      </c>
      <c r="M277" s="190" t="s">
        <v>555</v>
      </c>
      <c r="N277" s="195">
        <v>43417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56">
        <v>123</v>
      </c>
      <c r="B278" s="157">
        <v>43439</v>
      </c>
      <c r="C278" s="157"/>
      <c r="D278" s="158" t="s">
        <v>741</v>
      </c>
      <c r="E278" s="159" t="s">
        <v>585</v>
      </c>
      <c r="F278" s="159">
        <v>202.5</v>
      </c>
      <c r="G278" s="159"/>
      <c r="H278" s="159">
        <v>255</v>
      </c>
      <c r="I278" s="161">
        <v>252</v>
      </c>
      <c r="J278" s="162" t="s">
        <v>643</v>
      </c>
      <c r="K278" s="163">
        <f t="shared" si="158"/>
        <v>52.5</v>
      </c>
      <c r="L278" s="164">
        <f t="shared" si="159"/>
        <v>0.25925925925925924</v>
      </c>
      <c r="M278" s="159" t="s">
        <v>555</v>
      </c>
      <c r="N278" s="165">
        <v>43542</v>
      </c>
      <c r="O278" s="1"/>
      <c r="P278" s="1"/>
      <c r="Q278" s="1"/>
      <c r="R278" s="6" t="s">
        <v>742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87">
        <v>124</v>
      </c>
      <c r="B279" s="188">
        <v>43465</v>
      </c>
      <c r="C279" s="157"/>
      <c r="D279" s="189" t="s">
        <v>402</v>
      </c>
      <c r="E279" s="190" t="s">
        <v>585</v>
      </c>
      <c r="F279" s="190">
        <v>710</v>
      </c>
      <c r="G279" s="190"/>
      <c r="H279" s="190">
        <v>866</v>
      </c>
      <c r="I279" s="192">
        <v>866</v>
      </c>
      <c r="J279" s="193" t="s">
        <v>643</v>
      </c>
      <c r="K279" s="163">
        <f t="shared" si="158"/>
        <v>156</v>
      </c>
      <c r="L279" s="164">
        <f t="shared" si="159"/>
        <v>0.21971830985915494</v>
      </c>
      <c r="M279" s="159" t="s">
        <v>555</v>
      </c>
      <c r="N279" s="165">
        <v>43553</v>
      </c>
      <c r="O279" s="1"/>
      <c r="P279" s="1"/>
      <c r="Q279" s="1"/>
      <c r="R279" s="6" t="s">
        <v>742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87">
        <v>125</v>
      </c>
      <c r="B280" s="188">
        <v>43522</v>
      </c>
      <c r="C280" s="188"/>
      <c r="D280" s="189" t="s">
        <v>152</v>
      </c>
      <c r="E280" s="190" t="s">
        <v>585</v>
      </c>
      <c r="F280" s="190">
        <v>337.25</v>
      </c>
      <c r="G280" s="190"/>
      <c r="H280" s="190">
        <v>398.5</v>
      </c>
      <c r="I280" s="192">
        <v>411</v>
      </c>
      <c r="J280" s="162" t="s">
        <v>743</v>
      </c>
      <c r="K280" s="163">
        <f t="shared" si="158"/>
        <v>61.25</v>
      </c>
      <c r="L280" s="164">
        <f t="shared" si="159"/>
        <v>0.1816160118606375</v>
      </c>
      <c r="M280" s="159" t="s">
        <v>555</v>
      </c>
      <c r="N280" s="165">
        <v>43760</v>
      </c>
      <c r="O280" s="1"/>
      <c r="P280" s="1"/>
      <c r="Q280" s="1"/>
      <c r="R280" s="6" t="s">
        <v>742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00">
        <v>126</v>
      </c>
      <c r="B281" s="201">
        <v>43559</v>
      </c>
      <c r="C281" s="201"/>
      <c r="D281" s="202" t="s">
        <v>744</v>
      </c>
      <c r="E281" s="203" t="s">
        <v>585</v>
      </c>
      <c r="F281" s="203">
        <v>130</v>
      </c>
      <c r="G281" s="203"/>
      <c r="H281" s="203">
        <v>65</v>
      </c>
      <c r="I281" s="204">
        <v>158</v>
      </c>
      <c r="J281" s="172" t="s">
        <v>745</v>
      </c>
      <c r="K281" s="173">
        <f t="shared" si="158"/>
        <v>-65</v>
      </c>
      <c r="L281" s="174">
        <f t="shared" si="159"/>
        <v>-0.5</v>
      </c>
      <c r="M281" s="170" t="s">
        <v>567</v>
      </c>
      <c r="N281" s="167">
        <v>43726</v>
      </c>
      <c r="O281" s="1"/>
      <c r="P281" s="1"/>
      <c r="Q281" s="1"/>
      <c r="R281" s="6" t="s">
        <v>746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87">
        <v>127</v>
      </c>
      <c r="B282" s="188">
        <v>43017</v>
      </c>
      <c r="C282" s="188"/>
      <c r="D282" s="189" t="s">
        <v>184</v>
      </c>
      <c r="E282" s="190" t="s">
        <v>585</v>
      </c>
      <c r="F282" s="190">
        <v>141.5</v>
      </c>
      <c r="G282" s="190"/>
      <c r="H282" s="190">
        <v>183.5</v>
      </c>
      <c r="I282" s="192">
        <v>210</v>
      </c>
      <c r="J282" s="162" t="s">
        <v>740</v>
      </c>
      <c r="K282" s="163">
        <f t="shared" si="158"/>
        <v>42</v>
      </c>
      <c r="L282" s="164">
        <f t="shared" si="159"/>
        <v>0.29681978798586572</v>
      </c>
      <c r="M282" s="159" t="s">
        <v>555</v>
      </c>
      <c r="N282" s="165">
        <v>43042</v>
      </c>
      <c r="O282" s="1"/>
      <c r="P282" s="1"/>
      <c r="Q282" s="1"/>
      <c r="R282" s="6" t="s">
        <v>746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00">
        <v>128</v>
      </c>
      <c r="B283" s="201">
        <v>43074</v>
      </c>
      <c r="C283" s="201"/>
      <c r="D283" s="202" t="s">
        <v>747</v>
      </c>
      <c r="E283" s="203" t="s">
        <v>585</v>
      </c>
      <c r="F283" s="198">
        <v>172</v>
      </c>
      <c r="G283" s="203"/>
      <c r="H283" s="203">
        <v>155.25</v>
      </c>
      <c r="I283" s="204">
        <v>230</v>
      </c>
      <c r="J283" s="172" t="s">
        <v>748</v>
      </c>
      <c r="K283" s="173">
        <f t="shared" si="158"/>
        <v>-16.75</v>
      </c>
      <c r="L283" s="174">
        <f t="shared" si="159"/>
        <v>-9.7383720930232565E-2</v>
      </c>
      <c r="M283" s="170" t="s">
        <v>567</v>
      </c>
      <c r="N283" s="167">
        <v>43787</v>
      </c>
      <c r="O283" s="1"/>
      <c r="P283" s="1"/>
      <c r="Q283" s="1"/>
      <c r="R283" s="6" t="s">
        <v>746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87">
        <v>129</v>
      </c>
      <c r="B284" s="188">
        <v>43398</v>
      </c>
      <c r="C284" s="188"/>
      <c r="D284" s="189" t="s">
        <v>107</v>
      </c>
      <c r="E284" s="190" t="s">
        <v>585</v>
      </c>
      <c r="F284" s="190">
        <v>698.5</v>
      </c>
      <c r="G284" s="190"/>
      <c r="H284" s="190">
        <v>890</v>
      </c>
      <c r="I284" s="192">
        <v>890</v>
      </c>
      <c r="J284" s="162" t="s">
        <v>814</v>
      </c>
      <c r="K284" s="163">
        <f t="shared" si="158"/>
        <v>191.5</v>
      </c>
      <c r="L284" s="164">
        <f t="shared" si="159"/>
        <v>0.27415891195418757</v>
      </c>
      <c r="M284" s="159" t="s">
        <v>555</v>
      </c>
      <c r="N284" s="165">
        <v>44328</v>
      </c>
      <c r="O284" s="1"/>
      <c r="P284" s="1"/>
      <c r="Q284" s="1"/>
      <c r="R284" s="6" t="s">
        <v>742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87">
        <v>130</v>
      </c>
      <c r="B285" s="188">
        <v>42877</v>
      </c>
      <c r="C285" s="188"/>
      <c r="D285" s="189" t="s">
        <v>364</v>
      </c>
      <c r="E285" s="190" t="s">
        <v>585</v>
      </c>
      <c r="F285" s="190">
        <v>127.6</v>
      </c>
      <c r="G285" s="190"/>
      <c r="H285" s="190">
        <v>138</v>
      </c>
      <c r="I285" s="192">
        <v>190</v>
      </c>
      <c r="J285" s="162" t="s">
        <v>749</v>
      </c>
      <c r="K285" s="163">
        <f t="shared" si="158"/>
        <v>10.400000000000006</v>
      </c>
      <c r="L285" s="164">
        <f t="shared" si="159"/>
        <v>8.1504702194357417E-2</v>
      </c>
      <c r="M285" s="159" t="s">
        <v>555</v>
      </c>
      <c r="N285" s="165">
        <v>43774</v>
      </c>
      <c r="O285" s="1"/>
      <c r="P285" s="1"/>
      <c r="Q285" s="1"/>
      <c r="R285" s="6" t="s">
        <v>746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87">
        <v>131</v>
      </c>
      <c r="B286" s="188">
        <v>43158</v>
      </c>
      <c r="C286" s="188"/>
      <c r="D286" s="189" t="s">
        <v>750</v>
      </c>
      <c r="E286" s="190" t="s">
        <v>585</v>
      </c>
      <c r="F286" s="190">
        <v>317</v>
      </c>
      <c r="G286" s="190"/>
      <c r="H286" s="190">
        <v>382.5</v>
      </c>
      <c r="I286" s="192">
        <v>398</v>
      </c>
      <c r="J286" s="162" t="s">
        <v>751</v>
      </c>
      <c r="K286" s="163">
        <f t="shared" si="158"/>
        <v>65.5</v>
      </c>
      <c r="L286" s="164">
        <f t="shared" si="159"/>
        <v>0.20662460567823343</v>
      </c>
      <c r="M286" s="159" t="s">
        <v>555</v>
      </c>
      <c r="N286" s="165">
        <v>44238</v>
      </c>
      <c r="O286" s="1"/>
      <c r="P286" s="1"/>
      <c r="Q286" s="1"/>
      <c r="R286" s="6" t="s">
        <v>746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00">
        <v>132</v>
      </c>
      <c r="B287" s="201">
        <v>43164</v>
      </c>
      <c r="C287" s="201"/>
      <c r="D287" s="202" t="s">
        <v>144</v>
      </c>
      <c r="E287" s="203" t="s">
        <v>585</v>
      </c>
      <c r="F287" s="198">
        <f>510-14.4</f>
        <v>495.6</v>
      </c>
      <c r="G287" s="203"/>
      <c r="H287" s="203">
        <v>350</v>
      </c>
      <c r="I287" s="204">
        <v>672</v>
      </c>
      <c r="J287" s="172" t="s">
        <v>752</v>
      </c>
      <c r="K287" s="173">
        <f t="shared" si="158"/>
        <v>-145.60000000000002</v>
      </c>
      <c r="L287" s="174">
        <f t="shared" si="159"/>
        <v>-0.29378531073446329</v>
      </c>
      <c r="M287" s="170" t="s">
        <v>567</v>
      </c>
      <c r="N287" s="167">
        <v>43887</v>
      </c>
      <c r="O287" s="1"/>
      <c r="P287" s="1"/>
      <c r="Q287" s="1"/>
      <c r="R287" s="6" t="s">
        <v>742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00">
        <v>133</v>
      </c>
      <c r="B288" s="201">
        <v>43237</v>
      </c>
      <c r="C288" s="201"/>
      <c r="D288" s="202" t="s">
        <v>448</v>
      </c>
      <c r="E288" s="203" t="s">
        <v>585</v>
      </c>
      <c r="F288" s="198">
        <v>230.3</v>
      </c>
      <c r="G288" s="203"/>
      <c r="H288" s="203">
        <v>102.5</v>
      </c>
      <c r="I288" s="204">
        <v>348</v>
      </c>
      <c r="J288" s="172" t="s">
        <v>753</v>
      </c>
      <c r="K288" s="173">
        <f t="shared" si="158"/>
        <v>-127.80000000000001</v>
      </c>
      <c r="L288" s="174">
        <f t="shared" si="159"/>
        <v>-0.55492835432045162</v>
      </c>
      <c r="M288" s="170" t="s">
        <v>567</v>
      </c>
      <c r="N288" s="167">
        <v>43896</v>
      </c>
      <c r="O288" s="1"/>
      <c r="P288" s="1"/>
      <c r="Q288" s="1"/>
      <c r="R288" s="6" t="s">
        <v>742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87">
        <v>134</v>
      </c>
      <c r="B289" s="188">
        <v>43258</v>
      </c>
      <c r="C289" s="188"/>
      <c r="D289" s="189" t="s">
        <v>419</v>
      </c>
      <c r="E289" s="190" t="s">
        <v>585</v>
      </c>
      <c r="F289" s="190">
        <f>342.5-5.1</f>
        <v>337.4</v>
      </c>
      <c r="G289" s="190"/>
      <c r="H289" s="190">
        <v>412.5</v>
      </c>
      <c r="I289" s="192">
        <v>439</v>
      </c>
      <c r="J289" s="162" t="s">
        <v>754</v>
      </c>
      <c r="K289" s="163">
        <f t="shared" si="158"/>
        <v>75.100000000000023</v>
      </c>
      <c r="L289" s="164">
        <f t="shared" si="159"/>
        <v>0.22258446947243635</v>
      </c>
      <c r="M289" s="159" t="s">
        <v>555</v>
      </c>
      <c r="N289" s="165">
        <v>44230</v>
      </c>
      <c r="O289" s="1"/>
      <c r="P289" s="1"/>
      <c r="Q289" s="1"/>
      <c r="R289" s="6" t="s">
        <v>746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81">
        <v>135</v>
      </c>
      <c r="B290" s="180">
        <v>43285</v>
      </c>
      <c r="C290" s="180"/>
      <c r="D290" s="181" t="s">
        <v>55</v>
      </c>
      <c r="E290" s="182" t="s">
        <v>585</v>
      </c>
      <c r="F290" s="182">
        <f>127.5-5.53</f>
        <v>121.97</v>
      </c>
      <c r="G290" s="183"/>
      <c r="H290" s="183">
        <v>122.5</v>
      </c>
      <c r="I290" s="183">
        <v>170</v>
      </c>
      <c r="J290" s="184" t="s">
        <v>782</v>
      </c>
      <c r="K290" s="185">
        <f t="shared" si="158"/>
        <v>0.53000000000000114</v>
      </c>
      <c r="L290" s="186">
        <f t="shared" si="159"/>
        <v>4.3453308190538747E-3</v>
      </c>
      <c r="M290" s="182" t="s">
        <v>676</v>
      </c>
      <c r="N290" s="180">
        <v>44431</v>
      </c>
      <c r="O290" s="1"/>
      <c r="P290" s="1"/>
      <c r="Q290" s="1"/>
      <c r="R290" s="6" t="s">
        <v>742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00">
        <v>136</v>
      </c>
      <c r="B291" s="201">
        <v>43294</v>
      </c>
      <c r="C291" s="201"/>
      <c r="D291" s="202" t="s">
        <v>355</v>
      </c>
      <c r="E291" s="203" t="s">
        <v>585</v>
      </c>
      <c r="F291" s="198">
        <v>46.5</v>
      </c>
      <c r="G291" s="203"/>
      <c r="H291" s="203">
        <v>17</v>
      </c>
      <c r="I291" s="204">
        <v>59</v>
      </c>
      <c r="J291" s="172" t="s">
        <v>755</v>
      </c>
      <c r="K291" s="173">
        <f t="shared" ref="K291:K299" si="160">H291-F291</f>
        <v>-29.5</v>
      </c>
      <c r="L291" s="174">
        <f t="shared" ref="L291:L299" si="161">K291/F291</f>
        <v>-0.63440860215053763</v>
      </c>
      <c r="M291" s="170" t="s">
        <v>567</v>
      </c>
      <c r="N291" s="167">
        <v>43887</v>
      </c>
      <c r="O291" s="1"/>
      <c r="P291" s="1"/>
      <c r="Q291" s="1"/>
      <c r="R291" s="6" t="s">
        <v>742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87">
        <v>137</v>
      </c>
      <c r="B292" s="188">
        <v>43396</v>
      </c>
      <c r="C292" s="188"/>
      <c r="D292" s="189" t="s">
        <v>404</v>
      </c>
      <c r="E292" s="190" t="s">
        <v>585</v>
      </c>
      <c r="F292" s="190">
        <v>156.5</v>
      </c>
      <c r="G292" s="190"/>
      <c r="H292" s="190">
        <v>207.5</v>
      </c>
      <c r="I292" s="192">
        <v>191</v>
      </c>
      <c r="J292" s="162" t="s">
        <v>643</v>
      </c>
      <c r="K292" s="163">
        <f t="shared" si="160"/>
        <v>51</v>
      </c>
      <c r="L292" s="164">
        <f t="shared" si="161"/>
        <v>0.32587859424920129</v>
      </c>
      <c r="M292" s="159" t="s">
        <v>555</v>
      </c>
      <c r="N292" s="165">
        <v>44369</v>
      </c>
      <c r="O292" s="1"/>
      <c r="P292" s="1"/>
      <c r="Q292" s="1"/>
      <c r="R292" s="6" t="s">
        <v>742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87">
        <v>138</v>
      </c>
      <c r="B293" s="188">
        <v>43439</v>
      </c>
      <c r="C293" s="188"/>
      <c r="D293" s="189" t="s">
        <v>318</v>
      </c>
      <c r="E293" s="190" t="s">
        <v>585</v>
      </c>
      <c r="F293" s="190">
        <v>259.5</v>
      </c>
      <c r="G293" s="190"/>
      <c r="H293" s="190">
        <v>320</v>
      </c>
      <c r="I293" s="192">
        <v>320</v>
      </c>
      <c r="J293" s="162" t="s">
        <v>643</v>
      </c>
      <c r="K293" s="163">
        <f t="shared" si="160"/>
        <v>60.5</v>
      </c>
      <c r="L293" s="164">
        <f t="shared" si="161"/>
        <v>0.23314065510597304</v>
      </c>
      <c r="M293" s="159" t="s">
        <v>555</v>
      </c>
      <c r="N293" s="165">
        <v>44323</v>
      </c>
      <c r="O293" s="1"/>
      <c r="P293" s="1"/>
      <c r="Q293" s="1"/>
      <c r="R293" s="6" t="s">
        <v>742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00">
        <v>139</v>
      </c>
      <c r="B294" s="201">
        <v>43439</v>
      </c>
      <c r="C294" s="201"/>
      <c r="D294" s="202" t="s">
        <v>756</v>
      </c>
      <c r="E294" s="203" t="s">
        <v>585</v>
      </c>
      <c r="F294" s="203">
        <v>715</v>
      </c>
      <c r="G294" s="203"/>
      <c r="H294" s="203">
        <v>445</v>
      </c>
      <c r="I294" s="204">
        <v>840</v>
      </c>
      <c r="J294" s="172" t="s">
        <v>757</v>
      </c>
      <c r="K294" s="173">
        <f t="shared" si="160"/>
        <v>-270</v>
      </c>
      <c r="L294" s="174">
        <f t="shared" si="161"/>
        <v>-0.3776223776223776</v>
      </c>
      <c r="M294" s="170" t="s">
        <v>567</v>
      </c>
      <c r="N294" s="167">
        <v>43800</v>
      </c>
      <c r="O294" s="1"/>
      <c r="P294" s="1"/>
      <c r="Q294" s="1"/>
      <c r="R294" s="6" t="s">
        <v>742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87">
        <v>140</v>
      </c>
      <c r="B295" s="188">
        <v>43469</v>
      </c>
      <c r="C295" s="188"/>
      <c r="D295" s="189" t="s">
        <v>157</v>
      </c>
      <c r="E295" s="190" t="s">
        <v>585</v>
      </c>
      <c r="F295" s="190">
        <v>875</v>
      </c>
      <c r="G295" s="190"/>
      <c r="H295" s="190">
        <v>1165</v>
      </c>
      <c r="I295" s="192">
        <v>1185</v>
      </c>
      <c r="J295" s="162" t="s">
        <v>758</v>
      </c>
      <c r="K295" s="163">
        <f t="shared" si="160"/>
        <v>290</v>
      </c>
      <c r="L295" s="164">
        <f t="shared" si="161"/>
        <v>0.33142857142857141</v>
      </c>
      <c r="M295" s="159" t="s">
        <v>555</v>
      </c>
      <c r="N295" s="165">
        <v>43847</v>
      </c>
      <c r="O295" s="1"/>
      <c r="P295" s="1"/>
      <c r="Q295" s="1"/>
      <c r="R295" s="6" t="s">
        <v>742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87">
        <v>141</v>
      </c>
      <c r="B296" s="188">
        <v>43559</v>
      </c>
      <c r="C296" s="188"/>
      <c r="D296" s="189" t="s">
        <v>334</v>
      </c>
      <c r="E296" s="190" t="s">
        <v>585</v>
      </c>
      <c r="F296" s="190">
        <f>387-14.63</f>
        <v>372.37</v>
      </c>
      <c r="G296" s="190"/>
      <c r="H296" s="190">
        <v>490</v>
      </c>
      <c r="I296" s="192">
        <v>490</v>
      </c>
      <c r="J296" s="162" t="s">
        <v>643</v>
      </c>
      <c r="K296" s="163">
        <f t="shared" si="160"/>
        <v>117.63</v>
      </c>
      <c r="L296" s="164">
        <f t="shared" si="161"/>
        <v>0.31589548030185027</v>
      </c>
      <c r="M296" s="159" t="s">
        <v>555</v>
      </c>
      <c r="N296" s="165">
        <v>43850</v>
      </c>
      <c r="O296" s="1"/>
      <c r="P296" s="1"/>
      <c r="Q296" s="1"/>
      <c r="R296" s="6" t="s">
        <v>742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00">
        <v>142</v>
      </c>
      <c r="B297" s="201">
        <v>43578</v>
      </c>
      <c r="C297" s="201"/>
      <c r="D297" s="202" t="s">
        <v>759</v>
      </c>
      <c r="E297" s="203" t="s">
        <v>557</v>
      </c>
      <c r="F297" s="203">
        <v>220</v>
      </c>
      <c r="G297" s="203"/>
      <c r="H297" s="203">
        <v>127.5</v>
      </c>
      <c r="I297" s="204">
        <v>284</v>
      </c>
      <c r="J297" s="172" t="s">
        <v>760</v>
      </c>
      <c r="K297" s="173">
        <f t="shared" si="160"/>
        <v>-92.5</v>
      </c>
      <c r="L297" s="174">
        <f t="shared" si="161"/>
        <v>-0.42045454545454547</v>
      </c>
      <c r="M297" s="170" t="s">
        <v>567</v>
      </c>
      <c r="N297" s="167">
        <v>43896</v>
      </c>
      <c r="O297" s="1"/>
      <c r="P297" s="1"/>
      <c r="Q297" s="1"/>
      <c r="R297" s="6" t="s">
        <v>742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87">
        <v>143</v>
      </c>
      <c r="B298" s="188">
        <v>43622</v>
      </c>
      <c r="C298" s="188"/>
      <c r="D298" s="189" t="s">
        <v>457</v>
      </c>
      <c r="E298" s="190" t="s">
        <v>557</v>
      </c>
      <c r="F298" s="190">
        <v>332.8</v>
      </c>
      <c r="G298" s="190"/>
      <c r="H298" s="190">
        <v>405</v>
      </c>
      <c r="I298" s="192">
        <v>419</v>
      </c>
      <c r="J298" s="162" t="s">
        <v>761</v>
      </c>
      <c r="K298" s="163">
        <f t="shared" si="160"/>
        <v>72.199999999999989</v>
      </c>
      <c r="L298" s="164">
        <f t="shared" si="161"/>
        <v>0.21694711538461534</v>
      </c>
      <c r="M298" s="159" t="s">
        <v>555</v>
      </c>
      <c r="N298" s="165">
        <v>43860</v>
      </c>
      <c r="O298" s="1"/>
      <c r="P298" s="1"/>
      <c r="Q298" s="1"/>
      <c r="R298" s="6" t="s">
        <v>746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81">
        <v>144</v>
      </c>
      <c r="B299" s="180">
        <v>43641</v>
      </c>
      <c r="C299" s="180"/>
      <c r="D299" s="181" t="s">
        <v>150</v>
      </c>
      <c r="E299" s="182" t="s">
        <v>585</v>
      </c>
      <c r="F299" s="182">
        <v>386</v>
      </c>
      <c r="G299" s="183"/>
      <c r="H299" s="183">
        <v>395</v>
      </c>
      <c r="I299" s="183">
        <v>452</v>
      </c>
      <c r="J299" s="184" t="s">
        <v>762</v>
      </c>
      <c r="K299" s="185">
        <f t="shared" si="160"/>
        <v>9</v>
      </c>
      <c r="L299" s="186">
        <f t="shared" si="161"/>
        <v>2.3316062176165803E-2</v>
      </c>
      <c r="M299" s="182" t="s">
        <v>676</v>
      </c>
      <c r="N299" s="180">
        <v>43868</v>
      </c>
      <c r="O299" s="1"/>
      <c r="P299" s="1"/>
      <c r="Q299" s="1"/>
      <c r="R299" s="6" t="s">
        <v>746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81">
        <v>145</v>
      </c>
      <c r="B300" s="180">
        <v>43707</v>
      </c>
      <c r="C300" s="180"/>
      <c r="D300" s="181" t="s">
        <v>130</v>
      </c>
      <c r="E300" s="182" t="s">
        <v>585</v>
      </c>
      <c r="F300" s="182">
        <v>137.5</v>
      </c>
      <c r="G300" s="183"/>
      <c r="H300" s="183">
        <v>138.5</v>
      </c>
      <c r="I300" s="183">
        <v>190</v>
      </c>
      <c r="J300" s="184" t="s">
        <v>781</v>
      </c>
      <c r="K300" s="185">
        <f>H300-F300</f>
        <v>1</v>
      </c>
      <c r="L300" s="186">
        <f>K300/F300</f>
        <v>7.2727272727272727E-3</v>
      </c>
      <c r="M300" s="182" t="s">
        <v>676</v>
      </c>
      <c r="N300" s="180">
        <v>44432</v>
      </c>
      <c r="O300" s="1"/>
      <c r="P300" s="1"/>
      <c r="Q300" s="1"/>
      <c r="R300" s="6" t="s">
        <v>742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87">
        <v>146</v>
      </c>
      <c r="B301" s="188">
        <v>43731</v>
      </c>
      <c r="C301" s="188"/>
      <c r="D301" s="189" t="s">
        <v>412</v>
      </c>
      <c r="E301" s="190" t="s">
        <v>585</v>
      </c>
      <c r="F301" s="190">
        <v>235</v>
      </c>
      <c r="G301" s="190"/>
      <c r="H301" s="190">
        <v>295</v>
      </c>
      <c r="I301" s="192">
        <v>296</v>
      </c>
      <c r="J301" s="162" t="s">
        <v>763</v>
      </c>
      <c r="K301" s="163">
        <f t="shared" ref="K301:K307" si="162">H301-F301</f>
        <v>60</v>
      </c>
      <c r="L301" s="164">
        <f t="shared" ref="L301:L307" si="163">K301/F301</f>
        <v>0.25531914893617019</v>
      </c>
      <c r="M301" s="159" t="s">
        <v>555</v>
      </c>
      <c r="N301" s="165">
        <v>43844</v>
      </c>
      <c r="O301" s="1"/>
      <c r="P301" s="1"/>
      <c r="Q301" s="1"/>
      <c r="R301" s="6" t="s">
        <v>746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87">
        <v>147</v>
      </c>
      <c r="B302" s="188">
        <v>43752</v>
      </c>
      <c r="C302" s="188"/>
      <c r="D302" s="189" t="s">
        <v>764</v>
      </c>
      <c r="E302" s="190" t="s">
        <v>585</v>
      </c>
      <c r="F302" s="190">
        <v>277.5</v>
      </c>
      <c r="G302" s="190"/>
      <c r="H302" s="190">
        <v>333</v>
      </c>
      <c r="I302" s="192">
        <v>333</v>
      </c>
      <c r="J302" s="162" t="s">
        <v>765</v>
      </c>
      <c r="K302" s="163">
        <f t="shared" si="162"/>
        <v>55.5</v>
      </c>
      <c r="L302" s="164">
        <f t="shared" si="163"/>
        <v>0.2</v>
      </c>
      <c r="M302" s="159" t="s">
        <v>555</v>
      </c>
      <c r="N302" s="165">
        <v>43846</v>
      </c>
      <c r="O302" s="1"/>
      <c r="P302" s="1"/>
      <c r="Q302" s="1"/>
      <c r="R302" s="6" t="s">
        <v>742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87">
        <v>148</v>
      </c>
      <c r="B303" s="188">
        <v>43752</v>
      </c>
      <c r="C303" s="188"/>
      <c r="D303" s="189" t="s">
        <v>766</v>
      </c>
      <c r="E303" s="190" t="s">
        <v>585</v>
      </c>
      <c r="F303" s="190">
        <v>930</v>
      </c>
      <c r="G303" s="190"/>
      <c r="H303" s="190">
        <v>1165</v>
      </c>
      <c r="I303" s="192">
        <v>1200</v>
      </c>
      <c r="J303" s="162" t="s">
        <v>767</v>
      </c>
      <c r="K303" s="163">
        <f t="shared" si="162"/>
        <v>235</v>
      </c>
      <c r="L303" s="164">
        <f t="shared" si="163"/>
        <v>0.25268817204301075</v>
      </c>
      <c r="M303" s="159" t="s">
        <v>555</v>
      </c>
      <c r="N303" s="165">
        <v>43847</v>
      </c>
      <c r="O303" s="1"/>
      <c r="P303" s="1"/>
      <c r="Q303" s="1"/>
      <c r="R303" s="6" t="s">
        <v>746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87">
        <v>149</v>
      </c>
      <c r="B304" s="188">
        <v>43753</v>
      </c>
      <c r="C304" s="188"/>
      <c r="D304" s="189" t="s">
        <v>768</v>
      </c>
      <c r="E304" s="190" t="s">
        <v>585</v>
      </c>
      <c r="F304" s="160">
        <v>111</v>
      </c>
      <c r="G304" s="190"/>
      <c r="H304" s="190">
        <v>141</v>
      </c>
      <c r="I304" s="192">
        <v>141</v>
      </c>
      <c r="J304" s="162" t="s">
        <v>570</v>
      </c>
      <c r="K304" s="163">
        <f t="shared" si="162"/>
        <v>30</v>
      </c>
      <c r="L304" s="164">
        <f t="shared" si="163"/>
        <v>0.27027027027027029</v>
      </c>
      <c r="M304" s="159" t="s">
        <v>555</v>
      </c>
      <c r="N304" s="165">
        <v>44328</v>
      </c>
      <c r="O304" s="1"/>
      <c r="P304" s="1"/>
      <c r="Q304" s="1"/>
      <c r="R304" s="6" t="s">
        <v>746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87">
        <v>150</v>
      </c>
      <c r="B305" s="188">
        <v>43753</v>
      </c>
      <c r="C305" s="188"/>
      <c r="D305" s="189" t="s">
        <v>769</v>
      </c>
      <c r="E305" s="190" t="s">
        <v>585</v>
      </c>
      <c r="F305" s="160">
        <v>296</v>
      </c>
      <c r="G305" s="190"/>
      <c r="H305" s="190">
        <v>370</v>
      </c>
      <c r="I305" s="192">
        <v>370</v>
      </c>
      <c r="J305" s="162" t="s">
        <v>643</v>
      </c>
      <c r="K305" s="163">
        <f t="shared" si="162"/>
        <v>74</v>
      </c>
      <c r="L305" s="164">
        <f t="shared" si="163"/>
        <v>0.25</v>
      </c>
      <c r="M305" s="159" t="s">
        <v>555</v>
      </c>
      <c r="N305" s="165">
        <v>43853</v>
      </c>
      <c r="O305" s="1"/>
      <c r="P305" s="1"/>
      <c r="Q305" s="1"/>
      <c r="R305" s="6" t="s">
        <v>746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87">
        <v>151</v>
      </c>
      <c r="B306" s="188">
        <v>43754</v>
      </c>
      <c r="C306" s="188"/>
      <c r="D306" s="189" t="s">
        <v>770</v>
      </c>
      <c r="E306" s="190" t="s">
        <v>585</v>
      </c>
      <c r="F306" s="160">
        <v>300</v>
      </c>
      <c r="G306" s="190"/>
      <c r="H306" s="190">
        <v>382.5</v>
      </c>
      <c r="I306" s="192">
        <v>344</v>
      </c>
      <c r="J306" s="162" t="s">
        <v>818</v>
      </c>
      <c r="K306" s="163">
        <f t="shared" si="162"/>
        <v>82.5</v>
      </c>
      <c r="L306" s="164">
        <f t="shared" si="163"/>
        <v>0.27500000000000002</v>
      </c>
      <c r="M306" s="159" t="s">
        <v>555</v>
      </c>
      <c r="N306" s="165">
        <v>44238</v>
      </c>
      <c r="O306" s="1"/>
      <c r="P306" s="1"/>
      <c r="Q306" s="1"/>
      <c r="R306" s="6" t="s">
        <v>746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87">
        <v>152</v>
      </c>
      <c r="B307" s="188">
        <v>43832</v>
      </c>
      <c r="C307" s="188"/>
      <c r="D307" s="189" t="s">
        <v>771</v>
      </c>
      <c r="E307" s="190" t="s">
        <v>585</v>
      </c>
      <c r="F307" s="160">
        <v>495</v>
      </c>
      <c r="G307" s="190"/>
      <c r="H307" s="190">
        <v>595</v>
      </c>
      <c r="I307" s="192">
        <v>590</v>
      </c>
      <c r="J307" s="162" t="s">
        <v>817</v>
      </c>
      <c r="K307" s="163">
        <f t="shared" si="162"/>
        <v>100</v>
      </c>
      <c r="L307" s="164">
        <f t="shared" si="163"/>
        <v>0.20202020202020202</v>
      </c>
      <c r="M307" s="159" t="s">
        <v>555</v>
      </c>
      <c r="N307" s="165">
        <v>44589</v>
      </c>
      <c r="O307" s="1"/>
      <c r="P307" s="1"/>
      <c r="Q307" s="1"/>
      <c r="R307" s="6" t="s">
        <v>746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87">
        <v>153</v>
      </c>
      <c r="B308" s="188">
        <v>43966</v>
      </c>
      <c r="C308" s="188"/>
      <c r="D308" s="189" t="s">
        <v>71</v>
      </c>
      <c r="E308" s="190" t="s">
        <v>585</v>
      </c>
      <c r="F308" s="160">
        <v>67.5</v>
      </c>
      <c r="G308" s="190"/>
      <c r="H308" s="190">
        <v>86</v>
      </c>
      <c r="I308" s="192">
        <v>86</v>
      </c>
      <c r="J308" s="162" t="s">
        <v>772</v>
      </c>
      <c r="K308" s="163">
        <f t="shared" ref="K308:K315" si="164">H308-F308</f>
        <v>18.5</v>
      </c>
      <c r="L308" s="164">
        <f t="shared" ref="L308:L315" si="165">K308/F308</f>
        <v>0.27407407407407408</v>
      </c>
      <c r="M308" s="159" t="s">
        <v>555</v>
      </c>
      <c r="N308" s="165">
        <v>44008</v>
      </c>
      <c r="O308" s="1"/>
      <c r="P308" s="1"/>
      <c r="Q308" s="1"/>
      <c r="R308" s="6" t="s">
        <v>746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87">
        <v>154</v>
      </c>
      <c r="B309" s="188">
        <v>44035</v>
      </c>
      <c r="C309" s="188"/>
      <c r="D309" s="189" t="s">
        <v>456</v>
      </c>
      <c r="E309" s="190" t="s">
        <v>585</v>
      </c>
      <c r="F309" s="160">
        <v>231</v>
      </c>
      <c r="G309" s="190"/>
      <c r="H309" s="190">
        <v>281</v>
      </c>
      <c r="I309" s="192">
        <v>281</v>
      </c>
      <c r="J309" s="162" t="s">
        <v>643</v>
      </c>
      <c r="K309" s="163">
        <f t="shared" si="164"/>
        <v>50</v>
      </c>
      <c r="L309" s="164">
        <f t="shared" si="165"/>
        <v>0.21645021645021645</v>
      </c>
      <c r="M309" s="159" t="s">
        <v>555</v>
      </c>
      <c r="N309" s="165">
        <v>44358</v>
      </c>
      <c r="O309" s="1"/>
      <c r="P309" s="1"/>
      <c r="Q309" s="1"/>
      <c r="R309" s="6" t="s">
        <v>746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87">
        <v>155</v>
      </c>
      <c r="B310" s="188">
        <v>44092</v>
      </c>
      <c r="C310" s="188"/>
      <c r="D310" s="189" t="s">
        <v>394</v>
      </c>
      <c r="E310" s="190" t="s">
        <v>585</v>
      </c>
      <c r="F310" s="190">
        <v>206</v>
      </c>
      <c r="G310" s="190"/>
      <c r="H310" s="190">
        <v>248</v>
      </c>
      <c r="I310" s="192">
        <v>248</v>
      </c>
      <c r="J310" s="162" t="s">
        <v>643</v>
      </c>
      <c r="K310" s="163">
        <f t="shared" si="164"/>
        <v>42</v>
      </c>
      <c r="L310" s="164">
        <f t="shared" si="165"/>
        <v>0.20388349514563106</v>
      </c>
      <c r="M310" s="159" t="s">
        <v>555</v>
      </c>
      <c r="N310" s="165">
        <v>44214</v>
      </c>
      <c r="O310" s="1"/>
      <c r="P310" s="1"/>
      <c r="Q310" s="1"/>
      <c r="R310" s="6" t="s">
        <v>746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87">
        <v>156</v>
      </c>
      <c r="B311" s="188">
        <v>44140</v>
      </c>
      <c r="C311" s="188"/>
      <c r="D311" s="189" t="s">
        <v>394</v>
      </c>
      <c r="E311" s="190" t="s">
        <v>585</v>
      </c>
      <c r="F311" s="190">
        <v>182.5</v>
      </c>
      <c r="G311" s="190"/>
      <c r="H311" s="190">
        <v>248</v>
      </c>
      <c r="I311" s="192">
        <v>248</v>
      </c>
      <c r="J311" s="162" t="s">
        <v>643</v>
      </c>
      <c r="K311" s="163">
        <f t="shared" si="164"/>
        <v>65.5</v>
      </c>
      <c r="L311" s="164">
        <f t="shared" si="165"/>
        <v>0.35890410958904112</v>
      </c>
      <c r="M311" s="159" t="s">
        <v>555</v>
      </c>
      <c r="N311" s="165">
        <v>44214</v>
      </c>
      <c r="O311" s="1"/>
      <c r="P311" s="1"/>
      <c r="Q311" s="1"/>
      <c r="R311" s="6" t="s">
        <v>746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87">
        <v>157</v>
      </c>
      <c r="B312" s="188">
        <v>44140</v>
      </c>
      <c r="C312" s="188"/>
      <c r="D312" s="189" t="s">
        <v>318</v>
      </c>
      <c r="E312" s="190" t="s">
        <v>585</v>
      </c>
      <c r="F312" s="190">
        <v>247.5</v>
      </c>
      <c r="G312" s="190"/>
      <c r="H312" s="190">
        <v>320</v>
      </c>
      <c r="I312" s="192">
        <v>320</v>
      </c>
      <c r="J312" s="162" t="s">
        <v>643</v>
      </c>
      <c r="K312" s="163">
        <f t="shared" si="164"/>
        <v>72.5</v>
      </c>
      <c r="L312" s="164">
        <f t="shared" si="165"/>
        <v>0.29292929292929293</v>
      </c>
      <c r="M312" s="159" t="s">
        <v>555</v>
      </c>
      <c r="N312" s="165">
        <v>44323</v>
      </c>
      <c r="O312" s="1"/>
      <c r="P312" s="1"/>
      <c r="Q312" s="1"/>
      <c r="R312" s="6" t="s">
        <v>746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87">
        <v>158</v>
      </c>
      <c r="B313" s="188">
        <v>44140</v>
      </c>
      <c r="C313" s="188"/>
      <c r="D313" s="189" t="s">
        <v>270</v>
      </c>
      <c r="E313" s="190" t="s">
        <v>585</v>
      </c>
      <c r="F313" s="160">
        <v>925</v>
      </c>
      <c r="G313" s="190"/>
      <c r="H313" s="190">
        <v>1095</v>
      </c>
      <c r="I313" s="192">
        <v>1093</v>
      </c>
      <c r="J313" s="162" t="s">
        <v>773</v>
      </c>
      <c r="K313" s="163">
        <f t="shared" si="164"/>
        <v>170</v>
      </c>
      <c r="L313" s="164">
        <f t="shared" si="165"/>
        <v>0.18378378378378379</v>
      </c>
      <c r="M313" s="159" t="s">
        <v>555</v>
      </c>
      <c r="N313" s="165">
        <v>44201</v>
      </c>
      <c r="O313" s="1"/>
      <c r="P313" s="1"/>
      <c r="Q313" s="1"/>
      <c r="R313" s="6" t="s">
        <v>746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87">
        <v>159</v>
      </c>
      <c r="B314" s="188">
        <v>44140</v>
      </c>
      <c r="C314" s="188"/>
      <c r="D314" s="189" t="s">
        <v>334</v>
      </c>
      <c r="E314" s="190" t="s">
        <v>585</v>
      </c>
      <c r="F314" s="160">
        <v>332.5</v>
      </c>
      <c r="G314" s="190"/>
      <c r="H314" s="190">
        <v>393</v>
      </c>
      <c r="I314" s="192">
        <v>406</v>
      </c>
      <c r="J314" s="162" t="s">
        <v>774</v>
      </c>
      <c r="K314" s="163">
        <f t="shared" si="164"/>
        <v>60.5</v>
      </c>
      <c r="L314" s="164">
        <f t="shared" si="165"/>
        <v>0.18195488721804512</v>
      </c>
      <c r="M314" s="159" t="s">
        <v>555</v>
      </c>
      <c r="N314" s="165">
        <v>44256</v>
      </c>
      <c r="O314" s="1"/>
      <c r="P314" s="1"/>
      <c r="Q314" s="1"/>
      <c r="R314" s="6" t="s">
        <v>746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87">
        <v>160</v>
      </c>
      <c r="B315" s="188">
        <v>44141</v>
      </c>
      <c r="C315" s="188"/>
      <c r="D315" s="189" t="s">
        <v>456</v>
      </c>
      <c r="E315" s="190" t="s">
        <v>585</v>
      </c>
      <c r="F315" s="160">
        <v>231</v>
      </c>
      <c r="G315" s="190"/>
      <c r="H315" s="190">
        <v>281</v>
      </c>
      <c r="I315" s="192">
        <v>281</v>
      </c>
      <c r="J315" s="162" t="s">
        <v>643</v>
      </c>
      <c r="K315" s="163">
        <f t="shared" si="164"/>
        <v>50</v>
      </c>
      <c r="L315" s="164">
        <f t="shared" si="165"/>
        <v>0.21645021645021645</v>
      </c>
      <c r="M315" s="159" t="s">
        <v>555</v>
      </c>
      <c r="N315" s="165">
        <v>44358</v>
      </c>
      <c r="O315" s="1"/>
      <c r="P315" s="1"/>
      <c r="Q315" s="1"/>
      <c r="R315" s="6" t="s">
        <v>746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13">
        <v>161</v>
      </c>
      <c r="B316" s="206">
        <v>44187</v>
      </c>
      <c r="C316" s="206"/>
      <c r="D316" s="207" t="s">
        <v>431</v>
      </c>
      <c r="E316" s="53" t="s">
        <v>585</v>
      </c>
      <c r="F316" s="208" t="s">
        <v>775</v>
      </c>
      <c r="G316" s="53"/>
      <c r="H316" s="53"/>
      <c r="I316" s="209">
        <v>239</v>
      </c>
      <c r="J316" s="205" t="s">
        <v>558</v>
      </c>
      <c r="K316" s="205"/>
      <c r="L316" s="210"/>
      <c r="M316" s="211"/>
      <c r="N316" s="212"/>
      <c r="O316" s="1"/>
      <c r="P316" s="1"/>
      <c r="Q316" s="1"/>
      <c r="R316" s="6" t="s">
        <v>746</v>
      </c>
    </row>
    <row r="317" spans="1:26" ht="12.75" customHeight="1">
      <c r="A317" s="187">
        <v>162</v>
      </c>
      <c r="B317" s="188">
        <v>44258</v>
      </c>
      <c r="C317" s="188"/>
      <c r="D317" s="189" t="s">
        <v>771</v>
      </c>
      <c r="E317" s="190" t="s">
        <v>585</v>
      </c>
      <c r="F317" s="160">
        <v>495</v>
      </c>
      <c r="G317" s="190"/>
      <c r="H317" s="190">
        <v>595</v>
      </c>
      <c r="I317" s="192">
        <v>590</v>
      </c>
      <c r="J317" s="162" t="s">
        <v>817</v>
      </c>
      <c r="K317" s="163">
        <f t="shared" ref="K317:K324" si="166">H317-F317</f>
        <v>100</v>
      </c>
      <c r="L317" s="164">
        <f t="shared" ref="L317:L324" si="167">K317/F317</f>
        <v>0.20202020202020202</v>
      </c>
      <c r="M317" s="159" t="s">
        <v>555</v>
      </c>
      <c r="N317" s="165">
        <v>44589</v>
      </c>
      <c r="O317" s="1"/>
      <c r="P317" s="1"/>
      <c r="R317" s="6" t="s">
        <v>746</v>
      </c>
    </row>
    <row r="318" spans="1:26" ht="12.75" customHeight="1">
      <c r="A318" s="187">
        <v>163</v>
      </c>
      <c r="B318" s="188">
        <v>44274</v>
      </c>
      <c r="C318" s="188"/>
      <c r="D318" s="189" t="s">
        <v>334</v>
      </c>
      <c r="E318" s="190" t="s">
        <v>585</v>
      </c>
      <c r="F318" s="160">
        <v>355</v>
      </c>
      <c r="G318" s="190"/>
      <c r="H318" s="190">
        <v>422.5</v>
      </c>
      <c r="I318" s="192">
        <v>420</v>
      </c>
      <c r="J318" s="162" t="s">
        <v>776</v>
      </c>
      <c r="K318" s="163">
        <f t="shared" si="166"/>
        <v>67.5</v>
      </c>
      <c r="L318" s="164">
        <f t="shared" si="167"/>
        <v>0.19014084507042253</v>
      </c>
      <c r="M318" s="159" t="s">
        <v>555</v>
      </c>
      <c r="N318" s="165">
        <v>44361</v>
      </c>
      <c r="O318" s="1"/>
      <c r="R318" s="214" t="s">
        <v>746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87">
        <v>164</v>
      </c>
      <c r="B319" s="188">
        <v>44295</v>
      </c>
      <c r="C319" s="188"/>
      <c r="D319" s="189" t="s">
        <v>777</v>
      </c>
      <c r="E319" s="190" t="s">
        <v>585</v>
      </c>
      <c r="F319" s="160">
        <v>555</v>
      </c>
      <c r="G319" s="190"/>
      <c r="H319" s="190">
        <v>663</v>
      </c>
      <c r="I319" s="192">
        <v>663</v>
      </c>
      <c r="J319" s="162" t="s">
        <v>778</v>
      </c>
      <c r="K319" s="163">
        <f t="shared" si="166"/>
        <v>108</v>
      </c>
      <c r="L319" s="164">
        <f t="shared" si="167"/>
        <v>0.19459459459459461</v>
      </c>
      <c r="M319" s="159" t="s">
        <v>555</v>
      </c>
      <c r="N319" s="165">
        <v>44321</v>
      </c>
      <c r="O319" s="1"/>
      <c r="P319" s="1"/>
      <c r="Q319" s="1"/>
      <c r="R319" s="214" t="s">
        <v>746</v>
      </c>
    </row>
    <row r="320" spans="1:26" ht="12.75" customHeight="1">
      <c r="A320" s="187">
        <v>165</v>
      </c>
      <c r="B320" s="188">
        <v>44308</v>
      </c>
      <c r="C320" s="188"/>
      <c r="D320" s="189" t="s">
        <v>364</v>
      </c>
      <c r="E320" s="190" t="s">
        <v>585</v>
      </c>
      <c r="F320" s="160">
        <v>126.5</v>
      </c>
      <c r="G320" s="190"/>
      <c r="H320" s="190">
        <v>155</v>
      </c>
      <c r="I320" s="192">
        <v>155</v>
      </c>
      <c r="J320" s="162" t="s">
        <v>643</v>
      </c>
      <c r="K320" s="163">
        <f t="shared" si="166"/>
        <v>28.5</v>
      </c>
      <c r="L320" s="164">
        <f t="shared" si="167"/>
        <v>0.22529644268774704</v>
      </c>
      <c r="M320" s="159" t="s">
        <v>555</v>
      </c>
      <c r="N320" s="165">
        <v>44362</v>
      </c>
      <c r="O320" s="1"/>
      <c r="R320" s="214" t="s">
        <v>746</v>
      </c>
    </row>
    <row r="321" spans="1:18" ht="12.75" customHeight="1">
      <c r="A321" s="243">
        <v>166</v>
      </c>
      <c r="B321" s="244">
        <v>44368</v>
      </c>
      <c r="C321" s="244"/>
      <c r="D321" s="245" t="s">
        <v>382</v>
      </c>
      <c r="E321" s="246" t="s">
        <v>585</v>
      </c>
      <c r="F321" s="247">
        <v>287.5</v>
      </c>
      <c r="G321" s="246"/>
      <c r="H321" s="246">
        <v>245</v>
      </c>
      <c r="I321" s="248">
        <v>344</v>
      </c>
      <c r="J321" s="172" t="s">
        <v>812</v>
      </c>
      <c r="K321" s="173">
        <f t="shared" si="166"/>
        <v>-42.5</v>
      </c>
      <c r="L321" s="174">
        <f t="shared" si="167"/>
        <v>-0.14782608695652175</v>
      </c>
      <c r="M321" s="170" t="s">
        <v>567</v>
      </c>
      <c r="N321" s="167">
        <v>44508</v>
      </c>
      <c r="O321" s="1"/>
      <c r="R321" s="214" t="s">
        <v>746</v>
      </c>
    </row>
    <row r="322" spans="1:18" ht="12.75" customHeight="1">
      <c r="A322" s="187">
        <v>167</v>
      </c>
      <c r="B322" s="188">
        <v>44368</v>
      </c>
      <c r="C322" s="188"/>
      <c r="D322" s="189" t="s">
        <v>456</v>
      </c>
      <c r="E322" s="190" t="s">
        <v>585</v>
      </c>
      <c r="F322" s="160">
        <v>241</v>
      </c>
      <c r="G322" s="190"/>
      <c r="H322" s="190">
        <v>298</v>
      </c>
      <c r="I322" s="192">
        <v>320</v>
      </c>
      <c r="J322" s="162" t="s">
        <v>643</v>
      </c>
      <c r="K322" s="163">
        <f t="shared" si="166"/>
        <v>57</v>
      </c>
      <c r="L322" s="164">
        <f t="shared" si="167"/>
        <v>0.23651452282157676</v>
      </c>
      <c r="M322" s="159" t="s">
        <v>555</v>
      </c>
      <c r="N322" s="165">
        <v>44802</v>
      </c>
      <c r="O322" s="41"/>
      <c r="R322" s="214" t="s">
        <v>746</v>
      </c>
    </row>
    <row r="323" spans="1:18" ht="12.75" customHeight="1">
      <c r="A323" s="187">
        <v>168</v>
      </c>
      <c r="B323" s="188">
        <v>44406</v>
      </c>
      <c r="C323" s="188"/>
      <c r="D323" s="189" t="s">
        <v>364</v>
      </c>
      <c r="E323" s="190" t="s">
        <v>585</v>
      </c>
      <c r="F323" s="160">
        <v>162.5</v>
      </c>
      <c r="G323" s="190"/>
      <c r="H323" s="190">
        <v>200</v>
      </c>
      <c r="I323" s="192">
        <v>200</v>
      </c>
      <c r="J323" s="162" t="s">
        <v>643</v>
      </c>
      <c r="K323" s="163">
        <f t="shared" si="166"/>
        <v>37.5</v>
      </c>
      <c r="L323" s="164">
        <f t="shared" si="167"/>
        <v>0.23076923076923078</v>
      </c>
      <c r="M323" s="159" t="s">
        <v>555</v>
      </c>
      <c r="N323" s="165">
        <v>44802</v>
      </c>
      <c r="O323" s="1"/>
      <c r="R323" s="214" t="s">
        <v>746</v>
      </c>
    </row>
    <row r="324" spans="1:18" ht="12.75" customHeight="1">
      <c r="A324" s="187">
        <v>169</v>
      </c>
      <c r="B324" s="188">
        <v>44462</v>
      </c>
      <c r="C324" s="188"/>
      <c r="D324" s="189" t="s">
        <v>783</v>
      </c>
      <c r="E324" s="190" t="s">
        <v>585</v>
      </c>
      <c r="F324" s="160">
        <v>1235</v>
      </c>
      <c r="G324" s="190"/>
      <c r="H324" s="190">
        <v>1505</v>
      </c>
      <c r="I324" s="192">
        <v>1500</v>
      </c>
      <c r="J324" s="162" t="s">
        <v>643</v>
      </c>
      <c r="K324" s="163">
        <f t="shared" si="166"/>
        <v>270</v>
      </c>
      <c r="L324" s="164">
        <f t="shared" si="167"/>
        <v>0.21862348178137653</v>
      </c>
      <c r="M324" s="159" t="s">
        <v>555</v>
      </c>
      <c r="N324" s="165">
        <v>44564</v>
      </c>
      <c r="O324" s="1"/>
      <c r="R324" s="214" t="s">
        <v>746</v>
      </c>
    </row>
    <row r="325" spans="1:18" ht="12.75" customHeight="1">
      <c r="A325" s="227">
        <v>170</v>
      </c>
      <c r="B325" s="228">
        <v>44480</v>
      </c>
      <c r="C325" s="228"/>
      <c r="D325" s="229" t="s">
        <v>785</v>
      </c>
      <c r="E325" s="230" t="s">
        <v>585</v>
      </c>
      <c r="F325" s="231" t="s">
        <v>789</v>
      </c>
      <c r="G325" s="230"/>
      <c r="H325" s="230"/>
      <c r="I325" s="230">
        <v>145</v>
      </c>
      <c r="J325" s="232" t="s">
        <v>558</v>
      </c>
      <c r="K325" s="227"/>
      <c r="L325" s="228"/>
      <c r="M325" s="228"/>
      <c r="N325" s="229"/>
      <c r="O325" s="41"/>
      <c r="R325" s="214" t="s">
        <v>746</v>
      </c>
    </row>
    <row r="326" spans="1:18" ht="12.75" customHeight="1">
      <c r="A326" s="233">
        <v>171</v>
      </c>
      <c r="B326" s="234">
        <v>44481</v>
      </c>
      <c r="C326" s="234"/>
      <c r="D326" s="235" t="s">
        <v>259</v>
      </c>
      <c r="E326" s="236" t="s">
        <v>585</v>
      </c>
      <c r="F326" s="237" t="s">
        <v>787</v>
      </c>
      <c r="G326" s="236"/>
      <c r="H326" s="236"/>
      <c r="I326" s="236">
        <v>380</v>
      </c>
      <c r="J326" s="238" t="s">
        <v>558</v>
      </c>
      <c r="K326" s="233"/>
      <c r="L326" s="234"/>
      <c r="M326" s="234"/>
      <c r="N326" s="235"/>
      <c r="O326" s="41"/>
      <c r="R326" s="214" t="s">
        <v>746</v>
      </c>
    </row>
    <row r="327" spans="1:18" ht="12.75" customHeight="1">
      <c r="A327" s="233">
        <v>172</v>
      </c>
      <c r="B327" s="234">
        <v>44481</v>
      </c>
      <c r="C327" s="234"/>
      <c r="D327" s="235" t="s">
        <v>389</v>
      </c>
      <c r="E327" s="236" t="s">
        <v>585</v>
      </c>
      <c r="F327" s="237" t="s">
        <v>788</v>
      </c>
      <c r="G327" s="236"/>
      <c r="H327" s="236"/>
      <c r="I327" s="236">
        <v>56</v>
      </c>
      <c r="J327" s="238" t="s">
        <v>558</v>
      </c>
      <c r="K327" s="233"/>
      <c r="L327" s="234"/>
      <c r="M327" s="234"/>
      <c r="N327" s="235"/>
      <c r="O327" s="41"/>
      <c r="R327" s="214"/>
    </row>
    <row r="328" spans="1:18" ht="12.75" customHeight="1">
      <c r="A328" s="187">
        <v>173</v>
      </c>
      <c r="B328" s="188">
        <v>44551</v>
      </c>
      <c r="C328" s="188"/>
      <c r="D328" s="189" t="s">
        <v>118</v>
      </c>
      <c r="E328" s="190" t="s">
        <v>585</v>
      </c>
      <c r="F328" s="160">
        <v>2300</v>
      </c>
      <c r="G328" s="190"/>
      <c r="H328" s="190">
        <f>(2820+2200)/2</f>
        <v>2510</v>
      </c>
      <c r="I328" s="192">
        <v>3000</v>
      </c>
      <c r="J328" s="162" t="s">
        <v>826</v>
      </c>
      <c r="K328" s="163">
        <f>H328-F328</f>
        <v>210</v>
      </c>
      <c r="L328" s="164">
        <f>K328/F328</f>
        <v>9.1304347826086957E-2</v>
      </c>
      <c r="M328" s="159" t="s">
        <v>555</v>
      </c>
      <c r="N328" s="165">
        <v>44649</v>
      </c>
      <c r="O328" s="1"/>
      <c r="R328" s="214"/>
    </row>
    <row r="329" spans="1:18" ht="12.75" customHeight="1">
      <c r="A329" s="239">
        <v>174</v>
      </c>
      <c r="B329" s="234">
        <v>44606</v>
      </c>
      <c r="C329" s="239"/>
      <c r="D329" s="239" t="s">
        <v>410</v>
      </c>
      <c r="E329" s="236" t="s">
        <v>585</v>
      </c>
      <c r="F329" s="236" t="s">
        <v>820</v>
      </c>
      <c r="G329" s="236"/>
      <c r="H329" s="236"/>
      <c r="I329" s="236">
        <v>764</v>
      </c>
      <c r="J329" s="236" t="s">
        <v>558</v>
      </c>
      <c r="K329" s="236"/>
      <c r="L329" s="236"/>
      <c r="M329" s="236"/>
      <c r="N329" s="239"/>
      <c r="O329" s="41"/>
      <c r="R329" s="214"/>
    </row>
    <row r="330" spans="1:18" ht="12.75" customHeight="1">
      <c r="A330" s="239">
        <v>175</v>
      </c>
      <c r="B330" s="234">
        <v>44613</v>
      </c>
      <c r="C330" s="239"/>
      <c r="D330" s="239" t="s">
        <v>783</v>
      </c>
      <c r="E330" s="236" t="s">
        <v>585</v>
      </c>
      <c r="F330" s="236" t="s">
        <v>821</v>
      </c>
      <c r="G330" s="236"/>
      <c r="H330" s="236"/>
      <c r="I330" s="236">
        <v>1510</v>
      </c>
      <c r="J330" s="236" t="s">
        <v>558</v>
      </c>
      <c r="K330" s="236"/>
      <c r="L330" s="236"/>
      <c r="M330" s="236"/>
      <c r="N330" s="239"/>
      <c r="O330" s="41"/>
      <c r="R330" s="214"/>
    </row>
    <row r="331" spans="1:18" ht="12.75" customHeight="1">
      <c r="A331">
        <v>176</v>
      </c>
      <c r="B331" s="234">
        <v>44670</v>
      </c>
      <c r="C331" s="234"/>
      <c r="D331" s="239" t="s">
        <v>519</v>
      </c>
      <c r="E331" s="285" t="s">
        <v>585</v>
      </c>
      <c r="F331" s="236" t="s">
        <v>828</v>
      </c>
      <c r="G331" s="236"/>
      <c r="H331" s="236"/>
      <c r="I331" s="236">
        <v>553</v>
      </c>
      <c r="J331" s="236" t="s">
        <v>558</v>
      </c>
      <c r="K331" s="236"/>
      <c r="L331" s="236"/>
      <c r="M331" s="236"/>
      <c r="N331" s="236"/>
      <c r="O331" s="41"/>
      <c r="R331" s="214"/>
    </row>
    <row r="332" spans="1:18" ht="12.75" customHeight="1">
      <c r="A332" s="187">
        <v>177</v>
      </c>
      <c r="B332" s="188">
        <v>44746</v>
      </c>
      <c r="C332" s="188"/>
      <c r="D332" s="189" t="s">
        <v>863</v>
      </c>
      <c r="E332" s="190" t="s">
        <v>585</v>
      </c>
      <c r="F332" s="160">
        <v>207.5</v>
      </c>
      <c r="G332" s="190"/>
      <c r="H332" s="190">
        <v>254</v>
      </c>
      <c r="I332" s="192">
        <v>254</v>
      </c>
      <c r="J332" s="162" t="s">
        <v>643</v>
      </c>
      <c r="K332" s="163">
        <f>H332-F332</f>
        <v>46.5</v>
      </c>
      <c r="L332" s="164">
        <f>K332/F332</f>
        <v>0.22409638554216868</v>
      </c>
      <c r="M332" s="159" t="s">
        <v>555</v>
      </c>
      <c r="N332" s="165">
        <v>44792</v>
      </c>
      <c r="O332" s="1"/>
      <c r="R332" s="214"/>
    </row>
    <row r="333" spans="1:18" ht="12.75" customHeight="1">
      <c r="A333" s="213">
        <v>178</v>
      </c>
      <c r="B333" s="234">
        <v>44775</v>
      </c>
      <c r="D333" s="324" t="s">
        <v>458</v>
      </c>
      <c r="E333" s="323" t="s">
        <v>585</v>
      </c>
      <c r="F333" s="236" t="s">
        <v>864</v>
      </c>
      <c r="G333" s="236"/>
      <c r="H333" s="236"/>
      <c r="I333" s="236">
        <v>38</v>
      </c>
      <c r="J333" s="236" t="s">
        <v>558</v>
      </c>
      <c r="K333" s="236"/>
      <c r="L333" s="236"/>
      <c r="M333" s="236"/>
      <c r="N333" s="236"/>
      <c r="O333" s="41"/>
      <c r="R333" s="54"/>
    </row>
    <row r="334" spans="1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1:18" ht="12.75" customHeight="1">
      <c r="B335" s="215" t="s">
        <v>779</v>
      </c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1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1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1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1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1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1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1:18" ht="12.75" customHeight="1">
      <c r="A342" s="216"/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1:18" ht="12.75" customHeight="1">
      <c r="A343" s="216"/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1:18" ht="12.75" customHeight="1">
      <c r="A344" s="53"/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1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1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1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1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1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1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1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1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2.7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  <row r="482" spans="6:18" ht="12.75" customHeight="1">
      <c r="F482" s="54"/>
      <c r="G482" s="54"/>
      <c r="H482" s="54"/>
      <c r="I482" s="54"/>
      <c r="J482" s="41"/>
      <c r="K482" s="54"/>
      <c r="L482" s="54"/>
      <c r="M482" s="54"/>
      <c r="O482" s="41"/>
      <c r="R482" s="54"/>
    </row>
    <row r="483" spans="6:18" ht="12.75" customHeight="1">
      <c r="F483" s="54"/>
      <c r="G483" s="54"/>
      <c r="H483" s="54"/>
      <c r="I483" s="54"/>
      <c r="J483" s="41"/>
      <c r="K483" s="54"/>
      <c r="L483" s="54"/>
      <c r="M483" s="54"/>
      <c r="O483" s="41"/>
      <c r="R483" s="54"/>
    </row>
    <row r="484" spans="6:18" ht="12.75" customHeight="1">
      <c r="F484" s="54"/>
      <c r="G484" s="54"/>
      <c r="H484" s="54"/>
      <c r="I484" s="54"/>
      <c r="J484" s="41"/>
      <c r="K484" s="54"/>
      <c r="L484" s="54"/>
      <c r="M484" s="54"/>
      <c r="O484" s="41"/>
      <c r="R484" s="54"/>
    </row>
    <row r="485" spans="6:18" ht="12.75" customHeight="1">
      <c r="F485" s="54"/>
      <c r="G485" s="54"/>
      <c r="H485" s="54"/>
      <c r="I485" s="54"/>
      <c r="J485" s="41"/>
      <c r="K485" s="54"/>
      <c r="L485" s="54"/>
      <c r="M485" s="54"/>
      <c r="O485" s="41"/>
      <c r="R485" s="54"/>
    </row>
    <row r="486" spans="6:18" ht="12.75" customHeight="1">
      <c r="F486" s="54"/>
      <c r="G486" s="54"/>
      <c r="H486" s="54"/>
      <c r="I486" s="54"/>
      <c r="J486" s="41"/>
      <c r="K486" s="54"/>
      <c r="L486" s="54"/>
      <c r="M486" s="54"/>
      <c r="O486" s="41"/>
      <c r="R486" s="54"/>
    </row>
    <row r="487" spans="6:18" ht="12.75" customHeight="1">
      <c r="F487" s="54"/>
      <c r="G487" s="54"/>
      <c r="H487" s="54"/>
      <c r="I487" s="54"/>
      <c r="J487" s="41"/>
      <c r="K487" s="54"/>
      <c r="L487" s="54"/>
      <c r="M487" s="54"/>
      <c r="O487" s="41"/>
      <c r="R487" s="54"/>
    </row>
    <row r="488" spans="6:18" ht="12.75" customHeight="1">
      <c r="F488" s="54"/>
      <c r="G488" s="54"/>
      <c r="H488" s="54"/>
      <c r="I488" s="54"/>
      <c r="J488" s="41"/>
      <c r="K488" s="54"/>
      <c r="L488" s="54"/>
      <c r="M488" s="54"/>
      <c r="O488" s="41"/>
      <c r="R488" s="54"/>
    </row>
    <row r="489" spans="6:18" ht="12.75" customHeight="1">
      <c r="F489" s="54"/>
      <c r="G489" s="54"/>
      <c r="H489" s="54"/>
      <c r="I489" s="54"/>
      <c r="J489" s="41"/>
      <c r="K489" s="54"/>
      <c r="L489" s="54"/>
      <c r="M489" s="54"/>
      <c r="O489" s="41"/>
      <c r="R489" s="54"/>
    </row>
    <row r="490" spans="6:18" ht="12.75" customHeight="1">
      <c r="F490" s="54"/>
      <c r="G490" s="54"/>
      <c r="H490" s="54"/>
      <c r="I490" s="54"/>
      <c r="J490" s="41"/>
      <c r="K490" s="54"/>
      <c r="L490" s="54"/>
      <c r="M490" s="54"/>
      <c r="O490" s="41"/>
      <c r="R490" s="54"/>
    </row>
    <row r="491" spans="6:18" ht="12.75" customHeight="1">
      <c r="F491" s="54"/>
      <c r="G491" s="54"/>
      <c r="H491" s="54"/>
      <c r="I491" s="54"/>
      <c r="J491" s="41"/>
      <c r="K491" s="54"/>
      <c r="L491" s="54"/>
      <c r="M491" s="54"/>
      <c r="O491" s="41"/>
      <c r="R491" s="54"/>
    </row>
    <row r="492" spans="6:18" ht="12.75" customHeight="1">
      <c r="F492" s="54"/>
      <c r="G492" s="54"/>
      <c r="H492" s="54"/>
      <c r="I492" s="54"/>
      <c r="J492" s="41"/>
      <c r="K492" s="54"/>
      <c r="L492" s="54"/>
      <c r="M492" s="54"/>
      <c r="O492" s="41"/>
      <c r="R492" s="54"/>
    </row>
    <row r="493" spans="6:18" ht="12.75" customHeight="1">
      <c r="F493" s="54"/>
      <c r="G493" s="54"/>
      <c r="H493" s="54"/>
      <c r="I493" s="54"/>
      <c r="J493" s="41"/>
      <c r="K493" s="54"/>
      <c r="L493" s="54"/>
      <c r="M493" s="54"/>
      <c r="O493" s="41"/>
      <c r="R493" s="54"/>
    </row>
    <row r="494" spans="6:18" ht="12.75" customHeight="1">
      <c r="F494" s="54"/>
      <c r="G494" s="54"/>
      <c r="H494" s="54"/>
      <c r="I494" s="54"/>
      <c r="J494" s="41"/>
      <c r="K494" s="54"/>
      <c r="L494" s="54"/>
      <c r="M494" s="54"/>
      <c r="O494" s="41"/>
      <c r="R494" s="54"/>
    </row>
    <row r="495" spans="6:18" ht="12.75" customHeight="1">
      <c r="F495" s="54"/>
      <c r="G495" s="54"/>
      <c r="H495" s="54"/>
      <c r="I495" s="54"/>
      <c r="J495" s="41"/>
      <c r="K495" s="54"/>
      <c r="L495" s="54"/>
      <c r="M495" s="54"/>
      <c r="O495" s="41"/>
      <c r="R495" s="54"/>
    </row>
    <row r="496" spans="6:18" ht="12.75" customHeight="1">
      <c r="F496" s="54"/>
      <c r="G496" s="54"/>
      <c r="H496" s="54"/>
      <c r="I496" s="54"/>
      <c r="J496" s="41"/>
      <c r="K496" s="54"/>
      <c r="L496" s="54"/>
      <c r="M496" s="54"/>
      <c r="O496" s="41"/>
      <c r="R496" s="54"/>
    </row>
    <row r="497" spans="6:18" ht="12.75" customHeight="1">
      <c r="F497" s="54"/>
      <c r="G497" s="54"/>
      <c r="H497" s="54"/>
      <c r="I497" s="54"/>
      <c r="J497" s="41"/>
      <c r="K497" s="54"/>
      <c r="L497" s="54"/>
      <c r="M497" s="54"/>
      <c r="O497" s="41"/>
      <c r="R497" s="54"/>
    </row>
    <row r="498" spans="6:18" ht="12.75" customHeight="1">
      <c r="F498" s="54"/>
      <c r="G498" s="54"/>
      <c r="H498" s="54"/>
      <c r="I498" s="54"/>
      <c r="J498" s="41"/>
      <c r="K498" s="54"/>
      <c r="L498" s="54"/>
      <c r="M498" s="54"/>
      <c r="O498" s="41"/>
      <c r="R498" s="54"/>
    </row>
    <row r="499" spans="6:18" ht="12.75" customHeight="1">
      <c r="F499" s="54"/>
      <c r="G499" s="54"/>
      <c r="H499" s="54"/>
      <c r="I499" s="54"/>
      <c r="J499" s="41"/>
      <c r="K499" s="54"/>
      <c r="L499" s="54"/>
      <c r="M499" s="54"/>
      <c r="O499" s="41"/>
      <c r="R499" s="54"/>
    </row>
    <row r="500" spans="6:18" ht="12.75" customHeight="1">
      <c r="F500" s="54"/>
      <c r="G500" s="54"/>
      <c r="H500" s="54"/>
      <c r="I500" s="54"/>
      <c r="J500" s="41"/>
      <c r="K500" s="54"/>
      <c r="L500" s="54"/>
      <c r="M500" s="54"/>
      <c r="O500" s="41"/>
      <c r="R500" s="54"/>
    </row>
    <row r="501" spans="6:18" ht="12.75" customHeight="1">
      <c r="F501" s="54"/>
      <c r="G501" s="54"/>
      <c r="H501" s="54"/>
      <c r="I501" s="54"/>
      <c r="J501" s="41"/>
      <c r="K501" s="54"/>
      <c r="L501" s="54"/>
      <c r="M501" s="54"/>
      <c r="O501" s="41"/>
      <c r="R501" s="54"/>
    </row>
    <row r="502" spans="6:18" ht="12.75" customHeight="1">
      <c r="F502" s="54"/>
      <c r="G502" s="54"/>
      <c r="H502" s="54"/>
      <c r="I502" s="54"/>
      <c r="J502" s="41"/>
      <c r="K502" s="54"/>
      <c r="L502" s="54"/>
      <c r="M502" s="54"/>
      <c r="O502" s="41"/>
      <c r="R502" s="54"/>
    </row>
    <row r="503" spans="6:18" ht="12.75" customHeight="1">
      <c r="F503" s="54"/>
      <c r="G503" s="54"/>
      <c r="H503" s="54"/>
      <c r="I503" s="54"/>
      <c r="J503" s="41"/>
      <c r="K503" s="54"/>
      <c r="L503" s="54"/>
      <c r="M503" s="54"/>
      <c r="O503" s="41"/>
      <c r="R503" s="54"/>
    </row>
    <row r="504" spans="6:18" ht="12.75" customHeight="1">
      <c r="F504" s="54"/>
      <c r="G504" s="54"/>
      <c r="H504" s="54"/>
      <c r="I504" s="54"/>
      <c r="J504" s="41"/>
      <c r="K504" s="54"/>
      <c r="L504" s="54"/>
      <c r="M504" s="54"/>
      <c r="O504" s="41"/>
      <c r="R504" s="54"/>
    </row>
    <row r="505" spans="6:18" ht="12.75" customHeight="1">
      <c r="F505" s="54"/>
      <c r="G505" s="54"/>
      <c r="H505" s="54"/>
      <c r="I505" s="54"/>
      <c r="J505" s="41"/>
      <c r="K505" s="54"/>
      <c r="L505" s="54"/>
      <c r="M505" s="54"/>
      <c r="O505" s="41"/>
      <c r="R505" s="54"/>
    </row>
    <row r="506" spans="6:18" ht="12.75" customHeight="1">
      <c r="F506" s="54"/>
      <c r="G506" s="54"/>
      <c r="H506" s="54"/>
      <c r="I506" s="54"/>
      <c r="J506" s="41"/>
      <c r="K506" s="54"/>
      <c r="L506" s="54"/>
      <c r="M506" s="54"/>
      <c r="O506" s="41"/>
      <c r="R506" s="54"/>
    </row>
    <row r="507" spans="6:18" ht="12.75" customHeight="1">
      <c r="F507" s="54"/>
      <c r="G507" s="54"/>
      <c r="H507" s="54"/>
      <c r="I507" s="54"/>
      <c r="J507" s="41"/>
      <c r="K507" s="54"/>
      <c r="L507" s="54"/>
      <c r="M507" s="54"/>
      <c r="O507" s="41"/>
      <c r="R507" s="54"/>
    </row>
    <row r="508" spans="6:18" ht="12.75" customHeight="1">
      <c r="F508" s="54"/>
      <c r="G508" s="54"/>
      <c r="H508" s="54"/>
      <c r="I508" s="54"/>
      <c r="J508" s="41"/>
      <c r="K508" s="54"/>
      <c r="L508" s="54"/>
      <c r="M508" s="54"/>
      <c r="O508" s="41"/>
      <c r="R508" s="54"/>
    </row>
    <row r="509" spans="6:18" ht="12.75" customHeight="1">
      <c r="F509" s="54"/>
      <c r="G509" s="54"/>
      <c r="H509" s="54"/>
      <c r="I509" s="54"/>
      <c r="J509" s="41"/>
      <c r="K509" s="54"/>
      <c r="L509" s="54"/>
      <c r="M509" s="54"/>
      <c r="O509" s="41"/>
      <c r="R509" s="54"/>
    </row>
    <row r="510" spans="6:18" ht="12.75" customHeight="1">
      <c r="F510" s="54"/>
      <c r="G510" s="54"/>
      <c r="H510" s="54"/>
      <c r="I510" s="54"/>
      <c r="J510" s="41"/>
      <c r="K510" s="54"/>
      <c r="L510" s="54"/>
      <c r="M510" s="54"/>
      <c r="O510" s="41"/>
      <c r="R510" s="54"/>
    </row>
    <row r="511" spans="6:18" ht="12.75" customHeight="1">
      <c r="F511" s="54"/>
      <c r="G511" s="54"/>
      <c r="H511" s="54"/>
      <c r="I511" s="54"/>
      <c r="J511" s="41"/>
      <c r="K511" s="54"/>
      <c r="L511" s="54"/>
      <c r="M511" s="54"/>
      <c r="O511" s="41"/>
      <c r="R511" s="54"/>
    </row>
    <row r="512" spans="6:18" ht="12.75" customHeight="1">
      <c r="F512" s="54"/>
      <c r="G512" s="54"/>
      <c r="H512" s="54"/>
      <c r="I512" s="54"/>
      <c r="J512" s="41"/>
      <c r="K512" s="54"/>
      <c r="L512" s="54"/>
      <c r="M512" s="54"/>
      <c r="O512" s="41"/>
      <c r="R512" s="54"/>
    </row>
    <row r="513" spans="6:18" ht="12.75" customHeight="1">
      <c r="F513" s="54"/>
      <c r="G513" s="54"/>
      <c r="H513" s="54"/>
      <c r="I513" s="54"/>
      <c r="J513" s="41"/>
      <c r="K513" s="54"/>
      <c r="L513" s="54"/>
      <c r="M513" s="54"/>
      <c r="O513" s="41"/>
      <c r="R513" s="54"/>
    </row>
    <row r="514" spans="6:18" ht="12.75" customHeight="1">
      <c r="F514" s="54"/>
      <c r="G514" s="54"/>
      <c r="H514" s="54"/>
      <c r="I514" s="54"/>
      <c r="J514" s="41"/>
      <c r="K514" s="54"/>
      <c r="L514" s="54"/>
      <c r="M514" s="54"/>
      <c r="O514" s="41"/>
      <c r="R514" s="54"/>
    </row>
    <row r="515" spans="6:18" ht="12.75" customHeight="1">
      <c r="F515" s="54"/>
      <c r="G515" s="54"/>
      <c r="H515" s="54"/>
      <c r="I515" s="54"/>
      <c r="J515" s="41"/>
      <c r="K515" s="54"/>
      <c r="L515" s="54"/>
      <c r="M515" s="54"/>
      <c r="O515" s="41"/>
      <c r="R515" s="54"/>
    </row>
    <row r="516" spans="6:18" ht="12.75" customHeight="1">
      <c r="F516" s="54"/>
      <c r="G516" s="54"/>
      <c r="H516" s="54"/>
      <c r="I516" s="54"/>
      <c r="J516" s="41"/>
      <c r="K516" s="54"/>
      <c r="L516" s="54"/>
      <c r="M516" s="54"/>
      <c r="O516" s="41"/>
      <c r="R516" s="54"/>
    </row>
    <row r="517" spans="6:18" ht="15" customHeight="1">
      <c r="F517" s="54"/>
      <c r="G517" s="54"/>
      <c r="H517" s="54"/>
      <c r="I517" s="54"/>
      <c r="J517" s="41"/>
      <c r="K517" s="54"/>
      <c r="L517" s="54"/>
      <c r="M517" s="54"/>
      <c r="O517" s="41"/>
      <c r="R517" s="54"/>
    </row>
  </sheetData>
  <autoFilter ref="R1:R340"/>
  <mergeCells count="3">
    <mergeCell ref="J122:J123"/>
    <mergeCell ref="B122:B123"/>
    <mergeCell ref="A122:A123"/>
  </mergeCells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114 K117 L4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2022-09-21T02:27:17Z</dcterms:modified>
</cp:coreProperties>
</file>